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ng-file-1\bp$\BP2\MONITORING\MONITOR WYDATKI DEFICYT\2018\3_marzec_2018\Komunikat\"/>
    </mc:Choice>
  </mc:AlternateContent>
  <bookViews>
    <workbookView xWindow="0" yWindow="0" windowWidth="20460" windowHeight="7080"/>
  </bookViews>
  <sheets>
    <sheet name="dane  III 2018  17.03" sheetId="10" r:id="rId1"/>
    <sheet name="szac  II 2018 (3)" sheetId="6" state="hidden" r:id="rId2"/>
    <sheet name="szac  II 2018 (2)" sheetId="5" state="hidden" r:id="rId3"/>
    <sheet name="szac  II 2018" sheetId="4" state="hidden" r:id="rId4"/>
    <sheet name="szac  I 2018 (2)" sheetId="3" state="hidden" r:id="rId5"/>
    <sheet name="szac  I 2018  nowy szablon" sheetId="1" state="hidden" r:id="rId6"/>
  </sheets>
  <definedNames>
    <definedName name="_xlnm.Print_Area" localSheetId="0">'dane  III 2018  17.03'!$A$1:$I$52</definedName>
    <definedName name="_xlnm.Print_Area" localSheetId="5">'szac  I 2018  nowy szablon'!$A$1:$I$53</definedName>
    <definedName name="_xlnm.Print_Area" localSheetId="4">'szac  I 2018 (2)'!$A$1:$I$52</definedName>
    <definedName name="_xlnm.Print_Area" localSheetId="3">'szac  II 2018'!$A$1:$I$52</definedName>
    <definedName name="_xlnm.Print_Area" localSheetId="2">'szac  II 2018 (2)'!$A$1:$I$52</definedName>
    <definedName name="_xlnm.Print_Area" localSheetId="1">'szac  II 2018 (3)'!$A$1:$I$52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6" l="1"/>
  <c r="G19" i="6"/>
  <c r="G17" i="6"/>
  <c r="I49" i="6"/>
  <c r="G47" i="6"/>
  <c r="G45" i="6"/>
  <c r="I45" i="6" s="1"/>
  <c r="G44" i="6"/>
  <c r="I44" i="6" s="1"/>
  <c r="G43" i="6"/>
  <c r="G42" i="6"/>
  <c r="G41" i="6"/>
  <c r="I41" i="6" s="1"/>
  <c r="G40" i="6"/>
  <c r="I40" i="6" s="1"/>
  <c r="F40" i="6"/>
  <c r="G39" i="6"/>
  <c r="F37" i="6"/>
  <c r="F36" i="6" s="1"/>
  <c r="G35" i="6"/>
  <c r="I33" i="6"/>
  <c r="I32" i="6"/>
  <c r="I31" i="6"/>
  <c r="I30" i="6"/>
  <c r="I29" i="6"/>
  <c r="I27" i="6"/>
  <c r="I26" i="6"/>
  <c r="F25" i="6"/>
  <c r="I25" i="6" s="1"/>
  <c r="G24" i="6"/>
  <c r="I23" i="6"/>
  <c r="I22" i="6"/>
  <c r="G21" i="6"/>
  <c r="I21" i="6" s="1"/>
  <c r="G20" i="6"/>
  <c r="I20" i="6" s="1"/>
  <c r="I19" i="6"/>
  <c r="I18" i="6"/>
  <c r="F17" i="6"/>
  <c r="F15" i="6" s="1"/>
  <c r="I15" i="6" l="1"/>
  <c r="I17" i="6"/>
  <c r="F13" i="6"/>
  <c r="F34" i="6" s="1"/>
  <c r="G13" i="6"/>
  <c r="F24" i="6"/>
  <c r="I24" i="6" s="1"/>
  <c r="G19" i="5"/>
  <c r="G20" i="5"/>
  <c r="G17" i="5"/>
  <c r="I49" i="5"/>
  <c r="G47" i="5"/>
  <c r="I45" i="5"/>
  <c r="G45" i="5"/>
  <c r="G44" i="5"/>
  <c r="I44" i="5" s="1"/>
  <c r="G43" i="5"/>
  <c r="G42" i="5"/>
  <c r="G41" i="5"/>
  <c r="I41" i="5" s="1"/>
  <c r="I40" i="5"/>
  <c r="G40" i="5"/>
  <c r="F40" i="5"/>
  <c r="G39" i="5"/>
  <c r="F37" i="5"/>
  <c r="M36" i="5"/>
  <c r="F36" i="5"/>
  <c r="G35" i="5"/>
  <c r="I33" i="5"/>
  <c r="I32" i="5"/>
  <c r="I31" i="5"/>
  <c r="I30" i="5"/>
  <c r="I29" i="5"/>
  <c r="I27" i="5"/>
  <c r="I26" i="5"/>
  <c r="F25" i="5"/>
  <c r="I25" i="5" s="1"/>
  <c r="G24" i="5"/>
  <c r="I23" i="5"/>
  <c r="I22" i="5"/>
  <c r="G21" i="5"/>
  <c r="I21" i="5" s="1"/>
  <c r="I20" i="5"/>
  <c r="I18" i="5"/>
  <c r="F17" i="5"/>
  <c r="I17" i="5" s="1"/>
  <c r="G34" i="6" l="1"/>
  <c r="G36" i="6" s="1"/>
  <c r="G37" i="6" s="1"/>
  <c r="G48" i="6" s="1"/>
  <c r="I13" i="6"/>
  <c r="G15" i="5"/>
  <c r="I15" i="5" s="1"/>
  <c r="G13" i="5"/>
  <c r="F24" i="5"/>
  <c r="I24" i="5" s="1"/>
  <c r="F15" i="5"/>
  <c r="I19" i="5"/>
  <c r="G20" i="4"/>
  <c r="G19" i="4"/>
  <c r="G17" i="4"/>
  <c r="G34" i="5" l="1"/>
  <c r="G36" i="5" s="1"/>
  <c r="G37" i="5" s="1"/>
  <c r="G48" i="5" s="1"/>
  <c r="F13" i="5"/>
  <c r="F34" i="5" s="1"/>
  <c r="G44" i="4"/>
  <c r="G15" i="4"/>
  <c r="G13" i="4" s="1"/>
  <c r="G21" i="4"/>
  <c r="I13" i="5" l="1"/>
  <c r="G42" i="4"/>
  <c r="G41" i="4"/>
  <c r="G47" i="4"/>
  <c r="G43" i="4"/>
  <c r="M36" i="4"/>
  <c r="G45" i="4" l="1"/>
  <c r="I45" i="4" s="1"/>
  <c r="G40" i="4"/>
  <c r="I49" i="4"/>
  <c r="I44" i="4"/>
  <c r="I41" i="4"/>
  <c r="F40" i="4"/>
  <c r="F37" i="4" s="1"/>
  <c r="F36" i="4" s="1"/>
  <c r="G39" i="4"/>
  <c r="G35" i="4"/>
  <c r="I33" i="4"/>
  <c r="I32" i="4"/>
  <c r="I31" i="4"/>
  <c r="I30" i="4"/>
  <c r="I29" i="4"/>
  <c r="I27" i="4"/>
  <c r="I26" i="4"/>
  <c r="I25" i="4"/>
  <c r="F25" i="4"/>
  <c r="G24" i="4"/>
  <c r="F24" i="4"/>
  <c r="I23" i="4"/>
  <c r="I22" i="4"/>
  <c r="I21" i="4"/>
  <c r="I20" i="4"/>
  <c r="I19" i="4"/>
  <c r="I18" i="4"/>
  <c r="F17" i="4"/>
  <c r="I17" i="4" s="1"/>
  <c r="I24" i="4" l="1"/>
  <c r="I40" i="4"/>
  <c r="F15" i="4"/>
  <c r="F13" i="4" s="1"/>
  <c r="F34" i="4" s="1"/>
  <c r="I49" i="3"/>
  <c r="G47" i="3"/>
  <c r="G45" i="3"/>
  <c r="I45" i="3" s="1"/>
  <c r="G44" i="3"/>
  <c r="I44" i="3" s="1"/>
  <c r="G43" i="3"/>
  <c r="G42" i="3"/>
  <c r="I41" i="3"/>
  <c r="G41" i="3"/>
  <c r="G40" i="3"/>
  <c r="I40" i="3" s="1"/>
  <c r="F40" i="3"/>
  <c r="F37" i="3" s="1"/>
  <c r="F36" i="3" s="1"/>
  <c r="G39" i="3"/>
  <c r="G35" i="3"/>
  <c r="I33" i="3"/>
  <c r="I32" i="3"/>
  <c r="I31" i="3"/>
  <c r="I30" i="3"/>
  <c r="I29" i="3"/>
  <c r="I27" i="3"/>
  <c r="I26" i="3"/>
  <c r="I25" i="3"/>
  <c r="F25" i="3"/>
  <c r="G24" i="3"/>
  <c r="I24" i="3" s="1"/>
  <c r="F24" i="3"/>
  <c r="I23" i="3"/>
  <c r="I22" i="3"/>
  <c r="I21" i="3"/>
  <c r="I20" i="3"/>
  <c r="I19" i="3"/>
  <c r="I18" i="3"/>
  <c r="F17" i="3"/>
  <c r="F15" i="3" s="1"/>
  <c r="F13" i="3" s="1"/>
  <c r="F34" i="3" s="1"/>
  <c r="G15" i="3"/>
  <c r="I15" i="3" s="1"/>
  <c r="G34" i="4" l="1"/>
  <c r="G36" i="4" s="1"/>
  <c r="G37" i="4" s="1"/>
  <c r="G48" i="4" s="1"/>
  <c r="I13" i="4"/>
  <c r="I15" i="4"/>
  <c r="G13" i="3"/>
  <c r="I17" i="3"/>
  <c r="I50" i="1"/>
  <c r="G48" i="1"/>
  <c r="G46" i="1"/>
  <c r="I46" i="1" s="1"/>
  <c r="G45" i="1"/>
  <c r="I45" i="1" s="1"/>
  <c r="G44" i="1"/>
  <c r="G43" i="1"/>
  <c r="I42" i="1"/>
  <c r="G42" i="1"/>
  <c r="G41" i="1"/>
  <c r="I41" i="1" s="1"/>
  <c r="F41" i="1"/>
  <c r="F38" i="1" s="1"/>
  <c r="F37" i="1" s="1"/>
  <c r="G40" i="1"/>
  <c r="G36" i="1"/>
  <c r="I34" i="1"/>
  <c r="I33" i="1"/>
  <c r="I32" i="1"/>
  <c r="I31" i="1"/>
  <c r="I30" i="1"/>
  <c r="I28" i="1"/>
  <c r="I27" i="1"/>
  <c r="F26" i="1"/>
  <c r="I26" i="1" s="1"/>
  <c r="G25" i="1"/>
  <c r="I24" i="1"/>
  <c r="I23" i="1"/>
  <c r="I22" i="1"/>
  <c r="I21" i="1"/>
  <c r="I20" i="1"/>
  <c r="I19" i="1"/>
  <c r="I18" i="1"/>
  <c r="I17" i="1"/>
  <c r="I16" i="1"/>
  <c r="I15" i="1"/>
  <c r="G15" i="1"/>
  <c r="F15" i="1"/>
  <c r="G13" i="1"/>
  <c r="G35" i="1" s="1"/>
  <c r="G37" i="1" s="1"/>
  <c r="G34" i="3" l="1"/>
  <c r="G36" i="3" s="1"/>
  <c r="G37" i="3" s="1"/>
  <c r="G48" i="3" s="1"/>
  <c r="I13" i="3"/>
  <c r="G38" i="1"/>
  <c r="G49" i="1"/>
  <c r="F25" i="1"/>
  <c r="I25" i="1" l="1"/>
  <c r="F13" i="1"/>
  <c r="F35" i="1" l="1"/>
  <c r="I13" i="1"/>
</calcChain>
</file>

<file path=xl/sharedStrings.xml><?xml version="1.0" encoding="utf-8"?>
<sst xmlns="http://schemas.openxmlformats.org/spreadsheetml/2006/main" count="437" uniqueCount="74">
  <si>
    <t>Warszawa, dnia     lutego  2018 r.</t>
  </si>
  <si>
    <t>Departament  Budżetu  Państwa</t>
  </si>
  <si>
    <t>Szacunkowe dane o wykonaniu budżetu państwa
za styczeń 2018 r.</t>
  </si>
  <si>
    <t>Lp.</t>
  </si>
  <si>
    <t>Wyszczególnienie</t>
  </si>
  <si>
    <t>Ustawa Budżetowa na 2018 r.</t>
  </si>
  <si>
    <t>Wykonanie</t>
  </si>
  <si>
    <t>4 : 3</t>
  </si>
  <si>
    <t>w mln zł</t>
  </si>
  <si>
    <t>w %</t>
  </si>
  <si>
    <t>1.</t>
  </si>
  <si>
    <t xml:space="preserve"> DOCHODY</t>
  </si>
  <si>
    <t xml:space="preserve"> z tego :</t>
  </si>
  <si>
    <t xml:space="preserve">a) dochody podatkowe </t>
  </si>
  <si>
    <t xml:space="preserve"> - podatek od towarów i usług</t>
  </si>
  <si>
    <t xml:space="preserve"> - podatek akcyzowy</t>
  </si>
  <si>
    <t xml:space="preserve"> - podatekod gier</t>
  </si>
  <si>
    <t xml:space="preserve"> - podatek dochodowy od osób prawnych</t>
  </si>
  <si>
    <t>1)</t>
  </si>
  <si>
    <t xml:space="preserve"> - podatek dochodowy od osób fizycznych</t>
  </si>
  <si>
    <t xml:space="preserve"> - podatek od wydobycia niektórych kopalin</t>
  </si>
  <si>
    <t xml:space="preserve"> - podatek od niektórych instytucji finansowych</t>
  </si>
  <si>
    <t xml:space="preserve">b) dochody niepodatkowe </t>
  </si>
  <si>
    <t xml:space="preserve">     w tym:  -  wpływy z cła </t>
  </si>
  <si>
    <t>c) środki z Unii Europejskiej i z innych źródeł niepodlegające zwrotowi</t>
  </si>
  <si>
    <t xml:space="preserve"> - Wspólna Polityka Rolna </t>
  </si>
  <si>
    <t xml:space="preserve"> - fundusze strukturalne i inne</t>
  </si>
  <si>
    <t>2.</t>
  </si>
  <si>
    <t xml:space="preserve"> WYDATKI</t>
  </si>
  <si>
    <t xml:space="preserve"> w tym :</t>
  </si>
  <si>
    <t xml:space="preserve"> - obsługa długu Skarbu Państwa</t>
  </si>
  <si>
    <t xml:space="preserve"> - rozliczenia z budżetem ogólnym UE z tyt. środków własnych</t>
  </si>
  <si>
    <t xml:space="preserve"> - dotacje dla Funduszu Emerytalno-Rentowego</t>
  </si>
  <si>
    <t xml:space="preserve"> - dotacje dla Funduszu Ubezpieczeń Społecznych</t>
  </si>
  <si>
    <t xml:space="preserve"> - subwencje ogólne  dla jednostek samorządu terytorialnego </t>
  </si>
  <si>
    <t>2)</t>
  </si>
  <si>
    <t>3.</t>
  </si>
  <si>
    <t xml:space="preserve"> DEFICYT (-)/ NADWYŻKA (+)</t>
  </si>
  <si>
    <t>-</t>
  </si>
  <si>
    <t>4.</t>
  </si>
  <si>
    <t xml:space="preserve"> Środki na finansowanie budżetu środków europejskich</t>
  </si>
  <si>
    <t>5.</t>
  </si>
  <si>
    <r>
      <t xml:space="preserve"> ŹRÓDŁA FINANSOWANIA DEFICYTU </t>
    </r>
    <r>
      <rPr>
        <b/>
        <vertAlign val="superscript"/>
        <sz val="11"/>
        <rFont val="Arial"/>
        <family val="2"/>
        <charset val="238"/>
      </rPr>
      <t>3)</t>
    </r>
  </si>
  <si>
    <r>
      <t xml:space="preserve">5.1 Krajowe </t>
    </r>
    <r>
      <rPr>
        <b/>
        <sz val="10"/>
        <rFont val="Arial"/>
        <family val="2"/>
        <charset val="238"/>
      </rPr>
      <t>(5.1.1+5.1.2+5.1.3+5.1.4+5.1.5+5.1.6</t>
    </r>
  </si>
  <si>
    <t xml:space="preserve">   +5.1.7+5.1.8-5.1.9-5.1.10)</t>
  </si>
  <si>
    <t>5.1.1   bony skarbowe</t>
  </si>
  <si>
    <t>5.1.2   obligacje</t>
  </si>
  <si>
    <t>5.1.3   środki przechodzące z roku ubiegłego</t>
  </si>
  <si>
    <t xml:space="preserve">5.1.4   pożyczki </t>
  </si>
  <si>
    <t>5.1.5   zarządzanie płynnością sektora publicznego</t>
  </si>
  <si>
    <t>5.1.6   pozostałe  przychody i  rozchody</t>
  </si>
  <si>
    <t>5.1.7   refundacja dla FUS z tytułu przekazywania składek 
           emerytalnych do OFE</t>
  </si>
  <si>
    <t>5.1.8   prefinansowanie zadań z udziałem środków z UE</t>
  </si>
  <si>
    <t>5.1.9  lokaty</t>
  </si>
  <si>
    <t>5.1.10  środki na rachunkach budżetowych</t>
  </si>
  <si>
    <t>5.2 Zagraniczne</t>
  </si>
  <si>
    <r>
      <t>zmniejszenie dochodów o udziały w podatku dochodowym od osób fizycznych oraz prawnych za styczeń- zgodnie z ustawą z dnia 13 listopada 2003 r. o dochodach jednostek samorządu terytorialnego ( Dz. U. z  2017 r. poz. 1453, z późn.zm. ) - w wysokości ok. 5.834,5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mln zł.</t>
    </r>
  </si>
  <si>
    <t>część oświatowa subwencji ogólnej za grudzień wynosi  3.300,5 mln zł.</t>
  </si>
  <si>
    <t>3)</t>
  </si>
  <si>
    <t xml:space="preserve">obejmują finansowanie deficytu budżetu państwa i wyniku budżetu środków europejskich. </t>
  </si>
  <si>
    <t xml:space="preserve">     w tym: </t>
  </si>
  <si>
    <t xml:space="preserve"> - podatki pośrednie</t>
  </si>
  <si>
    <t xml:space="preserve">    w tym: podatek akcyzowy</t>
  </si>
  <si>
    <t>Warszawa, dnia     marca  2018 r.</t>
  </si>
  <si>
    <t>Szacunkowe dane o wykonaniu budżetu państwa
za styczeń  - luty 2018 r.</t>
  </si>
  <si>
    <t>st. pocz konsolidacja</t>
  </si>
  <si>
    <t>st kon</t>
  </si>
  <si>
    <r>
      <t>zmniejszenie dochodów o udziały w podatku dochodowym od osób fizycznych oraz prawnych za luty- zgodnie z ustawą z dnia 13 listopada 2003 r. o dochodach jednostek samorządu terytorialnego ( Dz. U. z  2017 r. poz. 1453, z późn.zm. ) - w wysokości ok. 3.905,8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mln zł.</t>
    </r>
  </si>
  <si>
    <t>część oświatowa subwencji ogólnej za marzec wynosi  6.599,8 mln zł.</t>
  </si>
  <si>
    <t>5.1.9   lokaty</t>
  </si>
  <si>
    <t>Warszawa, dnia     kwietnia  2018 r.</t>
  </si>
  <si>
    <t xml:space="preserve">Dane z wykonania budżetu państwa
za styczeń - marzec 2018 r. </t>
  </si>
  <si>
    <t>część oświatowa subwencji ogólnej za kwiecień wynosi  3.300,2 mln zł.</t>
  </si>
  <si>
    <t>zmniejszenie dochodów o udziały w podatku dochodowym od osób fizycznych oraz prawnych za marzec- zgodnie z ustawą z dnia 13 listopada 2003 r. o dochodach jednostek samorządu terytorialnego ( Dz. U. z  2017 r. poz. 1453, z późn.zm. ) - w wysokości ok. 3.891,1 mln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</si>
</sst>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_);\(#,##0.0\)"/>
    <numFmt numFmtId="165" formatCode="#,##0.0_)"/>
    <numFmt numFmtId="166" formatCode="#,##0.0"/>
    <numFmt numFmtId="167" formatCode="0.0"/>
    <numFmt numFmtId="168" formatCode="0.0%"/>
    <numFmt numFmtId="169" formatCode="#,##0.00_);\(#,##0.00\)"/>
  </numFmts>
  <fonts count="25" x14ac:knownFonts="1">
    <font>
      <sz val="12"/>
      <name val="Helv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164" fontId="0" fillId="0" borderId="0"/>
  </cellStyleXfs>
  <cellXfs count="188">
    <xf numFmtId="164" fontId="0" fillId="0" borderId="0" xfId="0"/>
    <xf numFmtId="164" fontId="1" fillId="0" borderId="0" xfId="0" applyFont="1" applyAlignment="1">
      <alignment horizontal="left"/>
    </xf>
    <xf numFmtId="164" fontId="1" fillId="0" borderId="0" xfId="0" applyFont="1"/>
    <xf numFmtId="164" fontId="2" fillId="0" borderId="0" xfId="0" applyFont="1"/>
    <xf numFmtId="164" fontId="2" fillId="0" borderId="0" xfId="0" applyFont="1" applyAlignment="1">
      <alignment horizontal="left"/>
    </xf>
    <xf numFmtId="164" fontId="2" fillId="0" borderId="0" xfId="0" applyFont="1" applyBorder="1" applyAlignment="1">
      <alignment horizontal="right"/>
    </xf>
    <xf numFmtId="164" fontId="3" fillId="0" borderId="0" xfId="0" applyFont="1" applyBorder="1" applyAlignment="1">
      <alignment horizontal="center"/>
    </xf>
    <xf numFmtId="164" fontId="4" fillId="0" borderId="0" xfId="0" applyFont="1"/>
    <xf numFmtId="164" fontId="5" fillId="0" borderId="0" xfId="0" applyFont="1"/>
    <xf numFmtId="164" fontId="2" fillId="0" borderId="0" xfId="0" applyFont="1" applyBorder="1" applyAlignment="1">
      <alignment horizontal="center"/>
    </xf>
    <xf numFmtId="164" fontId="2" fillId="0" borderId="0" xfId="0" applyFont="1" applyBorder="1"/>
    <xf numFmtId="164" fontId="1" fillId="0" borderId="0" xfId="0" applyFont="1" applyBorder="1"/>
    <xf numFmtId="164" fontId="6" fillId="0" borderId="0" xfId="0" applyFont="1" applyBorder="1"/>
    <xf numFmtId="164" fontId="3" fillId="0" borderId="0" xfId="0" applyFont="1" applyBorder="1"/>
    <xf numFmtId="164" fontId="7" fillId="0" borderId="0" xfId="0" applyFont="1" applyAlignment="1">
      <alignment horizontal="center" wrapText="1"/>
    </xf>
    <xf numFmtId="164" fontId="6" fillId="0" borderId="1" xfId="0" applyFont="1" applyBorder="1"/>
    <xf numFmtId="164" fontId="8" fillId="0" borderId="1" xfId="0" applyFont="1" applyBorder="1" applyAlignment="1">
      <alignment horizontal="right"/>
    </xf>
    <xf numFmtId="164" fontId="8" fillId="0" borderId="0" xfId="0" applyFont="1" applyBorder="1" applyAlignment="1">
      <alignment horizontal="right"/>
    </xf>
    <xf numFmtId="164" fontId="8" fillId="0" borderId="0" xfId="0" quotePrefix="1" applyFont="1" applyBorder="1" applyAlignment="1">
      <alignment horizontal="center" vertical="center" wrapText="1"/>
    </xf>
    <xf numFmtId="164" fontId="8" fillId="0" borderId="0" xfId="0" applyFont="1" applyBorder="1" applyAlignment="1">
      <alignment vertical="center" wrapText="1"/>
    </xf>
    <xf numFmtId="164" fontId="9" fillId="0" borderId="0" xfId="0" applyFont="1"/>
    <xf numFmtId="164" fontId="9" fillId="0" borderId="18" xfId="0" applyFont="1" applyBorder="1" applyAlignment="1">
      <alignment horizontal="center" vertical="center"/>
    </xf>
    <xf numFmtId="164" fontId="9" fillId="0" borderId="0" xfId="0" applyFont="1" applyBorder="1" applyAlignment="1">
      <alignment horizontal="center" vertical="center"/>
    </xf>
    <xf numFmtId="0" fontId="10" fillId="0" borderId="19" xfId="0" quotePrefix="1" applyNumberFormat="1" applyFont="1" applyBorder="1" applyAlignment="1">
      <alignment horizontal="center" vertical="center"/>
    </xf>
    <xf numFmtId="1" fontId="10" fillId="0" borderId="22" xfId="0" applyNumberFormat="1" applyFont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64" fontId="10" fillId="0" borderId="0" xfId="0" applyFont="1" applyAlignment="1">
      <alignment vertical="center"/>
    </xf>
    <xf numFmtId="164" fontId="11" fillId="0" borderId="23" xfId="0" applyFont="1" applyBorder="1" applyAlignment="1">
      <alignment horizontal="center"/>
    </xf>
    <xf numFmtId="164" fontId="11" fillId="0" borderId="0" xfId="0" applyFont="1" applyAlignment="1">
      <alignment horizontal="left"/>
    </xf>
    <xf numFmtId="164" fontId="12" fillId="0" borderId="0" xfId="0" applyFont="1"/>
    <xf numFmtId="165" fontId="11" fillId="0" borderId="24" xfId="0" applyNumberFormat="1" applyFont="1" applyBorder="1" applyProtection="1"/>
    <xf numFmtId="166" fontId="11" fillId="0" borderId="8" xfId="0" applyNumberFormat="1" applyFont="1" applyFill="1" applyBorder="1"/>
    <xf numFmtId="166" fontId="6" fillId="0" borderId="9" xfId="0" applyNumberFormat="1" applyFont="1" applyBorder="1" applyProtection="1"/>
    <xf numFmtId="165" fontId="11" fillId="0" borderId="25" xfId="0" applyNumberFormat="1" applyFont="1" applyBorder="1" applyProtection="1"/>
    <xf numFmtId="165" fontId="11" fillId="0" borderId="8" xfId="0" applyNumberFormat="1" applyFont="1" applyBorder="1" applyProtection="1"/>
    <xf numFmtId="4" fontId="12" fillId="0" borderId="0" xfId="0" applyNumberFormat="1" applyFont="1"/>
    <xf numFmtId="164" fontId="11" fillId="0" borderId="0" xfId="0" applyFont="1"/>
    <xf numFmtId="164" fontId="11" fillId="0" borderId="0" xfId="0" applyNumberFormat="1" applyFont="1" applyProtection="1"/>
    <xf numFmtId="10" fontId="11" fillId="0" borderId="0" xfId="0" applyNumberFormat="1" applyFont="1" applyProtection="1"/>
    <xf numFmtId="164" fontId="2" fillId="0" borderId="23" xfId="0" applyFont="1" applyBorder="1"/>
    <xf numFmtId="164" fontId="9" fillId="0" borderId="0" xfId="0" applyFont="1" applyAlignment="1">
      <alignment horizontal="left"/>
    </xf>
    <xf numFmtId="165" fontId="13" fillId="0" borderId="26" xfId="0" applyNumberFormat="1" applyFont="1" applyBorder="1" applyProtection="1"/>
    <xf numFmtId="166" fontId="1" fillId="0" borderId="8" xfId="0" applyNumberFormat="1" applyFont="1" applyFill="1" applyBorder="1" applyProtection="1"/>
    <xf numFmtId="167" fontId="2" fillId="0" borderId="10" xfId="0" applyNumberFormat="1" applyFont="1" applyBorder="1" applyProtection="1"/>
    <xf numFmtId="167" fontId="2" fillId="0" borderId="8" xfId="0" applyNumberFormat="1" applyFont="1" applyBorder="1" applyProtection="1"/>
    <xf numFmtId="164" fontId="2" fillId="0" borderId="0" xfId="0" applyNumberFormat="1" applyFont="1" applyProtection="1"/>
    <xf numFmtId="164" fontId="12" fillId="0" borderId="0" xfId="0" applyFont="1" applyAlignment="1">
      <alignment horizontal="left"/>
    </xf>
    <xf numFmtId="164" fontId="13" fillId="0" borderId="0" xfId="0" applyFont="1"/>
    <xf numFmtId="165" fontId="12" fillId="0" borderId="26" xfId="0" applyNumberFormat="1" applyFont="1" applyBorder="1" applyProtection="1"/>
    <xf numFmtId="166" fontId="12" fillId="0" borderId="8" xfId="0" applyNumberFormat="1" applyFont="1" applyFill="1" applyBorder="1" applyProtection="1"/>
    <xf numFmtId="166" fontId="3" fillId="0" borderId="9" xfId="0" applyNumberFormat="1" applyFont="1" applyBorder="1" applyProtection="1"/>
    <xf numFmtId="165" fontId="12" fillId="0" borderId="10" xfId="0" applyNumberFormat="1" applyFont="1" applyBorder="1" applyProtection="1"/>
    <xf numFmtId="165" fontId="12" fillId="0" borderId="8" xfId="0" applyNumberFormat="1" applyFont="1" applyBorder="1" applyProtection="1"/>
    <xf numFmtId="166" fontId="12" fillId="0" borderId="8" xfId="0" applyNumberFormat="1" applyFont="1" applyFill="1" applyBorder="1"/>
    <xf numFmtId="166" fontId="3" fillId="0" borderId="9" xfId="0" applyNumberFormat="1" applyFont="1" applyBorder="1"/>
    <xf numFmtId="10" fontId="2" fillId="0" borderId="0" xfId="0" applyNumberFormat="1" applyFont="1" applyProtection="1"/>
    <xf numFmtId="164" fontId="9" fillId="0" borderId="23" xfId="0" applyFont="1" applyBorder="1"/>
    <xf numFmtId="164" fontId="14" fillId="0" borderId="0" xfId="0" applyFont="1"/>
    <xf numFmtId="165" fontId="15" fillId="0" borderId="26" xfId="0" applyNumberFormat="1" applyFont="1" applyBorder="1" applyProtection="1"/>
    <xf numFmtId="165" fontId="9" fillId="0" borderId="10" xfId="0" applyNumberFormat="1" applyFont="1" applyBorder="1" applyProtection="1"/>
    <xf numFmtId="165" fontId="9" fillId="0" borderId="8" xfId="0" applyNumberFormat="1" applyFont="1" applyBorder="1" applyProtection="1"/>
    <xf numFmtId="164" fontId="9" fillId="0" borderId="0" xfId="0" applyNumberFormat="1" applyFont="1" applyProtection="1"/>
    <xf numFmtId="10" fontId="9" fillId="0" borderId="0" xfId="0" applyNumberFormat="1" applyFont="1" applyProtection="1"/>
    <xf numFmtId="4" fontId="2" fillId="0" borderId="0" xfId="0" applyNumberFormat="1" applyFont="1"/>
    <xf numFmtId="164" fontId="16" fillId="0" borderId="0" xfId="0" applyFont="1"/>
    <xf numFmtId="165" fontId="17" fillId="0" borderId="26" xfId="0" applyNumberFormat="1" applyFont="1" applyBorder="1" applyProtection="1"/>
    <xf numFmtId="166" fontId="9" fillId="0" borderId="8" xfId="0" applyNumberFormat="1" applyFont="1" applyFill="1" applyBorder="1"/>
    <xf numFmtId="4" fontId="9" fillId="0" borderId="0" xfId="0" applyNumberFormat="1" applyFont="1"/>
    <xf numFmtId="164" fontId="8" fillId="0" borderId="0" xfId="0" applyFont="1"/>
    <xf numFmtId="164" fontId="12" fillId="0" borderId="0" xfId="0" applyFont="1" applyBorder="1" applyAlignment="1">
      <alignment horizontal="left"/>
    </xf>
    <xf numFmtId="165" fontId="11" fillId="0" borderId="26" xfId="0" applyNumberFormat="1" applyFont="1" applyBorder="1" applyProtection="1"/>
    <xf numFmtId="166" fontId="6" fillId="0" borderId="9" xfId="0" applyNumberFormat="1" applyFont="1" applyBorder="1"/>
    <xf numFmtId="165" fontId="11" fillId="0" borderId="10" xfId="0" applyNumberFormat="1" applyFont="1" applyBorder="1" applyProtection="1"/>
    <xf numFmtId="165" fontId="18" fillId="0" borderId="26" xfId="0" applyNumberFormat="1" applyFont="1" applyBorder="1" applyProtection="1"/>
    <xf numFmtId="166" fontId="11" fillId="0" borderId="8" xfId="0" applyNumberFormat="1" applyFont="1" applyBorder="1"/>
    <xf numFmtId="167" fontId="11" fillId="0" borderId="10" xfId="0" applyNumberFormat="1" applyFont="1" applyBorder="1" applyProtection="1"/>
    <xf numFmtId="167" fontId="11" fillId="0" borderId="8" xfId="0" applyNumberFormat="1" applyFont="1" applyBorder="1" applyProtection="1"/>
    <xf numFmtId="166" fontId="12" fillId="0" borderId="8" xfId="0" applyNumberFormat="1" applyFont="1" applyBorder="1" applyProtection="1"/>
    <xf numFmtId="165" fontId="12" fillId="0" borderId="26" xfId="0" applyNumberFormat="1" applyFont="1" applyFill="1" applyBorder="1" applyProtection="1"/>
    <xf numFmtId="166" fontId="3" fillId="0" borderId="9" xfId="0" applyNumberFormat="1" applyFont="1" applyFill="1" applyBorder="1" applyProtection="1"/>
    <xf numFmtId="164" fontId="12" fillId="0" borderId="0" xfId="0" quotePrefix="1" applyFont="1" applyAlignment="1">
      <alignment horizontal="left"/>
    </xf>
    <xf numFmtId="4" fontId="13" fillId="0" borderId="0" xfId="0" applyNumberFormat="1" applyFont="1"/>
    <xf numFmtId="166" fontId="11" fillId="0" borderId="8" xfId="0" applyNumberFormat="1" applyFont="1" applyFill="1" applyBorder="1" applyProtection="1"/>
    <xf numFmtId="166" fontId="6" fillId="0" borderId="9" xfId="0" applyNumberFormat="1" applyFont="1" applyFill="1" applyBorder="1" applyProtection="1"/>
    <xf numFmtId="165" fontId="11" fillId="0" borderId="10" xfId="0" applyNumberFormat="1" applyFont="1" applyFill="1" applyBorder="1" applyAlignment="1" applyProtection="1">
      <alignment horizontal="right"/>
    </xf>
    <xf numFmtId="165" fontId="11" fillId="0" borderId="8" xfId="0" applyNumberFormat="1" applyFont="1" applyFill="1" applyBorder="1" applyProtection="1"/>
    <xf numFmtId="4" fontId="2" fillId="0" borderId="0" xfId="0" applyNumberFormat="1" applyFont="1" applyBorder="1"/>
    <xf numFmtId="165" fontId="11" fillId="0" borderId="26" xfId="0" applyNumberFormat="1" applyFont="1" applyFill="1" applyBorder="1" applyProtection="1"/>
    <xf numFmtId="166" fontId="11" fillId="0" borderId="8" xfId="0" applyNumberFormat="1" applyFont="1" applyFill="1" applyBorder="1" applyAlignment="1">
      <alignment horizontal="right"/>
    </xf>
    <xf numFmtId="164" fontId="1" fillId="0" borderId="0" xfId="0" applyNumberFormat="1" applyFont="1" applyProtection="1"/>
    <xf numFmtId="10" fontId="1" fillId="0" borderId="0" xfId="0" applyNumberFormat="1" applyFont="1" applyProtection="1"/>
    <xf numFmtId="166" fontId="11" fillId="0" borderId="8" xfId="0" applyNumberFormat="1" applyFont="1" applyBorder="1" applyProtection="1"/>
    <xf numFmtId="165" fontId="11" fillId="0" borderId="10" xfId="0" applyNumberFormat="1" applyFont="1" applyBorder="1" applyAlignment="1" applyProtection="1">
      <alignment horizontal="right"/>
    </xf>
    <xf numFmtId="165" fontId="11" fillId="0" borderId="8" xfId="0" applyNumberFormat="1" applyFont="1" applyBorder="1" applyAlignment="1" applyProtection="1">
      <alignment horizontal="right"/>
    </xf>
    <xf numFmtId="164" fontId="8" fillId="0" borderId="0" xfId="0" quotePrefix="1" applyFont="1" applyAlignment="1">
      <alignment horizontal="left"/>
    </xf>
    <xf numFmtId="164" fontId="2" fillId="0" borderId="9" xfId="0" applyFont="1" applyBorder="1"/>
    <xf numFmtId="167" fontId="11" fillId="0" borderId="9" xfId="0" applyNumberFormat="1" applyFont="1" applyBorder="1" applyProtection="1"/>
    <xf numFmtId="167" fontId="11" fillId="0" borderId="0" xfId="0" applyNumberFormat="1" applyFont="1" applyBorder="1" applyProtection="1"/>
    <xf numFmtId="165" fontId="12" fillId="0" borderId="26" xfId="0" applyNumberFormat="1" applyFont="1" applyBorder="1" applyAlignment="1" applyProtection="1">
      <alignment horizontal="right"/>
    </xf>
    <xf numFmtId="166" fontId="12" fillId="0" borderId="8" xfId="0" applyNumberFormat="1" applyFont="1" applyBorder="1" applyAlignment="1">
      <alignment horizontal="right"/>
    </xf>
    <xf numFmtId="165" fontId="12" fillId="0" borderId="10" xfId="0" applyNumberFormat="1" applyFont="1" applyBorder="1" applyAlignment="1" applyProtection="1">
      <alignment horizontal="right"/>
    </xf>
    <xf numFmtId="165" fontId="12" fillId="0" borderId="8" xfId="0" applyNumberFormat="1" applyFont="1" applyBorder="1" applyAlignment="1" applyProtection="1">
      <alignment horizontal="right"/>
    </xf>
    <xf numFmtId="166" fontId="12" fillId="0" borderId="8" xfId="0" applyNumberFormat="1" applyFont="1" applyBorder="1"/>
    <xf numFmtId="166" fontId="12" fillId="0" borderId="8" xfId="0" quotePrefix="1" applyNumberFormat="1" applyFont="1" applyBorder="1" applyAlignment="1">
      <alignment horizontal="right"/>
    </xf>
    <xf numFmtId="166" fontId="3" fillId="0" borderId="9" xfId="0" quotePrefix="1" applyNumberFormat="1" applyFont="1" applyBorder="1" applyAlignment="1">
      <alignment horizontal="right"/>
    </xf>
    <xf numFmtId="164" fontId="20" fillId="0" borderId="0" xfId="0" applyFont="1"/>
    <xf numFmtId="166" fontId="3" fillId="0" borderId="9" xfId="0" applyNumberFormat="1" applyFont="1" applyBorder="1" applyAlignment="1">
      <alignment horizontal="right"/>
    </xf>
    <xf numFmtId="165" fontId="9" fillId="0" borderId="10" xfId="0" applyNumberFormat="1" applyFont="1" applyBorder="1" applyAlignment="1" applyProtection="1">
      <alignment horizontal="right"/>
    </xf>
    <xf numFmtId="165" fontId="9" fillId="0" borderId="8" xfId="0" applyNumberFormat="1" applyFont="1" applyBorder="1" applyAlignment="1" applyProtection="1">
      <alignment horizontal="right"/>
    </xf>
    <xf numFmtId="166" fontId="21" fillId="0" borderId="0" xfId="0" applyNumberFormat="1" applyFont="1"/>
    <xf numFmtId="164" fontId="12" fillId="0" borderId="28" xfId="0" applyFont="1" applyBorder="1"/>
    <xf numFmtId="164" fontId="11" fillId="0" borderId="1" xfId="0" applyFont="1" applyBorder="1" applyAlignment="1">
      <alignment horizontal="left" vertical="center"/>
    </xf>
    <xf numFmtId="164" fontId="11" fillId="0" borderId="1" xfId="0" applyFont="1" applyBorder="1"/>
    <xf numFmtId="165" fontId="11" fillId="0" borderId="14" xfId="0" applyNumberFormat="1" applyFont="1" applyBorder="1" applyProtection="1"/>
    <xf numFmtId="166" fontId="11" fillId="0" borderId="12" xfId="0" applyNumberFormat="1" applyFont="1" applyBorder="1"/>
    <xf numFmtId="166" fontId="6" fillId="0" borderId="13" xfId="0" applyNumberFormat="1" applyFont="1" applyBorder="1" applyAlignment="1" applyProtection="1">
      <alignment vertical="center"/>
    </xf>
    <xf numFmtId="165" fontId="9" fillId="0" borderId="11" xfId="0" applyNumberFormat="1" applyFont="1" applyBorder="1" applyAlignment="1" applyProtection="1">
      <alignment horizontal="right"/>
    </xf>
    <xf numFmtId="165" fontId="11" fillId="0" borderId="0" xfId="0" applyNumberFormat="1" applyFont="1" applyBorder="1" applyAlignment="1" applyProtection="1">
      <alignment horizontal="right"/>
    </xf>
    <xf numFmtId="164" fontId="12" fillId="0" borderId="0" xfId="0" applyNumberFormat="1" applyFont="1" applyProtection="1"/>
    <xf numFmtId="164" fontId="9" fillId="0" borderId="0" xfId="0" applyFont="1" applyAlignment="1">
      <alignment vertical="top"/>
    </xf>
    <xf numFmtId="168" fontId="21" fillId="0" borderId="0" xfId="0" applyNumberFormat="1" applyFont="1" applyBorder="1" applyProtection="1"/>
    <xf numFmtId="164" fontId="9" fillId="0" borderId="0" xfId="0" applyFont="1" applyBorder="1"/>
    <xf numFmtId="164" fontId="21" fillId="0" borderId="0" xfId="0" applyFont="1" applyBorder="1"/>
    <xf numFmtId="166" fontId="21" fillId="0" borderId="0" xfId="0" applyNumberFormat="1" applyFont="1" applyBorder="1" applyProtection="1"/>
    <xf numFmtId="168" fontId="2" fillId="0" borderId="0" xfId="0" applyNumberFormat="1" applyFont="1" applyBorder="1" applyProtection="1"/>
    <xf numFmtId="166" fontId="23" fillId="0" borderId="0" xfId="0" applyNumberFormat="1" applyFont="1" applyBorder="1" applyProtection="1"/>
    <xf numFmtId="164" fontId="21" fillId="0" borderId="0" xfId="0" applyFont="1" applyBorder="1" applyAlignment="1">
      <alignment wrapText="1"/>
    </xf>
    <xf numFmtId="166" fontId="2" fillId="0" borderId="0" xfId="0" applyNumberFormat="1" applyFont="1" applyBorder="1" applyProtection="1"/>
    <xf numFmtId="166" fontId="3" fillId="0" borderId="0" xfId="0" applyNumberFormat="1" applyFont="1" applyBorder="1" applyProtection="1"/>
    <xf numFmtId="164" fontId="2" fillId="0" borderId="0" xfId="0" applyFont="1" applyBorder="1" applyAlignment="1">
      <alignment horizontal="left"/>
    </xf>
    <xf numFmtId="164" fontId="1" fillId="0" borderId="0" xfId="0" applyFont="1" applyBorder="1" applyAlignment="1">
      <alignment horizontal="right"/>
    </xf>
    <xf numFmtId="164" fontId="1" fillId="0" borderId="0" xfId="0" applyFont="1" applyBorder="1" applyAlignment="1">
      <alignment horizontal="left"/>
    </xf>
    <xf numFmtId="164" fontId="1" fillId="0" borderId="0" xfId="0" applyFont="1" applyBorder="1" applyAlignment="1">
      <alignment horizontal="center"/>
    </xf>
    <xf numFmtId="164" fontId="6" fillId="0" borderId="0" xfId="0" applyFont="1" applyBorder="1" applyAlignment="1">
      <alignment horizontal="left"/>
    </xf>
    <xf numFmtId="164" fontId="1" fillId="0" borderId="0" xfId="0" applyFont="1" applyBorder="1" applyAlignment="1">
      <alignment horizontal="centerContinuous"/>
    </xf>
    <xf numFmtId="164" fontId="6" fillId="0" borderId="0" xfId="0" applyFont="1" applyBorder="1" applyAlignment="1">
      <alignment horizontal="center"/>
    </xf>
    <xf numFmtId="164" fontId="24" fillId="0" borderId="0" xfId="0" applyFont="1" applyBorder="1" applyAlignment="1">
      <alignment horizontal="right"/>
    </xf>
    <xf numFmtId="164" fontId="24" fillId="0" borderId="0" xfId="0" applyFont="1" applyBorder="1"/>
    <xf numFmtId="164" fontId="24" fillId="0" borderId="0" xfId="0" applyFont="1" applyBorder="1" applyAlignment="1">
      <alignment horizontal="center"/>
    </xf>
    <xf numFmtId="164" fontId="1" fillId="0" borderId="0" xfId="0" applyNumberFormat="1" applyFont="1" applyBorder="1" applyProtection="1"/>
    <xf numFmtId="164" fontId="6" fillId="0" borderId="0" xfId="0" applyNumberFormat="1" applyFont="1" applyBorder="1" applyProtection="1"/>
    <xf numFmtId="10" fontId="1" fillId="0" borderId="0" xfId="0" applyNumberFormat="1" applyFont="1" applyBorder="1" applyProtection="1"/>
    <xf numFmtId="164" fontId="2" fillId="0" borderId="0" xfId="0" applyNumberFormat="1" applyFont="1" applyBorder="1" applyProtection="1"/>
    <xf numFmtId="164" fontId="3" fillId="0" borderId="0" xfId="0" applyNumberFormat="1" applyFont="1" applyBorder="1" applyProtection="1"/>
    <xf numFmtId="10" fontId="2" fillId="0" borderId="0" xfId="0" applyNumberFormat="1" applyFont="1" applyBorder="1" applyProtection="1"/>
    <xf numFmtId="164" fontId="2" fillId="0" borderId="8" xfId="0" applyFont="1" applyBorder="1"/>
    <xf numFmtId="164" fontId="21" fillId="0" borderId="0" xfId="0" applyFont="1" applyBorder="1" applyAlignment="1">
      <alignment wrapText="1"/>
    </xf>
    <xf numFmtId="164" fontId="7" fillId="0" borderId="0" xfId="0" applyFont="1" applyAlignment="1">
      <alignment horizontal="center" wrapText="1"/>
    </xf>
    <xf numFmtId="164" fontId="21" fillId="0" borderId="0" xfId="0" applyFont="1" applyBorder="1" applyAlignment="1">
      <alignment wrapText="1"/>
    </xf>
    <xf numFmtId="164" fontId="7" fillId="0" borderId="0" xfId="0" applyFont="1" applyAlignment="1">
      <alignment horizontal="center" wrapText="1"/>
    </xf>
    <xf numFmtId="164" fontId="9" fillId="0" borderId="0" xfId="0" applyFont="1" applyAlignment="1">
      <alignment vertical="center"/>
    </xf>
    <xf numFmtId="164" fontId="21" fillId="0" borderId="0" xfId="0" applyFont="1" applyBorder="1" applyAlignment="1">
      <alignment wrapText="1"/>
    </xf>
    <xf numFmtId="164" fontId="7" fillId="0" borderId="0" xfId="0" applyFont="1" applyAlignment="1">
      <alignment horizontal="center" wrapText="1"/>
    </xf>
    <xf numFmtId="164" fontId="21" fillId="0" borderId="0" xfId="0" applyFont="1" applyBorder="1" applyAlignment="1">
      <alignment wrapText="1"/>
    </xf>
    <xf numFmtId="164" fontId="7" fillId="0" borderId="0" xfId="0" applyFont="1" applyAlignment="1">
      <alignment horizontal="center" wrapText="1"/>
    </xf>
    <xf numFmtId="169" fontId="2" fillId="0" borderId="0" xfId="0" applyNumberFormat="1" applyFont="1"/>
    <xf numFmtId="164" fontId="21" fillId="0" borderId="0" xfId="0" applyFont="1" applyBorder="1" applyAlignment="1">
      <alignment wrapText="1"/>
    </xf>
    <xf numFmtId="164" fontId="7" fillId="0" borderId="0" xfId="0" applyFont="1" applyAlignment="1">
      <alignment horizontal="center" wrapText="1"/>
    </xf>
    <xf numFmtId="164" fontId="21" fillId="0" borderId="0" xfId="0" applyFont="1" applyBorder="1" applyAlignment="1">
      <alignment wrapText="1"/>
    </xf>
    <xf numFmtId="164" fontId="7" fillId="0" borderId="0" xfId="0" applyFont="1" applyAlignment="1">
      <alignment horizontal="center" wrapText="1"/>
    </xf>
    <xf numFmtId="164" fontId="8" fillId="0" borderId="2" xfId="0" applyFont="1" applyBorder="1" applyAlignment="1">
      <alignment horizontal="center" vertical="center" wrapText="1"/>
    </xf>
    <xf numFmtId="164" fontId="8" fillId="0" borderId="7" xfId="0" applyFont="1" applyBorder="1" applyAlignment="1">
      <alignment horizontal="center" vertical="center" wrapText="1"/>
    </xf>
    <xf numFmtId="164" fontId="8" fillId="0" borderId="14" xfId="0" applyFont="1" applyBorder="1" applyAlignment="1">
      <alignment horizontal="center" vertical="center" wrapText="1"/>
    </xf>
    <xf numFmtId="164" fontId="8" fillId="0" borderId="3" xfId="0" applyFont="1" applyBorder="1" applyAlignment="1">
      <alignment horizontal="center" vertical="center" wrapText="1"/>
    </xf>
    <xf numFmtId="164" fontId="8" fillId="0" borderId="4" xfId="0" applyFont="1" applyBorder="1" applyAlignment="1">
      <alignment horizontal="center" vertical="center" wrapText="1"/>
    </xf>
    <xf numFmtId="164" fontId="8" fillId="0" borderId="8" xfId="0" applyFont="1" applyBorder="1" applyAlignment="1">
      <alignment horizontal="center" vertical="center" wrapText="1"/>
    </xf>
    <xf numFmtId="164" fontId="8" fillId="0" borderId="9" xfId="0" applyFont="1" applyBorder="1" applyAlignment="1">
      <alignment horizontal="center" vertical="center" wrapText="1"/>
    </xf>
    <xf numFmtId="164" fontId="8" fillId="0" borderId="12" xfId="0" applyFont="1" applyBorder="1" applyAlignment="1">
      <alignment horizontal="center" vertical="center" wrapText="1"/>
    </xf>
    <xf numFmtId="164" fontId="8" fillId="0" borderId="13" xfId="0" applyFont="1" applyBorder="1" applyAlignment="1">
      <alignment horizontal="center" vertical="center" wrapText="1"/>
    </xf>
    <xf numFmtId="164" fontId="8" fillId="2" borderId="5" xfId="0" applyFont="1" applyFill="1" applyBorder="1" applyAlignment="1">
      <alignment horizontal="center" vertical="center" wrapText="1"/>
    </xf>
    <xf numFmtId="164" fontId="8" fillId="2" borderId="10" xfId="0" applyFont="1" applyFill="1" applyBorder="1" applyAlignment="1">
      <alignment horizontal="center" vertical="center" wrapText="1"/>
    </xf>
    <xf numFmtId="164" fontId="8" fillId="2" borderId="11" xfId="0" applyFont="1" applyFill="1" applyBorder="1" applyAlignment="1">
      <alignment horizontal="center" vertical="center" wrapText="1"/>
    </xf>
    <xf numFmtId="164" fontId="8" fillId="0" borderId="6" xfId="0" quotePrefix="1" applyFont="1" applyBorder="1" applyAlignment="1">
      <alignment horizontal="center" vertical="center" wrapText="1"/>
    </xf>
    <xf numFmtId="164" fontId="8" fillId="0" borderId="10" xfId="0" quotePrefix="1" applyFont="1" applyBorder="1" applyAlignment="1">
      <alignment horizontal="center" vertical="center" wrapText="1"/>
    </xf>
    <xf numFmtId="164" fontId="8" fillId="0" borderId="11" xfId="0" quotePrefix="1" applyFont="1" applyBorder="1" applyAlignment="1">
      <alignment horizontal="center" vertical="center" wrapText="1"/>
    </xf>
    <xf numFmtId="164" fontId="9" fillId="0" borderId="15" xfId="0" applyFont="1" applyBorder="1" applyAlignment="1">
      <alignment horizontal="center" vertical="center"/>
    </xf>
    <xf numFmtId="164" fontId="9" fillId="0" borderId="16" xfId="0" applyFont="1" applyBorder="1" applyAlignment="1">
      <alignment horizontal="center" vertical="center"/>
    </xf>
    <xf numFmtId="164" fontId="9" fillId="0" borderId="17" xfId="0" applyFont="1" applyBorder="1" applyAlignment="1">
      <alignment horizontal="center" vertical="center"/>
    </xf>
    <xf numFmtId="1" fontId="10" fillId="0" borderId="20" xfId="0" quotePrefix="1" applyNumberFormat="1" applyFont="1" applyBorder="1" applyAlignment="1">
      <alignment horizontal="center" vertical="center"/>
    </xf>
    <xf numFmtId="1" fontId="10" fillId="0" borderId="21" xfId="0" quotePrefix="1" applyNumberFormat="1" applyFont="1" applyBorder="1" applyAlignment="1">
      <alignment horizontal="center" vertical="center"/>
    </xf>
    <xf numFmtId="1" fontId="10" fillId="0" borderId="20" xfId="0" applyNumberFormat="1" applyFont="1" applyBorder="1" applyAlignment="1">
      <alignment horizontal="center" vertical="center"/>
    </xf>
    <xf numFmtId="1" fontId="10" fillId="0" borderId="21" xfId="0" applyNumberFormat="1" applyFont="1" applyBorder="1" applyAlignment="1">
      <alignment horizontal="center" vertical="center"/>
    </xf>
    <xf numFmtId="164" fontId="12" fillId="0" borderId="26" xfId="0" applyFont="1" applyBorder="1" applyAlignment="1">
      <alignment horizontal="left"/>
    </xf>
    <xf numFmtId="164" fontId="12" fillId="0" borderId="27" xfId="0" applyFont="1" applyBorder="1" applyAlignment="1">
      <alignment horizontal="left"/>
    </xf>
    <xf numFmtId="164" fontId="12" fillId="0" borderId="26" xfId="0" applyFont="1" applyBorder="1" applyAlignment="1">
      <alignment horizontal="left" wrapText="1"/>
    </xf>
    <xf numFmtId="164" fontId="12" fillId="0" borderId="27" xfId="0" applyFont="1" applyBorder="1" applyAlignment="1">
      <alignment horizontal="left" wrapText="1"/>
    </xf>
    <xf numFmtId="164" fontId="21" fillId="0" borderId="29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619125</xdr:colOff>
      <xdr:row>49</xdr:row>
      <xdr:rowOff>152400</xdr:rowOff>
    </xdr:to>
    <xdr:pic>
      <xdr:nvPicPr>
        <xdr:cNvPr id="2" name="Picture 2" descr="szry pasek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219200" cy="1131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1200150</xdr:colOff>
      <xdr:row>1</xdr:row>
      <xdr:rowOff>1038225</xdr:rowOff>
    </xdr:to>
    <xdr:pic>
      <xdr:nvPicPr>
        <xdr:cNvPr id="3" name="Obraz 5" descr="MF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90500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619125</xdr:colOff>
      <xdr:row>49</xdr:row>
      <xdr:rowOff>152400</xdr:rowOff>
    </xdr:to>
    <xdr:pic>
      <xdr:nvPicPr>
        <xdr:cNvPr id="2" name="Picture 2" descr="szry pasek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219200" cy="1131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1200150</xdr:colOff>
      <xdr:row>1</xdr:row>
      <xdr:rowOff>1038225</xdr:rowOff>
    </xdr:to>
    <xdr:pic>
      <xdr:nvPicPr>
        <xdr:cNvPr id="3" name="Obraz 5" descr="MF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90500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619125</xdr:colOff>
      <xdr:row>49</xdr:row>
      <xdr:rowOff>152400</xdr:rowOff>
    </xdr:to>
    <xdr:pic>
      <xdr:nvPicPr>
        <xdr:cNvPr id="2" name="Picture 2" descr="szry pasek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219200" cy="1131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1200150</xdr:colOff>
      <xdr:row>1</xdr:row>
      <xdr:rowOff>1038225</xdr:rowOff>
    </xdr:to>
    <xdr:pic>
      <xdr:nvPicPr>
        <xdr:cNvPr id="3" name="Obraz 5" descr="MF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90500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619125</xdr:colOff>
      <xdr:row>49</xdr:row>
      <xdr:rowOff>152400</xdr:rowOff>
    </xdr:to>
    <xdr:pic>
      <xdr:nvPicPr>
        <xdr:cNvPr id="2" name="Picture 2" descr="szry pasek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219200" cy="1131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1200150</xdr:colOff>
      <xdr:row>1</xdr:row>
      <xdr:rowOff>1038225</xdr:rowOff>
    </xdr:to>
    <xdr:pic>
      <xdr:nvPicPr>
        <xdr:cNvPr id="3" name="Obraz 5" descr="MF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90500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619125</xdr:colOff>
      <xdr:row>49</xdr:row>
      <xdr:rowOff>152400</xdr:rowOff>
    </xdr:to>
    <xdr:pic>
      <xdr:nvPicPr>
        <xdr:cNvPr id="2" name="Picture 2" descr="szry pasek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219200" cy="1131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1200150</xdr:colOff>
      <xdr:row>1</xdr:row>
      <xdr:rowOff>1038225</xdr:rowOff>
    </xdr:to>
    <xdr:pic>
      <xdr:nvPicPr>
        <xdr:cNvPr id="3" name="Obraz 5" descr="MF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90500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619125</xdr:colOff>
      <xdr:row>50</xdr:row>
      <xdr:rowOff>152400</xdr:rowOff>
    </xdr:to>
    <xdr:pic>
      <xdr:nvPicPr>
        <xdr:cNvPr id="2" name="Picture 2" descr="szry pasek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219200" cy="1153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1200150</xdr:colOff>
      <xdr:row>1</xdr:row>
      <xdr:rowOff>1038225</xdr:rowOff>
    </xdr:to>
    <xdr:pic>
      <xdr:nvPicPr>
        <xdr:cNvPr id="3" name="Obraz 5" descr="MF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90500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B050"/>
    <pageSetUpPr fitToPage="1"/>
  </sheetPr>
  <dimension ref="C1:R307"/>
  <sheetViews>
    <sheetView showGridLines="0" tabSelected="1" workbookViewId="0">
      <selection activeCell="E2" sqref="E2"/>
    </sheetView>
  </sheetViews>
  <sheetFormatPr defaultColWidth="9.77734375" defaultRowHeight="15" x14ac:dyDescent="0.2"/>
  <cols>
    <col min="1" max="1" width="7" style="3" customWidth="1"/>
    <col min="2" max="2" width="7.77734375" style="3" customWidth="1"/>
    <col min="3" max="3" width="3.109375" style="3" customWidth="1"/>
    <col min="4" max="4" width="20.88671875" style="3" customWidth="1"/>
    <col min="5" max="5" width="31.21875" style="3" customWidth="1"/>
    <col min="6" max="6" width="9.77734375" style="3" customWidth="1"/>
    <col min="7" max="7" width="9.33203125" style="10" customWidth="1"/>
    <col min="8" max="8" width="1.33203125" style="13" customWidth="1"/>
    <col min="9" max="9" width="10.33203125" style="146" customWidth="1"/>
    <col min="10" max="10" width="2.109375" style="10" customWidth="1"/>
    <col min="11" max="11" width="17" style="3" bestFit="1" customWidth="1"/>
    <col min="12" max="12" width="3.77734375" style="3" customWidth="1"/>
    <col min="13" max="13" width="17.77734375" style="3" customWidth="1"/>
    <col min="14" max="14" width="19.77734375" style="3" customWidth="1"/>
    <col min="15" max="15" width="11.77734375" style="3" customWidth="1"/>
    <col min="16" max="16" width="16.6640625" style="3" customWidth="1"/>
    <col min="17" max="17" width="2.77734375" style="3" customWidth="1"/>
    <col min="18" max="18" width="9.77734375" style="3" customWidth="1"/>
    <col min="19" max="16384" width="9.77734375" style="3"/>
  </cols>
  <sheetData>
    <row r="1" spans="3:18" ht="15" customHeight="1" x14ac:dyDescent="0.25">
      <c r="C1" s="1"/>
      <c r="D1" s="2"/>
      <c r="F1" s="4"/>
      <c r="G1" s="5"/>
      <c r="H1" s="6"/>
      <c r="I1" s="5" t="s">
        <v>70</v>
      </c>
      <c r="J1" s="5"/>
      <c r="L1" s="7"/>
      <c r="M1" s="7"/>
      <c r="N1" s="8"/>
    </row>
    <row r="2" spans="3:18" ht="87.6" customHeight="1" x14ac:dyDescent="0.25">
      <c r="C2" s="1"/>
      <c r="D2" s="2"/>
      <c r="E2" s="2"/>
      <c r="G2" s="9"/>
      <c r="H2" s="6"/>
      <c r="I2" s="10"/>
      <c r="L2" s="2"/>
      <c r="M2" s="2"/>
      <c r="N2" s="2"/>
    </row>
    <row r="3" spans="3:18" ht="15" customHeight="1" x14ac:dyDescent="0.25">
      <c r="C3" s="1" t="s">
        <v>1</v>
      </c>
      <c r="D3" s="2"/>
      <c r="E3" s="2"/>
      <c r="F3" s="1"/>
      <c r="G3" s="11"/>
      <c r="H3" s="12"/>
      <c r="I3" s="10"/>
      <c r="O3" s="2"/>
      <c r="P3" s="2"/>
      <c r="Q3" s="2"/>
    </row>
    <row r="4" spans="3:18" ht="13.5" customHeight="1" x14ac:dyDescent="0.25">
      <c r="C4" s="1"/>
      <c r="F4" s="2"/>
      <c r="I4" s="10"/>
    </row>
    <row r="5" spans="3:18" ht="14.45" customHeight="1" x14ac:dyDescent="0.25">
      <c r="C5" s="1"/>
      <c r="F5" s="2"/>
      <c r="I5" s="10"/>
    </row>
    <row r="6" spans="3:18" ht="48.6" customHeight="1" x14ac:dyDescent="0.35">
      <c r="C6" s="160" t="s">
        <v>71</v>
      </c>
      <c r="D6" s="160"/>
      <c r="E6" s="160"/>
      <c r="F6" s="160"/>
      <c r="G6" s="160"/>
      <c r="H6" s="160"/>
      <c r="I6" s="160"/>
      <c r="J6" s="158"/>
    </row>
    <row r="7" spans="3:18" ht="12" customHeight="1" x14ac:dyDescent="0.25">
      <c r="G7" s="11"/>
      <c r="H7" s="15"/>
      <c r="I7" s="16"/>
      <c r="J7" s="17"/>
      <c r="P7" s="2"/>
      <c r="R7" s="2"/>
    </row>
    <row r="8" spans="3:18" s="20" customFormat="1" ht="17.25" customHeight="1" x14ac:dyDescent="0.2">
      <c r="C8" s="161" t="s">
        <v>3</v>
      </c>
      <c r="D8" s="164" t="s">
        <v>4</v>
      </c>
      <c r="E8" s="165"/>
      <c r="F8" s="170" t="s">
        <v>5</v>
      </c>
      <c r="G8" s="164" t="s">
        <v>6</v>
      </c>
      <c r="H8" s="165"/>
      <c r="I8" s="173" t="s">
        <v>7</v>
      </c>
      <c r="J8" s="18"/>
      <c r="K8" s="19"/>
    </row>
    <row r="9" spans="3:18" s="20" customFormat="1" ht="15.75" customHeight="1" x14ac:dyDescent="0.2">
      <c r="C9" s="162"/>
      <c r="D9" s="166"/>
      <c r="E9" s="167"/>
      <c r="F9" s="171"/>
      <c r="G9" s="166"/>
      <c r="H9" s="167"/>
      <c r="I9" s="174"/>
      <c r="J9" s="18"/>
      <c r="K9" s="19"/>
    </row>
    <row r="10" spans="3:18" s="20" customFormat="1" ht="34.5" customHeight="1" x14ac:dyDescent="0.2">
      <c r="C10" s="162"/>
      <c r="D10" s="166"/>
      <c r="E10" s="167"/>
      <c r="F10" s="172"/>
      <c r="G10" s="168"/>
      <c r="H10" s="169"/>
      <c r="I10" s="175"/>
      <c r="J10" s="18"/>
      <c r="K10" s="19"/>
    </row>
    <row r="11" spans="3:18" s="20" customFormat="1" ht="16.5" customHeight="1" x14ac:dyDescent="0.2">
      <c r="C11" s="163"/>
      <c r="D11" s="168"/>
      <c r="E11" s="169"/>
      <c r="F11" s="176" t="s">
        <v>8</v>
      </c>
      <c r="G11" s="177"/>
      <c r="H11" s="178"/>
      <c r="I11" s="21" t="s">
        <v>9</v>
      </c>
      <c r="J11" s="22"/>
    </row>
    <row r="12" spans="3:18" s="27" customFormat="1" ht="15" customHeight="1" thickBot="1" x14ac:dyDescent="0.3">
      <c r="C12" s="23">
        <v>1</v>
      </c>
      <c r="D12" s="179">
        <v>2</v>
      </c>
      <c r="E12" s="180"/>
      <c r="F12" s="24">
        <v>3</v>
      </c>
      <c r="G12" s="181">
        <v>4</v>
      </c>
      <c r="H12" s="182"/>
      <c r="I12" s="25">
        <v>5</v>
      </c>
      <c r="J12" s="26"/>
    </row>
    <row r="13" spans="3:18" s="30" customFormat="1" ht="19.5" customHeight="1" thickTop="1" x14ac:dyDescent="0.25">
      <c r="C13" s="28" t="s">
        <v>10</v>
      </c>
      <c r="D13" s="29" t="s">
        <v>11</v>
      </c>
      <c r="F13" s="31">
        <v>355705.375</v>
      </c>
      <c r="G13" s="32">
        <v>88469.23758596</v>
      </c>
      <c r="H13" s="33"/>
      <c r="I13" s="34">
        <v>24.871493039980066</v>
      </c>
      <c r="J13" s="35"/>
      <c r="K13" s="36"/>
      <c r="L13" s="37"/>
      <c r="M13" s="37"/>
      <c r="O13" s="38"/>
      <c r="P13" s="38"/>
      <c r="R13" s="39"/>
    </row>
    <row r="14" spans="3:18" ht="11.25" customHeight="1" x14ac:dyDescent="0.25">
      <c r="C14" s="40"/>
      <c r="D14" s="41" t="s">
        <v>12</v>
      </c>
      <c r="F14" s="42"/>
      <c r="G14" s="43"/>
      <c r="H14" s="33"/>
      <c r="I14" s="44"/>
      <c r="J14" s="45"/>
      <c r="O14" s="46"/>
      <c r="P14" s="46"/>
    </row>
    <row r="15" spans="3:18" ht="15" customHeight="1" x14ac:dyDescent="0.2">
      <c r="C15" s="40"/>
      <c r="D15" s="47" t="s">
        <v>13</v>
      </c>
      <c r="E15" s="48"/>
      <c r="F15" s="49">
        <v>331672.63699999999</v>
      </c>
      <c r="G15" s="50">
        <v>82859.438146</v>
      </c>
      <c r="H15" s="51"/>
      <c r="I15" s="52">
        <v>24.982295463222069</v>
      </c>
      <c r="J15" s="53"/>
      <c r="O15" s="46"/>
      <c r="P15" s="46"/>
    </row>
    <row r="16" spans="3:18" ht="11.25" customHeight="1" x14ac:dyDescent="0.2">
      <c r="C16" s="40"/>
      <c r="D16" s="41" t="s">
        <v>60</v>
      </c>
      <c r="E16" s="48"/>
      <c r="F16" s="74"/>
      <c r="G16" s="50"/>
      <c r="H16" s="51"/>
      <c r="I16" s="52"/>
      <c r="J16" s="53"/>
      <c r="O16" s="46"/>
      <c r="P16" s="46"/>
    </row>
    <row r="17" spans="3:18" ht="15" customHeight="1" x14ac:dyDescent="0.2">
      <c r="C17" s="40"/>
      <c r="D17" s="47" t="s">
        <v>61</v>
      </c>
      <c r="E17" s="48"/>
      <c r="F17" s="49">
        <v>237913.98199999999</v>
      </c>
      <c r="G17" s="54">
        <v>59147.3</v>
      </c>
      <c r="H17" s="55"/>
      <c r="I17" s="52">
        <v>24.860791914281023</v>
      </c>
      <c r="J17" s="53"/>
      <c r="O17" s="46"/>
      <c r="P17" s="46"/>
      <c r="R17" s="56"/>
    </row>
    <row r="18" spans="3:18" s="20" customFormat="1" ht="13.5" customHeight="1" x14ac:dyDescent="0.2">
      <c r="C18" s="57"/>
      <c r="D18" s="41" t="s">
        <v>62</v>
      </c>
      <c r="E18" s="58"/>
      <c r="F18" s="66">
        <v>70000</v>
      </c>
      <c r="G18" s="67">
        <v>16071.51237862</v>
      </c>
      <c r="H18" s="55"/>
      <c r="I18" s="60">
        <v>22.95930339802857</v>
      </c>
      <c r="J18" s="61"/>
      <c r="K18" s="3"/>
      <c r="O18" s="62"/>
      <c r="R18" s="63"/>
    </row>
    <row r="19" spans="3:18" ht="15" customHeight="1" x14ac:dyDescent="0.2">
      <c r="C19" s="40"/>
      <c r="D19" s="47" t="s">
        <v>17</v>
      </c>
      <c r="E19" s="48"/>
      <c r="F19" s="59">
        <v>32400</v>
      </c>
      <c r="G19" s="54">
        <v>9365</v>
      </c>
      <c r="H19" s="55" t="s">
        <v>18</v>
      </c>
      <c r="I19" s="52">
        <v>28.904320987654319</v>
      </c>
      <c r="J19" s="53"/>
      <c r="O19" s="46"/>
      <c r="R19" s="56"/>
    </row>
    <row r="20" spans="3:18" ht="15" customHeight="1" x14ac:dyDescent="0.2">
      <c r="C20" s="40"/>
      <c r="D20" s="47" t="s">
        <v>19</v>
      </c>
      <c r="E20" s="48"/>
      <c r="F20" s="59">
        <v>55500</v>
      </c>
      <c r="G20" s="54">
        <v>12820.6</v>
      </c>
      <c r="H20" s="55" t="s">
        <v>18</v>
      </c>
      <c r="I20" s="52">
        <v>23.100180180180178</v>
      </c>
      <c r="J20" s="53"/>
      <c r="O20" s="46"/>
      <c r="R20" s="56"/>
    </row>
    <row r="21" spans="3:18" ht="15" customHeight="1" x14ac:dyDescent="0.2">
      <c r="C21" s="40"/>
      <c r="D21" s="47" t="s">
        <v>21</v>
      </c>
      <c r="E21" s="48"/>
      <c r="F21" s="59">
        <v>4568.6549999999997</v>
      </c>
      <c r="G21" s="54">
        <v>1113</v>
      </c>
      <c r="H21" s="55"/>
      <c r="I21" s="52">
        <v>24.361655673278023</v>
      </c>
      <c r="J21" s="53"/>
      <c r="M21" s="64"/>
      <c r="O21" s="46"/>
      <c r="R21" s="56"/>
    </row>
    <row r="22" spans="3:18" ht="15" customHeight="1" x14ac:dyDescent="0.2">
      <c r="C22" s="40"/>
      <c r="D22" s="47" t="s">
        <v>22</v>
      </c>
      <c r="F22" s="59">
        <v>21908.68</v>
      </c>
      <c r="G22" s="54">
        <v>5571</v>
      </c>
      <c r="H22" s="55"/>
      <c r="I22" s="52">
        <v>25.42827774197259</v>
      </c>
      <c r="J22" s="53"/>
      <c r="M22" s="64"/>
      <c r="Q22" s="65"/>
      <c r="R22" s="56"/>
    </row>
    <row r="23" spans="3:18" s="20" customFormat="1" ht="12" customHeight="1" x14ac:dyDescent="0.2">
      <c r="C23" s="57"/>
      <c r="D23" s="41" t="s">
        <v>23</v>
      </c>
      <c r="F23" s="66">
        <v>3787</v>
      </c>
      <c r="G23" s="67">
        <v>943.48665889999995</v>
      </c>
      <c r="H23" s="55"/>
      <c r="I23" s="60">
        <v>24.913827803010296</v>
      </c>
      <c r="J23" s="61"/>
      <c r="M23" s="68"/>
      <c r="Q23" s="69"/>
      <c r="R23" s="63"/>
    </row>
    <row r="24" spans="3:18" s="20" customFormat="1" ht="15" customHeight="1" x14ac:dyDescent="0.2">
      <c r="C24" s="57"/>
      <c r="D24" s="183" t="s">
        <v>24</v>
      </c>
      <c r="E24" s="184"/>
      <c r="F24" s="59">
        <v>2124.058</v>
      </c>
      <c r="G24" s="54">
        <v>38.799439960000001</v>
      </c>
      <c r="H24" s="55"/>
      <c r="I24" s="52">
        <v>1.8266657482987751</v>
      </c>
      <c r="J24" s="53"/>
      <c r="Q24" s="69"/>
      <c r="R24" s="63"/>
    </row>
    <row r="25" spans="3:18" s="20" customFormat="1" ht="15" customHeight="1" x14ac:dyDescent="0.2">
      <c r="C25" s="57"/>
      <c r="D25" s="70" t="s">
        <v>25</v>
      </c>
      <c r="E25" s="70"/>
      <c r="F25" s="59">
        <v>152.05799999999999</v>
      </c>
      <c r="G25" s="54">
        <v>15.30411033</v>
      </c>
      <c r="H25" s="55"/>
      <c r="I25" s="52">
        <v>10.064653178392456</v>
      </c>
      <c r="J25" s="53"/>
      <c r="Q25" s="69"/>
      <c r="R25" s="63"/>
    </row>
    <row r="26" spans="3:18" s="20" customFormat="1" ht="15" customHeight="1" x14ac:dyDescent="0.2">
      <c r="C26" s="57"/>
      <c r="D26" s="70" t="s">
        <v>26</v>
      </c>
      <c r="E26" s="70"/>
      <c r="F26" s="59">
        <v>1972</v>
      </c>
      <c r="G26" s="54">
        <v>23.495329630000001</v>
      </c>
      <c r="H26" s="55"/>
      <c r="I26" s="52">
        <v>1.1914467358012171</v>
      </c>
      <c r="J26" s="53"/>
      <c r="Q26" s="69"/>
      <c r="R26" s="63"/>
    </row>
    <row r="27" spans="3:18" s="30" customFormat="1" ht="16.5" customHeight="1" x14ac:dyDescent="0.25">
      <c r="C27" s="28" t="s">
        <v>27</v>
      </c>
      <c r="D27" s="29" t="s">
        <v>28</v>
      </c>
      <c r="F27" s="71">
        <v>397197.40500000003</v>
      </c>
      <c r="G27" s="32">
        <v>85341.4</v>
      </c>
      <c r="H27" s="72"/>
      <c r="I27" s="73">
        <v>21.485890624084007</v>
      </c>
      <c r="J27" s="35"/>
      <c r="L27" s="37"/>
      <c r="M27" s="37"/>
      <c r="O27" s="38"/>
      <c r="P27" s="38"/>
      <c r="R27" s="39"/>
    </row>
    <row r="28" spans="3:18" ht="11.25" customHeight="1" x14ac:dyDescent="0.25">
      <c r="C28" s="40"/>
      <c r="D28" s="41" t="s">
        <v>29</v>
      </c>
      <c r="F28" s="74"/>
      <c r="G28" s="75"/>
      <c r="H28" s="72"/>
      <c r="I28" s="76"/>
      <c r="J28" s="77"/>
      <c r="O28" s="46"/>
      <c r="P28" s="46"/>
    </row>
    <row r="29" spans="3:18" ht="15" customHeight="1" x14ac:dyDescent="0.2">
      <c r="C29" s="40"/>
      <c r="D29" s="47" t="s">
        <v>30</v>
      </c>
      <c r="E29" s="30"/>
      <c r="F29" s="49">
        <v>30700</v>
      </c>
      <c r="G29" s="78">
        <v>5129.5641728800001</v>
      </c>
      <c r="H29" s="51"/>
      <c r="I29" s="52">
        <v>16.708678087557001</v>
      </c>
      <c r="J29" s="53"/>
      <c r="K29" s="64"/>
      <c r="O29" s="46"/>
      <c r="P29" s="46"/>
      <c r="R29" s="56"/>
    </row>
    <row r="30" spans="3:18" ht="15" customHeight="1" x14ac:dyDescent="0.2">
      <c r="C30" s="40"/>
      <c r="D30" s="47" t="s">
        <v>31</v>
      </c>
      <c r="E30" s="30"/>
      <c r="F30" s="79">
        <v>19643.623</v>
      </c>
      <c r="G30" s="50">
        <v>4409.3250547799998</v>
      </c>
      <c r="H30" s="51"/>
      <c r="I30" s="52">
        <v>22.446597833709188</v>
      </c>
      <c r="J30" s="53"/>
      <c r="K30" s="64"/>
      <c r="O30" s="46"/>
      <c r="P30" s="46"/>
      <c r="R30" s="56"/>
    </row>
    <row r="31" spans="3:18" ht="15" customHeight="1" x14ac:dyDescent="0.2">
      <c r="C31" s="40"/>
      <c r="D31" s="47" t="s">
        <v>32</v>
      </c>
      <c r="E31" s="30"/>
      <c r="F31" s="49">
        <v>17565.7</v>
      </c>
      <c r="G31" s="78">
        <v>4014.4853864800002</v>
      </c>
      <c r="H31" s="51"/>
      <c r="I31" s="52">
        <v>22.854115614407625</v>
      </c>
      <c r="J31" s="53"/>
      <c r="K31" s="64"/>
      <c r="O31" s="46"/>
      <c r="P31" s="46"/>
      <c r="R31" s="56"/>
    </row>
    <row r="32" spans="3:18" ht="15" customHeight="1" x14ac:dyDescent="0.2">
      <c r="C32" s="40"/>
      <c r="D32" s="47" t="s">
        <v>33</v>
      </c>
      <c r="E32" s="30"/>
      <c r="F32" s="79">
        <v>46637.7</v>
      </c>
      <c r="G32" s="50">
        <v>5233.4379484700003</v>
      </c>
      <c r="H32" s="80"/>
      <c r="I32" s="52">
        <v>11.221475219554138</v>
      </c>
      <c r="J32" s="53"/>
      <c r="K32" s="64"/>
      <c r="O32" s="46"/>
      <c r="P32" s="46"/>
      <c r="R32" s="56"/>
    </row>
    <row r="33" spans="3:18" ht="15" customHeight="1" x14ac:dyDescent="0.2">
      <c r="C33" s="40"/>
      <c r="D33" s="81" t="s">
        <v>34</v>
      </c>
      <c r="E33" s="30"/>
      <c r="F33" s="49">
        <v>56444.714999999997</v>
      </c>
      <c r="G33" s="50">
        <v>19693.954062000001</v>
      </c>
      <c r="H33" s="55" t="s">
        <v>35</v>
      </c>
      <c r="I33" s="52">
        <v>34.890696253847686</v>
      </c>
      <c r="J33" s="53"/>
      <c r="K33" s="82"/>
      <c r="O33" s="46"/>
      <c r="P33" s="46"/>
      <c r="R33" s="56"/>
    </row>
    <row r="34" spans="3:18" s="30" customFormat="1" ht="18" customHeight="1" x14ac:dyDescent="0.25">
      <c r="C34" s="28" t="s">
        <v>36</v>
      </c>
      <c r="D34" s="29" t="s">
        <v>37</v>
      </c>
      <c r="E34" s="37"/>
      <c r="F34" s="71">
        <v>-41492.030000000028</v>
      </c>
      <c r="G34" s="83">
        <v>3127.8375859600055</v>
      </c>
      <c r="H34" s="84"/>
      <c r="I34" s="85" t="s">
        <v>38</v>
      </c>
      <c r="J34" s="86"/>
      <c r="K34" s="87"/>
      <c r="L34" s="3"/>
      <c r="M34" s="64"/>
      <c r="N34" s="3"/>
      <c r="O34" s="3"/>
      <c r="P34" s="38"/>
      <c r="R34" s="39"/>
    </row>
    <row r="35" spans="3:18" ht="18" customHeight="1" x14ac:dyDescent="0.25">
      <c r="C35" s="28" t="s">
        <v>39</v>
      </c>
      <c r="D35" s="29" t="s">
        <v>40</v>
      </c>
      <c r="E35" s="2"/>
      <c r="F35" s="88">
        <v>-15460.157999999999</v>
      </c>
      <c r="G35" s="89">
        <v>0</v>
      </c>
      <c r="H35" s="84"/>
      <c r="I35" s="85" t="s">
        <v>38</v>
      </c>
      <c r="J35" s="86"/>
      <c r="K35" s="36"/>
      <c r="L35" s="30"/>
      <c r="M35" s="64"/>
      <c r="P35" s="90"/>
      <c r="R35" s="91"/>
    </row>
    <row r="36" spans="3:18" s="30" customFormat="1" ht="19.5" customHeight="1" x14ac:dyDescent="0.25">
      <c r="C36" s="28" t="s">
        <v>41</v>
      </c>
      <c r="D36" s="29" t="s">
        <v>42</v>
      </c>
      <c r="F36" s="71">
        <v>56952.158000000018</v>
      </c>
      <c r="G36" s="92">
        <v>-3127.8375859600055</v>
      </c>
      <c r="H36" s="33"/>
      <c r="I36" s="85" t="s">
        <v>38</v>
      </c>
      <c r="J36" s="86"/>
      <c r="M36" s="82"/>
      <c r="N36" s="3"/>
      <c r="O36" s="3"/>
    </row>
    <row r="37" spans="3:18" ht="18.75" customHeight="1" x14ac:dyDescent="0.25">
      <c r="C37" s="40"/>
      <c r="D37" s="1" t="s">
        <v>43</v>
      </c>
      <c r="F37" s="71">
        <v>52843.344000000019</v>
      </c>
      <c r="G37" s="75">
        <v>-12670.767938230005</v>
      </c>
      <c r="H37" s="72"/>
      <c r="I37" s="93" t="s">
        <v>38</v>
      </c>
      <c r="J37" s="94"/>
      <c r="M37" s="87"/>
      <c r="O37" s="30"/>
    </row>
    <row r="38" spans="3:18" ht="15" customHeight="1" x14ac:dyDescent="0.25">
      <c r="C38" s="40"/>
      <c r="D38" s="95" t="s">
        <v>44</v>
      </c>
      <c r="E38" s="96"/>
      <c r="F38" s="49"/>
      <c r="G38" s="75"/>
      <c r="H38" s="72"/>
      <c r="I38" s="97"/>
      <c r="J38" s="98"/>
      <c r="M38" s="36"/>
      <c r="N38" s="30"/>
    </row>
    <row r="39" spans="3:18" ht="15" customHeight="1" x14ac:dyDescent="0.2">
      <c r="C39" s="40"/>
      <c r="D39" s="47" t="s">
        <v>45</v>
      </c>
      <c r="E39" s="30"/>
      <c r="F39" s="99">
        <v>0</v>
      </c>
      <c r="G39" s="100">
        <v>0</v>
      </c>
      <c r="H39" s="55"/>
      <c r="I39" s="101" t="s">
        <v>38</v>
      </c>
      <c r="J39" s="102"/>
      <c r="N39" s="82"/>
      <c r="P39" s="46"/>
      <c r="R39" s="46"/>
    </row>
    <row r="40" spans="3:18" ht="15" customHeight="1" x14ac:dyDescent="0.2">
      <c r="C40" s="40"/>
      <c r="D40" s="47" t="s">
        <v>46</v>
      </c>
      <c r="E40" s="30"/>
      <c r="F40" s="49">
        <v>57916.811999999998</v>
      </c>
      <c r="G40" s="103">
        <v>17893.5</v>
      </c>
      <c r="H40" s="55"/>
      <c r="I40" s="101">
        <v>30.895174271677799</v>
      </c>
      <c r="J40" s="102"/>
      <c r="N40" s="87"/>
      <c r="P40" s="46"/>
      <c r="R40" s="46"/>
    </row>
    <row r="41" spans="3:18" ht="15" customHeight="1" x14ac:dyDescent="0.2">
      <c r="C41" s="40"/>
      <c r="D41" s="47" t="s">
        <v>47</v>
      </c>
      <c r="E41" s="30"/>
      <c r="F41" s="49">
        <v>9000</v>
      </c>
      <c r="G41" s="103">
        <v>11310.8</v>
      </c>
      <c r="H41" s="55"/>
      <c r="I41" s="52">
        <v>125.67555555555555</v>
      </c>
      <c r="J41" s="53"/>
      <c r="M41" s="64"/>
      <c r="P41" s="46"/>
      <c r="R41" s="46"/>
    </row>
    <row r="42" spans="3:18" ht="15" customHeight="1" x14ac:dyDescent="0.2">
      <c r="C42" s="40"/>
      <c r="D42" s="47" t="s">
        <v>48</v>
      </c>
      <c r="E42" s="30"/>
      <c r="F42" s="49">
        <v>-275.88600000000002</v>
      </c>
      <c r="G42" s="104">
        <v>5.4</v>
      </c>
      <c r="H42" s="105"/>
      <c r="I42" s="101" t="s">
        <v>38</v>
      </c>
      <c r="J42" s="53"/>
      <c r="M42" s="82"/>
    </row>
    <row r="43" spans="3:18" ht="15" customHeight="1" x14ac:dyDescent="0.2">
      <c r="C43" s="40"/>
      <c r="D43" s="47" t="s">
        <v>49</v>
      </c>
      <c r="E43" s="30"/>
      <c r="F43" s="99">
        <v>-1487.1</v>
      </c>
      <c r="G43" s="100">
        <v>3630.3</v>
      </c>
      <c r="H43" s="105"/>
      <c r="I43" s="101" t="s">
        <v>38</v>
      </c>
      <c r="J43" s="102"/>
      <c r="K43" s="106"/>
      <c r="M43" s="87"/>
    </row>
    <row r="44" spans="3:18" ht="15" customHeight="1" x14ac:dyDescent="0.2">
      <c r="C44" s="40"/>
      <c r="D44" s="47" t="s">
        <v>50</v>
      </c>
      <c r="E44" s="30"/>
      <c r="F44" s="99">
        <v>31.183</v>
      </c>
      <c r="G44" s="100">
        <v>361</v>
      </c>
      <c r="H44" s="107"/>
      <c r="I44" s="101">
        <v>1157.6820703588494</v>
      </c>
      <c r="J44" s="102"/>
      <c r="K44" s="106"/>
      <c r="N44" s="156"/>
    </row>
    <row r="45" spans="3:18" ht="27.75" customHeight="1" x14ac:dyDescent="0.2">
      <c r="C45" s="40"/>
      <c r="D45" s="185" t="s">
        <v>51</v>
      </c>
      <c r="E45" s="186"/>
      <c r="F45" s="49">
        <v>-3269.1619999999998</v>
      </c>
      <c r="G45" s="100">
        <v>-853.15143191000004</v>
      </c>
      <c r="H45" s="107"/>
      <c r="I45" s="101">
        <v>26.096945697704797</v>
      </c>
      <c r="J45" s="102"/>
    </row>
    <row r="46" spans="3:18" ht="15" customHeight="1" x14ac:dyDescent="0.2">
      <c r="C46" s="40"/>
      <c r="D46" s="47" t="s">
        <v>52</v>
      </c>
      <c r="E46" s="30"/>
      <c r="F46" s="49">
        <v>-72.503</v>
      </c>
      <c r="G46" s="100">
        <v>57.105489200000001</v>
      </c>
      <c r="H46" s="105"/>
      <c r="I46" s="108" t="s">
        <v>38</v>
      </c>
      <c r="J46" s="109"/>
      <c r="K46" s="110"/>
      <c r="L46" s="110"/>
      <c r="M46" s="110"/>
    </row>
    <row r="47" spans="3:18" ht="15" customHeight="1" x14ac:dyDescent="0.2">
      <c r="C47" s="40"/>
      <c r="D47" s="47" t="s">
        <v>69</v>
      </c>
      <c r="E47" s="30"/>
      <c r="F47" s="99" t="s">
        <v>38</v>
      </c>
      <c r="G47" s="100">
        <v>48649.541928749997</v>
      </c>
      <c r="H47" s="107"/>
      <c r="I47" s="101" t="s">
        <v>38</v>
      </c>
      <c r="J47" s="102"/>
      <c r="K47" s="110"/>
      <c r="L47" s="110"/>
      <c r="M47" s="110"/>
    </row>
    <row r="48" spans="3:18" ht="15" customHeight="1" x14ac:dyDescent="0.2">
      <c r="C48" s="40"/>
      <c r="D48" s="47" t="s">
        <v>54</v>
      </c>
      <c r="E48" s="30"/>
      <c r="F48" s="49">
        <v>9000</v>
      </c>
      <c r="G48" s="103">
        <v>-3573.8</v>
      </c>
      <c r="H48" s="55"/>
      <c r="I48" s="108" t="s">
        <v>38</v>
      </c>
      <c r="J48" s="102"/>
    </row>
    <row r="49" spans="3:16" s="30" customFormat="1" ht="19.5" customHeight="1" x14ac:dyDescent="0.25">
      <c r="C49" s="111"/>
      <c r="D49" s="112" t="s">
        <v>55</v>
      </c>
      <c r="E49" s="113"/>
      <c r="F49" s="114">
        <v>4108.8140000000003</v>
      </c>
      <c r="G49" s="115">
        <v>9542.9303522699993</v>
      </c>
      <c r="H49" s="116"/>
      <c r="I49" s="117">
        <v>232.25510700338342</v>
      </c>
      <c r="J49" s="118"/>
      <c r="O49" s="119"/>
      <c r="P49" s="119"/>
    </row>
    <row r="50" spans="3:16" ht="46.5" customHeight="1" x14ac:dyDescent="0.2">
      <c r="C50" s="151" t="s">
        <v>18</v>
      </c>
      <c r="D50" s="187" t="s">
        <v>73</v>
      </c>
      <c r="E50" s="187"/>
      <c r="F50" s="187"/>
      <c r="G50" s="187"/>
      <c r="H50" s="187"/>
      <c r="I50" s="187"/>
      <c r="J50" s="121"/>
    </row>
    <row r="51" spans="3:16" ht="12.95" customHeight="1" x14ac:dyDescent="0.2">
      <c r="C51" s="122" t="s">
        <v>35</v>
      </c>
      <c r="D51" s="123" t="s">
        <v>72</v>
      </c>
      <c r="E51" s="123"/>
      <c r="F51" s="124"/>
      <c r="G51" s="124"/>
      <c r="H51" s="123"/>
      <c r="I51" s="121"/>
      <c r="J51" s="125"/>
      <c r="O51" s="46"/>
      <c r="P51" s="46"/>
    </row>
    <row r="52" spans="3:16" ht="12.75" customHeight="1" x14ac:dyDescent="0.2">
      <c r="C52" s="122" t="s">
        <v>58</v>
      </c>
      <c r="D52" s="123" t="s">
        <v>59</v>
      </c>
      <c r="E52" s="123"/>
      <c r="F52" s="124"/>
      <c r="G52" s="124"/>
      <c r="H52" s="126"/>
      <c r="I52" s="121"/>
      <c r="J52" s="125"/>
      <c r="O52" s="46"/>
      <c r="P52" s="46"/>
    </row>
    <row r="53" spans="3:16" ht="39" customHeight="1" x14ac:dyDescent="0.2">
      <c r="C53" s="159"/>
      <c r="D53" s="159"/>
      <c r="E53" s="159"/>
      <c r="F53" s="159"/>
      <c r="G53" s="159"/>
      <c r="H53" s="159"/>
      <c r="I53" s="159"/>
      <c r="J53" s="157"/>
      <c r="O53" s="46"/>
      <c r="P53" s="46"/>
    </row>
    <row r="54" spans="3:16" ht="13.5" customHeight="1" x14ac:dyDescent="0.2">
      <c r="C54" s="123"/>
      <c r="D54" s="10"/>
      <c r="E54" s="10"/>
      <c r="F54" s="128"/>
      <c r="G54" s="128"/>
      <c r="H54" s="129"/>
      <c r="I54" s="125"/>
      <c r="J54" s="125"/>
      <c r="O54" s="46"/>
      <c r="P54" s="46"/>
    </row>
    <row r="55" spans="3:16" ht="15.75" x14ac:dyDescent="0.25">
      <c r="C55" s="10"/>
      <c r="D55" s="10"/>
      <c r="E55" s="11"/>
      <c r="F55" s="11"/>
      <c r="G55" s="11"/>
      <c r="H55" s="12"/>
      <c r="I55" s="10"/>
    </row>
    <row r="56" spans="3:16" ht="15.75" x14ac:dyDescent="0.25">
      <c r="C56" s="10"/>
      <c r="D56" s="10"/>
      <c r="E56" s="11"/>
      <c r="F56" s="11"/>
      <c r="G56" s="11"/>
      <c r="H56" s="12"/>
      <c r="I56" s="10"/>
    </row>
    <row r="57" spans="3:16" ht="15.75" x14ac:dyDescent="0.25">
      <c r="C57" s="10"/>
      <c r="D57" s="10"/>
      <c r="E57" s="11"/>
      <c r="F57" s="11"/>
      <c r="G57" s="11"/>
      <c r="H57" s="12"/>
      <c r="I57" s="10"/>
    </row>
    <row r="58" spans="3:16" x14ac:dyDescent="0.2">
      <c r="C58" s="10"/>
      <c r="D58" s="10"/>
      <c r="E58" s="10"/>
      <c r="F58" s="10"/>
      <c r="I58" s="10"/>
    </row>
    <row r="59" spans="3:16" x14ac:dyDescent="0.2">
      <c r="C59" s="130"/>
      <c r="D59" s="10"/>
      <c r="E59" s="10"/>
      <c r="F59" s="10"/>
      <c r="I59" s="10"/>
    </row>
    <row r="60" spans="3:16" x14ac:dyDescent="0.2">
      <c r="C60" s="10"/>
      <c r="D60" s="10"/>
      <c r="E60" s="10"/>
      <c r="F60" s="10"/>
      <c r="I60" s="10"/>
    </row>
    <row r="61" spans="3:16" x14ac:dyDescent="0.2">
      <c r="C61" s="10"/>
      <c r="D61" s="10"/>
      <c r="E61" s="10"/>
      <c r="F61" s="10"/>
      <c r="I61" s="10"/>
    </row>
    <row r="62" spans="3:16" ht="15.75" x14ac:dyDescent="0.25">
      <c r="C62" s="10"/>
      <c r="D62" s="10"/>
      <c r="E62" s="10"/>
      <c r="F62" s="10"/>
      <c r="G62" s="11"/>
      <c r="H62" s="12"/>
      <c r="I62" s="10"/>
    </row>
    <row r="63" spans="3:16" ht="15.75" x14ac:dyDescent="0.25">
      <c r="C63" s="10"/>
      <c r="D63" s="10"/>
      <c r="E63" s="10"/>
      <c r="F63" s="10"/>
      <c r="G63" s="11"/>
      <c r="H63" s="12"/>
      <c r="I63" s="131"/>
      <c r="J63" s="131"/>
    </row>
    <row r="64" spans="3:16" ht="15.75" x14ac:dyDescent="0.25">
      <c r="C64" s="132"/>
      <c r="D64" s="132"/>
      <c r="E64" s="11"/>
      <c r="F64" s="133"/>
      <c r="G64" s="132"/>
      <c r="H64" s="134"/>
      <c r="I64" s="10"/>
    </row>
    <row r="65" spans="3:10" ht="15.75" x14ac:dyDescent="0.25">
      <c r="C65" s="133"/>
      <c r="D65" s="135"/>
      <c r="E65" s="135"/>
      <c r="F65" s="133"/>
      <c r="G65" s="133"/>
      <c r="H65" s="136"/>
      <c r="I65" s="133"/>
      <c r="J65" s="133"/>
    </row>
    <row r="66" spans="3:10" ht="15.75" x14ac:dyDescent="0.25">
      <c r="C66" s="11"/>
      <c r="D66" s="11"/>
      <c r="E66" s="11"/>
      <c r="F66" s="133"/>
      <c r="G66" s="11"/>
      <c r="H66" s="12"/>
      <c r="I66" s="10"/>
    </row>
    <row r="67" spans="3:10" x14ac:dyDescent="0.2">
      <c r="C67" s="123"/>
      <c r="D67" s="137"/>
      <c r="E67" s="138"/>
      <c r="F67" s="139"/>
      <c r="G67" s="139"/>
      <c r="H67" s="136"/>
      <c r="I67" s="139"/>
      <c r="J67" s="139"/>
    </row>
    <row r="68" spans="3:10" ht="15.75" x14ac:dyDescent="0.25">
      <c r="C68" s="10"/>
      <c r="D68" s="11"/>
      <c r="E68" s="10"/>
      <c r="F68" s="140"/>
      <c r="G68" s="11"/>
      <c r="H68" s="12"/>
      <c r="I68" s="11"/>
      <c r="J68" s="11"/>
    </row>
    <row r="69" spans="3:10" ht="15.75" x14ac:dyDescent="0.25">
      <c r="C69" s="133"/>
      <c r="D69" s="132"/>
      <c r="E69" s="10"/>
      <c r="F69" s="140"/>
      <c r="G69" s="140"/>
      <c r="H69" s="141"/>
      <c r="I69" s="142"/>
      <c r="J69" s="142"/>
    </row>
    <row r="70" spans="3:10" ht="15.75" x14ac:dyDescent="0.25">
      <c r="C70" s="11"/>
      <c r="D70" s="10"/>
      <c r="E70" s="10"/>
      <c r="F70" s="143"/>
      <c r="I70" s="10"/>
    </row>
    <row r="71" spans="3:10" ht="15.75" x14ac:dyDescent="0.25">
      <c r="C71" s="11"/>
      <c r="D71" s="132"/>
      <c r="E71" s="10"/>
      <c r="F71" s="143"/>
      <c r="G71" s="143"/>
      <c r="H71" s="144"/>
      <c r="I71" s="10"/>
    </row>
    <row r="72" spans="3:10" ht="15.75" x14ac:dyDescent="0.25">
      <c r="C72" s="11"/>
      <c r="D72" s="130"/>
      <c r="E72" s="10"/>
      <c r="F72" s="143"/>
      <c r="G72" s="143"/>
      <c r="H72" s="144"/>
      <c r="I72" s="145"/>
      <c r="J72" s="145"/>
    </row>
    <row r="73" spans="3:10" ht="15.75" x14ac:dyDescent="0.25">
      <c r="C73" s="11"/>
      <c r="D73" s="130"/>
      <c r="E73" s="10"/>
      <c r="F73" s="143"/>
      <c r="G73" s="143"/>
      <c r="H73" s="144"/>
      <c r="I73" s="145"/>
      <c r="J73" s="145"/>
    </row>
    <row r="74" spans="3:10" ht="15.75" x14ac:dyDescent="0.25">
      <c r="C74" s="11"/>
      <c r="D74" s="130"/>
      <c r="E74" s="10"/>
      <c r="F74" s="143"/>
      <c r="G74" s="143"/>
      <c r="H74" s="144"/>
      <c r="I74" s="145"/>
      <c r="J74" s="145"/>
    </row>
    <row r="75" spans="3:10" ht="15.75" x14ac:dyDescent="0.25">
      <c r="C75" s="11"/>
      <c r="D75" s="130"/>
      <c r="E75" s="10"/>
      <c r="F75" s="143"/>
      <c r="G75" s="143"/>
      <c r="H75" s="144"/>
      <c r="I75" s="145"/>
      <c r="J75" s="145"/>
    </row>
    <row r="76" spans="3:10" ht="15.75" x14ac:dyDescent="0.25">
      <c r="C76" s="11"/>
      <c r="D76" s="130"/>
      <c r="E76" s="10"/>
      <c r="F76" s="143"/>
      <c r="G76" s="143"/>
      <c r="H76" s="144"/>
      <c r="I76" s="145"/>
      <c r="J76" s="145"/>
    </row>
    <row r="77" spans="3:10" ht="15.75" x14ac:dyDescent="0.25">
      <c r="C77" s="11"/>
      <c r="D77" s="10"/>
      <c r="E77" s="10"/>
      <c r="F77" s="10"/>
      <c r="I77" s="10"/>
    </row>
    <row r="78" spans="3:10" ht="15.75" x14ac:dyDescent="0.25">
      <c r="C78" s="11"/>
      <c r="D78" s="10"/>
      <c r="E78" s="10"/>
      <c r="F78" s="143"/>
      <c r="G78" s="143"/>
      <c r="H78" s="144"/>
      <c r="I78" s="10"/>
    </row>
    <row r="79" spans="3:10" ht="15.75" x14ac:dyDescent="0.25">
      <c r="C79" s="133"/>
      <c r="D79" s="132"/>
      <c r="E79" s="10"/>
      <c r="F79" s="140"/>
      <c r="G79" s="140"/>
      <c r="H79" s="141"/>
      <c r="I79" s="142"/>
      <c r="J79" s="142"/>
    </row>
    <row r="80" spans="3:10" ht="15.75" customHeight="1" x14ac:dyDescent="0.25">
      <c r="C80" s="11"/>
      <c r="D80" s="10"/>
      <c r="E80" s="10"/>
      <c r="F80" s="10"/>
      <c r="I80" s="10"/>
    </row>
    <row r="81" spans="3:18" ht="15.75" x14ac:dyDescent="0.25">
      <c r="C81" s="11"/>
      <c r="D81" s="10"/>
      <c r="E81" s="10"/>
      <c r="F81" s="143"/>
      <c r="G81" s="143"/>
      <c r="H81" s="144"/>
      <c r="I81" s="10"/>
    </row>
    <row r="82" spans="3:18" ht="15.75" x14ac:dyDescent="0.25">
      <c r="C82" s="133"/>
      <c r="D82" s="132"/>
      <c r="E82" s="10"/>
      <c r="F82" s="140"/>
      <c r="G82" s="140"/>
      <c r="H82" s="141"/>
      <c r="I82" s="142"/>
      <c r="J82" s="142"/>
    </row>
    <row r="83" spans="3:18" x14ac:dyDescent="0.2">
      <c r="C83" s="9"/>
      <c r="D83" s="130"/>
      <c r="E83" s="10"/>
      <c r="F83" s="143"/>
      <c r="G83" s="143"/>
      <c r="H83" s="144"/>
      <c r="I83" s="145"/>
      <c r="J83" s="145"/>
    </row>
    <row r="84" spans="3:18" x14ac:dyDescent="0.2">
      <c r="C84" s="10"/>
      <c r="D84" s="10"/>
      <c r="E84" s="10"/>
      <c r="F84" s="10"/>
      <c r="I84" s="10"/>
    </row>
    <row r="85" spans="3:18" x14ac:dyDescent="0.2">
      <c r="C85" s="10"/>
      <c r="D85" s="10"/>
      <c r="E85" s="10"/>
      <c r="F85" s="10"/>
      <c r="I85" s="10"/>
    </row>
    <row r="86" spans="3:18" x14ac:dyDescent="0.2">
      <c r="C86" s="10"/>
      <c r="D86" s="10"/>
      <c r="E86" s="10"/>
      <c r="F86" s="10"/>
      <c r="I86" s="10"/>
    </row>
    <row r="87" spans="3:18" x14ac:dyDescent="0.2">
      <c r="C87" s="10"/>
      <c r="D87" s="130"/>
      <c r="E87" s="10"/>
      <c r="F87" s="10"/>
      <c r="I87" s="10"/>
    </row>
    <row r="88" spans="3:18" x14ac:dyDescent="0.2">
      <c r="C88" s="10"/>
      <c r="D88" s="130"/>
      <c r="E88" s="10"/>
      <c r="F88" s="10"/>
      <c r="I88" s="10"/>
    </row>
    <row r="89" spans="3:18" x14ac:dyDescent="0.2">
      <c r="C89" s="10"/>
      <c r="D89" s="10"/>
      <c r="E89" s="10"/>
      <c r="F89" s="10"/>
      <c r="I89" s="10"/>
    </row>
    <row r="90" spans="3:18" x14ac:dyDescent="0.2">
      <c r="C90" s="10"/>
      <c r="D90" s="10"/>
      <c r="E90" s="10"/>
      <c r="F90" s="10"/>
      <c r="I90" s="10"/>
    </row>
    <row r="91" spans="3:18" x14ac:dyDescent="0.2">
      <c r="C91" s="10"/>
      <c r="D91" s="10"/>
      <c r="E91" s="10"/>
      <c r="F91" s="10"/>
      <c r="I91" s="10"/>
    </row>
    <row r="92" spans="3:18" x14ac:dyDescent="0.2">
      <c r="C92" s="10"/>
      <c r="D92" s="10"/>
      <c r="E92" s="10"/>
      <c r="F92" s="10"/>
      <c r="I92" s="10"/>
    </row>
    <row r="93" spans="3:18" s="10" customFormat="1" x14ac:dyDescent="0.2">
      <c r="H93" s="13"/>
      <c r="K93" s="3"/>
      <c r="L93" s="3"/>
      <c r="M93" s="3"/>
      <c r="N93" s="3"/>
      <c r="O93" s="3"/>
      <c r="P93" s="3"/>
      <c r="Q93" s="3"/>
      <c r="R93" s="3"/>
    </row>
    <row r="94" spans="3:18" s="10" customFormat="1" x14ac:dyDescent="0.2">
      <c r="H94" s="13"/>
      <c r="K94" s="3"/>
      <c r="L94" s="3"/>
      <c r="M94" s="3"/>
      <c r="N94" s="3"/>
      <c r="O94" s="3"/>
      <c r="P94" s="3"/>
      <c r="Q94" s="3"/>
      <c r="R94" s="3"/>
    </row>
    <row r="95" spans="3:18" s="10" customFormat="1" x14ac:dyDescent="0.2">
      <c r="H95" s="13"/>
      <c r="K95" s="3"/>
      <c r="L95" s="3"/>
      <c r="M95" s="3"/>
      <c r="N95" s="3"/>
      <c r="O95" s="3"/>
      <c r="P95" s="3"/>
      <c r="Q95" s="3"/>
      <c r="R95" s="3"/>
    </row>
    <row r="96" spans="3:18" s="10" customFormat="1" x14ac:dyDescent="0.2">
      <c r="H96" s="13"/>
      <c r="K96" s="3"/>
      <c r="L96" s="3"/>
      <c r="M96" s="3"/>
      <c r="N96" s="3"/>
      <c r="O96" s="3"/>
      <c r="P96" s="3"/>
      <c r="Q96" s="3"/>
      <c r="R96" s="3"/>
    </row>
    <row r="97" spans="8:18" s="10" customFormat="1" ht="15.75" customHeight="1" x14ac:dyDescent="0.2">
      <c r="H97" s="13"/>
      <c r="K97" s="3"/>
      <c r="L97" s="3"/>
      <c r="M97" s="3"/>
      <c r="N97" s="3"/>
      <c r="O97" s="3"/>
      <c r="P97" s="3"/>
      <c r="Q97" s="3"/>
      <c r="R97" s="3"/>
    </row>
    <row r="98" spans="8:18" s="10" customFormat="1" x14ac:dyDescent="0.2">
      <c r="H98" s="13"/>
      <c r="K98" s="3"/>
      <c r="L98" s="3"/>
      <c r="M98" s="3"/>
      <c r="N98" s="3"/>
      <c r="O98" s="3"/>
      <c r="P98" s="3"/>
      <c r="Q98" s="3"/>
      <c r="R98" s="3"/>
    </row>
    <row r="99" spans="8:18" s="10" customFormat="1" x14ac:dyDescent="0.2">
      <c r="H99" s="13"/>
      <c r="K99" s="3"/>
      <c r="L99" s="3"/>
      <c r="M99" s="3"/>
      <c r="N99" s="3"/>
      <c r="O99" s="3"/>
      <c r="P99" s="3"/>
      <c r="Q99" s="3"/>
      <c r="R99" s="3"/>
    </row>
    <row r="100" spans="8:18" s="10" customFormat="1" x14ac:dyDescent="0.2">
      <c r="H100" s="13"/>
      <c r="K100" s="3"/>
      <c r="L100" s="3"/>
      <c r="M100" s="3"/>
      <c r="N100" s="3"/>
      <c r="O100" s="3"/>
      <c r="P100" s="3"/>
      <c r="Q100" s="3"/>
      <c r="R100" s="3"/>
    </row>
    <row r="101" spans="8:18" s="10" customFormat="1" x14ac:dyDescent="0.2">
      <c r="H101" s="13"/>
      <c r="K101" s="3"/>
      <c r="L101" s="3"/>
      <c r="M101" s="3"/>
      <c r="N101" s="3"/>
      <c r="O101" s="3"/>
      <c r="P101" s="3"/>
      <c r="Q101" s="3"/>
      <c r="R101" s="3"/>
    </row>
    <row r="102" spans="8:18" s="10" customFormat="1" x14ac:dyDescent="0.2">
      <c r="H102" s="13"/>
      <c r="K102" s="3"/>
      <c r="L102" s="3"/>
      <c r="M102" s="3"/>
      <c r="N102" s="3"/>
      <c r="O102" s="3"/>
      <c r="P102" s="3"/>
      <c r="Q102" s="3"/>
      <c r="R102" s="3"/>
    </row>
    <row r="103" spans="8:18" s="10" customFormat="1" x14ac:dyDescent="0.2">
      <c r="H103" s="13"/>
      <c r="K103" s="3"/>
      <c r="L103" s="3"/>
      <c r="M103" s="3"/>
      <c r="N103" s="3"/>
      <c r="O103" s="3"/>
      <c r="P103" s="3"/>
      <c r="Q103" s="3"/>
      <c r="R103" s="3"/>
    </row>
    <row r="104" spans="8:18" s="10" customFormat="1" x14ac:dyDescent="0.2">
      <c r="H104" s="13"/>
      <c r="K104" s="3"/>
      <c r="L104" s="3"/>
      <c r="M104" s="3"/>
      <c r="N104" s="3"/>
      <c r="O104" s="3"/>
      <c r="P104" s="3"/>
      <c r="Q104" s="3"/>
      <c r="R104" s="3"/>
    </row>
    <row r="105" spans="8:18" s="10" customFormat="1" x14ac:dyDescent="0.2">
      <c r="H105" s="13"/>
      <c r="K105" s="3"/>
      <c r="L105" s="3"/>
      <c r="M105" s="3"/>
      <c r="N105" s="3"/>
      <c r="O105" s="3"/>
      <c r="P105" s="3"/>
      <c r="Q105" s="3"/>
      <c r="R105" s="3"/>
    </row>
    <row r="106" spans="8:18" s="10" customFormat="1" x14ac:dyDescent="0.2">
      <c r="H106" s="13"/>
      <c r="K106" s="3"/>
      <c r="L106" s="3"/>
      <c r="M106" s="3"/>
      <c r="N106" s="3"/>
      <c r="O106" s="3"/>
      <c r="P106" s="3"/>
      <c r="Q106" s="3"/>
      <c r="R106" s="3"/>
    </row>
    <row r="107" spans="8:18" s="10" customFormat="1" x14ac:dyDescent="0.2">
      <c r="H107" s="13"/>
      <c r="K107" s="3"/>
      <c r="L107" s="3"/>
      <c r="M107" s="3"/>
      <c r="N107" s="3"/>
      <c r="O107" s="3"/>
      <c r="P107" s="3"/>
      <c r="Q107" s="3"/>
      <c r="R107" s="3"/>
    </row>
    <row r="108" spans="8:18" s="10" customFormat="1" x14ac:dyDescent="0.2">
      <c r="H108" s="13"/>
      <c r="K108" s="3"/>
      <c r="L108" s="3"/>
      <c r="M108" s="3"/>
      <c r="N108" s="3"/>
      <c r="O108" s="3"/>
      <c r="P108" s="3"/>
      <c r="Q108" s="3"/>
      <c r="R108" s="3"/>
    </row>
    <row r="109" spans="8:18" s="10" customFormat="1" x14ac:dyDescent="0.2">
      <c r="H109" s="13"/>
      <c r="K109" s="3"/>
      <c r="L109" s="3"/>
      <c r="M109" s="3"/>
      <c r="N109" s="3"/>
      <c r="O109" s="3"/>
      <c r="P109" s="3"/>
      <c r="Q109" s="3"/>
      <c r="R109" s="3"/>
    </row>
    <row r="110" spans="8:18" s="10" customFormat="1" x14ac:dyDescent="0.2">
      <c r="H110" s="13"/>
      <c r="K110" s="3"/>
      <c r="L110" s="3"/>
      <c r="M110" s="3"/>
      <c r="N110" s="3"/>
      <c r="O110" s="3"/>
      <c r="P110" s="3"/>
      <c r="Q110" s="3"/>
      <c r="R110" s="3"/>
    </row>
    <row r="111" spans="8:18" s="10" customFormat="1" x14ac:dyDescent="0.2">
      <c r="H111" s="13"/>
      <c r="K111" s="3"/>
      <c r="L111" s="3"/>
      <c r="M111" s="3"/>
      <c r="N111" s="3"/>
      <c r="O111" s="3"/>
      <c r="P111" s="3"/>
      <c r="Q111" s="3"/>
      <c r="R111" s="3"/>
    </row>
    <row r="112" spans="8:18" s="10" customFormat="1" x14ac:dyDescent="0.2">
      <c r="H112" s="13"/>
      <c r="K112" s="3"/>
      <c r="L112" s="3"/>
      <c r="M112" s="3"/>
      <c r="N112" s="3"/>
      <c r="O112" s="3"/>
      <c r="P112" s="3"/>
      <c r="Q112" s="3"/>
      <c r="R112" s="3"/>
    </row>
    <row r="113" spans="8:18" s="10" customFormat="1" x14ac:dyDescent="0.2">
      <c r="H113" s="13"/>
      <c r="K113" s="3"/>
      <c r="L113" s="3"/>
      <c r="M113" s="3"/>
      <c r="N113" s="3"/>
      <c r="O113" s="3"/>
      <c r="P113" s="3"/>
      <c r="Q113" s="3"/>
      <c r="R113" s="3"/>
    </row>
    <row r="114" spans="8:18" s="10" customFormat="1" x14ac:dyDescent="0.2">
      <c r="H114" s="13"/>
      <c r="K114" s="3"/>
      <c r="L114" s="3"/>
      <c r="M114" s="3"/>
      <c r="N114" s="3"/>
      <c r="O114" s="3"/>
      <c r="P114" s="3"/>
      <c r="Q114" s="3"/>
      <c r="R114" s="3"/>
    </row>
    <row r="115" spans="8:18" s="10" customFormat="1" x14ac:dyDescent="0.2">
      <c r="H115" s="13"/>
      <c r="K115" s="3"/>
      <c r="L115" s="3"/>
      <c r="M115" s="3"/>
      <c r="N115" s="3"/>
      <c r="O115" s="3"/>
      <c r="P115" s="3"/>
      <c r="Q115" s="3"/>
      <c r="R115" s="3"/>
    </row>
    <row r="116" spans="8:18" s="10" customFormat="1" x14ac:dyDescent="0.2">
      <c r="H116" s="13"/>
      <c r="K116" s="3"/>
      <c r="L116" s="3"/>
      <c r="M116" s="3"/>
      <c r="N116" s="3"/>
      <c r="O116" s="3"/>
      <c r="P116" s="3"/>
      <c r="Q116" s="3"/>
      <c r="R116" s="3"/>
    </row>
    <row r="117" spans="8:18" s="10" customFormat="1" x14ac:dyDescent="0.2">
      <c r="H117" s="13"/>
      <c r="K117" s="3"/>
      <c r="L117" s="3"/>
      <c r="M117" s="3"/>
      <c r="N117" s="3"/>
      <c r="O117" s="3"/>
      <c r="P117" s="3"/>
      <c r="Q117" s="3"/>
      <c r="R117" s="3"/>
    </row>
    <row r="118" spans="8:18" s="10" customFormat="1" x14ac:dyDescent="0.2">
      <c r="H118" s="13"/>
      <c r="K118" s="3"/>
      <c r="L118" s="3"/>
      <c r="M118" s="3"/>
      <c r="N118" s="3"/>
      <c r="O118" s="3"/>
      <c r="P118" s="3"/>
      <c r="Q118" s="3"/>
      <c r="R118" s="3"/>
    </row>
    <row r="119" spans="8:18" s="10" customFormat="1" x14ac:dyDescent="0.2">
      <c r="H119" s="13"/>
      <c r="K119" s="3"/>
      <c r="L119" s="3"/>
      <c r="M119" s="3"/>
      <c r="N119" s="3"/>
      <c r="O119" s="3"/>
      <c r="P119" s="3"/>
      <c r="Q119" s="3"/>
      <c r="R119" s="3"/>
    </row>
    <row r="120" spans="8:18" s="10" customFormat="1" x14ac:dyDescent="0.2">
      <c r="H120" s="13"/>
      <c r="K120" s="3"/>
      <c r="L120" s="3"/>
      <c r="M120" s="3"/>
      <c r="N120" s="3"/>
      <c r="O120" s="3"/>
      <c r="P120" s="3"/>
      <c r="Q120" s="3"/>
      <c r="R120" s="3"/>
    </row>
    <row r="121" spans="8:18" s="10" customFormat="1" x14ac:dyDescent="0.2">
      <c r="H121" s="13"/>
      <c r="K121" s="3"/>
      <c r="L121" s="3"/>
      <c r="M121" s="3"/>
      <c r="N121" s="3"/>
      <c r="O121" s="3"/>
      <c r="P121" s="3"/>
      <c r="Q121" s="3"/>
      <c r="R121" s="3"/>
    </row>
    <row r="122" spans="8:18" s="10" customFormat="1" x14ac:dyDescent="0.2">
      <c r="H122" s="13"/>
      <c r="K122" s="3"/>
      <c r="L122" s="3"/>
      <c r="M122" s="3"/>
      <c r="N122" s="3"/>
      <c r="O122" s="3"/>
      <c r="P122" s="3"/>
      <c r="Q122" s="3"/>
      <c r="R122" s="3"/>
    </row>
    <row r="123" spans="8:18" s="10" customFormat="1" x14ac:dyDescent="0.2">
      <c r="H123" s="13"/>
      <c r="K123" s="3"/>
      <c r="L123" s="3"/>
      <c r="M123" s="3"/>
      <c r="N123" s="3"/>
      <c r="O123" s="3"/>
      <c r="P123" s="3"/>
      <c r="Q123" s="3"/>
      <c r="R123" s="3"/>
    </row>
    <row r="124" spans="8:18" s="10" customFormat="1" x14ac:dyDescent="0.2">
      <c r="H124" s="13"/>
      <c r="K124" s="3"/>
      <c r="L124" s="3"/>
      <c r="M124" s="3"/>
      <c r="N124" s="3"/>
      <c r="O124" s="3"/>
      <c r="P124" s="3"/>
      <c r="Q124" s="3"/>
      <c r="R124" s="3"/>
    </row>
    <row r="125" spans="8:18" s="10" customFormat="1" x14ac:dyDescent="0.2">
      <c r="H125" s="13"/>
      <c r="K125" s="3"/>
      <c r="L125" s="3"/>
      <c r="M125" s="3"/>
      <c r="N125" s="3"/>
      <c r="O125" s="3"/>
      <c r="P125" s="3"/>
      <c r="Q125" s="3"/>
      <c r="R125" s="3"/>
    </row>
    <row r="126" spans="8:18" s="10" customFormat="1" x14ac:dyDescent="0.2">
      <c r="H126" s="13"/>
      <c r="K126" s="3"/>
      <c r="L126" s="3"/>
      <c r="M126" s="3"/>
      <c r="N126" s="3"/>
      <c r="O126" s="3"/>
      <c r="P126" s="3"/>
      <c r="Q126" s="3"/>
      <c r="R126" s="3"/>
    </row>
    <row r="127" spans="8:18" s="10" customFormat="1" x14ac:dyDescent="0.2">
      <c r="H127" s="13"/>
      <c r="K127" s="3"/>
      <c r="L127" s="3"/>
      <c r="M127" s="3"/>
      <c r="N127" s="3"/>
      <c r="O127" s="3"/>
      <c r="P127" s="3"/>
      <c r="Q127" s="3"/>
      <c r="R127" s="3"/>
    </row>
    <row r="128" spans="8:18" s="10" customFormat="1" x14ac:dyDescent="0.2">
      <c r="H128" s="13"/>
      <c r="K128" s="3"/>
      <c r="L128" s="3"/>
      <c r="M128" s="3"/>
      <c r="N128" s="3"/>
      <c r="O128" s="3"/>
      <c r="P128" s="3"/>
      <c r="Q128" s="3"/>
      <c r="R128" s="3"/>
    </row>
    <row r="129" spans="8:18" s="10" customFormat="1" x14ac:dyDescent="0.2">
      <c r="H129" s="13"/>
      <c r="K129" s="3"/>
      <c r="L129" s="3"/>
      <c r="M129" s="3"/>
      <c r="N129" s="3"/>
      <c r="O129" s="3"/>
      <c r="P129" s="3"/>
      <c r="Q129" s="3"/>
      <c r="R129" s="3"/>
    </row>
    <row r="130" spans="8:18" s="10" customFormat="1" x14ac:dyDescent="0.2">
      <c r="H130" s="13"/>
      <c r="K130" s="3"/>
      <c r="L130" s="3"/>
      <c r="M130" s="3"/>
      <c r="N130" s="3"/>
      <c r="O130" s="3"/>
      <c r="P130" s="3"/>
      <c r="Q130" s="3"/>
      <c r="R130" s="3"/>
    </row>
    <row r="131" spans="8:18" s="10" customFormat="1" x14ac:dyDescent="0.2">
      <c r="H131" s="13"/>
      <c r="K131" s="3"/>
      <c r="L131" s="3"/>
      <c r="M131" s="3"/>
      <c r="N131" s="3"/>
      <c r="O131" s="3"/>
      <c r="P131" s="3"/>
      <c r="Q131" s="3"/>
      <c r="R131" s="3"/>
    </row>
    <row r="132" spans="8:18" s="10" customFormat="1" x14ac:dyDescent="0.2">
      <c r="H132" s="13"/>
      <c r="K132" s="3"/>
      <c r="L132" s="3"/>
      <c r="M132" s="3"/>
      <c r="N132" s="3"/>
      <c r="O132" s="3"/>
      <c r="P132" s="3"/>
      <c r="Q132" s="3"/>
      <c r="R132" s="3"/>
    </row>
    <row r="133" spans="8:18" s="10" customFormat="1" x14ac:dyDescent="0.2">
      <c r="H133" s="13"/>
      <c r="K133" s="3"/>
      <c r="L133" s="3"/>
      <c r="M133" s="3"/>
      <c r="N133" s="3"/>
      <c r="O133" s="3"/>
      <c r="P133" s="3"/>
      <c r="Q133" s="3"/>
      <c r="R133" s="3"/>
    </row>
    <row r="134" spans="8:18" s="10" customFormat="1" x14ac:dyDescent="0.2">
      <c r="H134" s="13"/>
      <c r="K134" s="3"/>
      <c r="L134" s="3"/>
      <c r="M134" s="3"/>
      <c r="N134" s="3"/>
      <c r="O134" s="3"/>
      <c r="P134" s="3"/>
      <c r="Q134" s="3"/>
      <c r="R134" s="3"/>
    </row>
    <row r="135" spans="8:18" s="10" customFormat="1" x14ac:dyDescent="0.2">
      <c r="H135" s="13"/>
      <c r="K135" s="3"/>
      <c r="L135" s="3"/>
      <c r="M135" s="3"/>
      <c r="N135" s="3"/>
      <c r="O135" s="3"/>
      <c r="P135" s="3"/>
      <c r="Q135" s="3"/>
      <c r="R135" s="3"/>
    </row>
    <row r="136" spans="8:18" s="10" customFormat="1" x14ac:dyDescent="0.2">
      <c r="H136" s="13"/>
      <c r="K136" s="3"/>
      <c r="L136" s="3"/>
      <c r="M136" s="3"/>
      <c r="N136" s="3"/>
      <c r="O136" s="3"/>
      <c r="P136" s="3"/>
      <c r="Q136" s="3"/>
      <c r="R136" s="3"/>
    </row>
    <row r="137" spans="8:18" s="10" customFormat="1" x14ac:dyDescent="0.2">
      <c r="H137" s="13"/>
      <c r="K137" s="3"/>
      <c r="L137" s="3"/>
      <c r="M137" s="3"/>
      <c r="N137" s="3"/>
      <c r="O137" s="3"/>
      <c r="P137" s="3"/>
      <c r="Q137" s="3"/>
      <c r="R137" s="3"/>
    </row>
    <row r="138" spans="8:18" s="10" customFormat="1" x14ac:dyDescent="0.2">
      <c r="H138" s="13"/>
      <c r="K138" s="3"/>
      <c r="L138" s="3"/>
      <c r="M138" s="3"/>
      <c r="N138" s="3"/>
      <c r="O138" s="3"/>
      <c r="P138" s="3"/>
      <c r="Q138" s="3"/>
      <c r="R138" s="3"/>
    </row>
    <row r="139" spans="8:18" s="10" customFormat="1" x14ac:dyDescent="0.2">
      <c r="H139" s="13"/>
      <c r="K139" s="3"/>
      <c r="L139" s="3"/>
      <c r="M139" s="3"/>
      <c r="N139" s="3"/>
      <c r="O139" s="3"/>
      <c r="P139" s="3"/>
      <c r="Q139" s="3"/>
      <c r="R139" s="3"/>
    </row>
    <row r="140" spans="8:18" s="10" customFormat="1" x14ac:dyDescent="0.2">
      <c r="H140" s="13"/>
      <c r="K140" s="3"/>
      <c r="L140" s="3"/>
      <c r="M140" s="3"/>
      <c r="N140" s="3"/>
      <c r="O140" s="3"/>
      <c r="P140" s="3"/>
      <c r="Q140" s="3"/>
      <c r="R140" s="3"/>
    </row>
    <row r="141" spans="8:18" s="10" customFormat="1" x14ac:dyDescent="0.2">
      <c r="H141" s="13"/>
      <c r="K141" s="3"/>
      <c r="L141" s="3"/>
      <c r="M141" s="3"/>
      <c r="N141" s="3"/>
      <c r="O141" s="3"/>
      <c r="P141" s="3"/>
      <c r="Q141" s="3"/>
      <c r="R141" s="3"/>
    </row>
    <row r="142" spans="8:18" s="10" customFormat="1" x14ac:dyDescent="0.2">
      <c r="H142" s="13"/>
      <c r="K142" s="3"/>
      <c r="L142" s="3"/>
      <c r="M142" s="3"/>
      <c r="N142" s="3"/>
      <c r="O142" s="3"/>
      <c r="P142" s="3"/>
      <c r="Q142" s="3"/>
      <c r="R142" s="3"/>
    </row>
    <row r="143" spans="8:18" s="10" customFormat="1" x14ac:dyDescent="0.2">
      <c r="H143" s="13"/>
      <c r="K143" s="3"/>
      <c r="L143" s="3"/>
      <c r="M143" s="3"/>
      <c r="N143" s="3"/>
      <c r="O143" s="3"/>
      <c r="P143" s="3"/>
      <c r="Q143" s="3"/>
      <c r="R143" s="3"/>
    </row>
    <row r="144" spans="8:18" s="10" customFormat="1" x14ac:dyDescent="0.2">
      <c r="H144" s="13"/>
      <c r="K144" s="3"/>
      <c r="L144" s="3"/>
      <c r="M144" s="3"/>
      <c r="N144" s="3"/>
      <c r="O144" s="3"/>
      <c r="P144" s="3"/>
      <c r="Q144" s="3"/>
      <c r="R144" s="3"/>
    </row>
    <row r="145" spans="8:18" s="10" customFormat="1" x14ac:dyDescent="0.2">
      <c r="H145" s="13"/>
      <c r="K145" s="3"/>
      <c r="L145" s="3"/>
      <c r="M145" s="3"/>
      <c r="N145" s="3"/>
      <c r="O145" s="3"/>
      <c r="P145" s="3"/>
      <c r="Q145" s="3"/>
      <c r="R145" s="3"/>
    </row>
    <row r="146" spans="8:18" s="10" customFormat="1" x14ac:dyDescent="0.2">
      <c r="H146" s="13"/>
      <c r="K146" s="3"/>
      <c r="L146" s="3"/>
      <c r="M146" s="3"/>
      <c r="N146" s="3"/>
      <c r="O146" s="3"/>
      <c r="P146" s="3"/>
      <c r="Q146" s="3"/>
      <c r="R146" s="3"/>
    </row>
    <row r="147" spans="8:18" s="10" customFormat="1" x14ac:dyDescent="0.2">
      <c r="H147" s="13"/>
      <c r="K147" s="3"/>
      <c r="L147" s="3"/>
      <c r="M147" s="3"/>
      <c r="N147" s="3"/>
      <c r="O147" s="3"/>
      <c r="P147" s="3"/>
      <c r="Q147" s="3"/>
      <c r="R147" s="3"/>
    </row>
    <row r="148" spans="8:18" s="10" customFormat="1" x14ac:dyDescent="0.2">
      <c r="H148" s="13"/>
      <c r="K148" s="3"/>
      <c r="L148" s="3"/>
      <c r="M148" s="3"/>
      <c r="N148" s="3"/>
      <c r="O148" s="3"/>
      <c r="P148" s="3"/>
      <c r="Q148" s="3"/>
      <c r="R148" s="3"/>
    </row>
    <row r="149" spans="8:18" s="10" customFormat="1" x14ac:dyDescent="0.2">
      <c r="H149" s="13"/>
      <c r="K149" s="3"/>
      <c r="L149" s="3"/>
      <c r="M149" s="3"/>
      <c r="N149" s="3"/>
      <c r="O149" s="3"/>
      <c r="P149" s="3"/>
      <c r="Q149" s="3"/>
      <c r="R149" s="3"/>
    </row>
    <row r="150" spans="8:18" s="10" customFormat="1" x14ac:dyDescent="0.2">
      <c r="H150" s="13"/>
      <c r="K150" s="3"/>
      <c r="L150" s="3"/>
      <c r="M150" s="3"/>
      <c r="N150" s="3"/>
      <c r="O150" s="3"/>
      <c r="P150" s="3"/>
      <c r="Q150" s="3"/>
      <c r="R150" s="3"/>
    </row>
    <row r="151" spans="8:18" s="10" customFormat="1" x14ac:dyDescent="0.2">
      <c r="H151" s="13"/>
      <c r="K151" s="3"/>
      <c r="L151" s="3"/>
      <c r="M151" s="3"/>
      <c r="N151" s="3"/>
      <c r="O151" s="3"/>
      <c r="P151" s="3"/>
      <c r="Q151" s="3"/>
      <c r="R151" s="3"/>
    </row>
    <row r="152" spans="8:18" s="10" customFormat="1" x14ac:dyDescent="0.2">
      <c r="H152" s="13"/>
      <c r="K152" s="3"/>
      <c r="L152" s="3"/>
      <c r="M152" s="3"/>
      <c r="N152" s="3"/>
      <c r="O152" s="3"/>
      <c r="P152" s="3"/>
      <c r="Q152" s="3"/>
      <c r="R152" s="3"/>
    </row>
    <row r="153" spans="8:18" s="10" customFormat="1" x14ac:dyDescent="0.2">
      <c r="H153" s="13"/>
      <c r="K153" s="3"/>
      <c r="L153" s="3"/>
      <c r="M153" s="3"/>
      <c r="N153" s="3"/>
      <c r="O153" s="3"/>
      <c r="P153" s="3"/>
      <c r="Q153" s="3"/>
      <c r="R153" s="3"/>
    </row>
    <row r="154" spans="8:18" s="10" customFormat="1" x14ac:dyDescent="0.2">
      <c r="H154" s="13"/>
      <c r="K154" s="3"/>
      <c r="L154" s="3"/>
      <c r="M154" s="3"/>
      <c r="N154" s="3"/>
      <c r="O154" s="3"/>
      <c r="P154" s="3"/>
      <c r="Q154" s="3"/>
      <c r="R154" s="3"/>
    </row>
    <row r="155" spans="8:18" s="10" customFormat="1" x14ac:dyDescent="0.2">
      <c r="H155" s="13"/>
      <c r="K155" s="3"/>
      <c r="L155" s="3"/>
      <c r="M155" s="3"/>
      <c r="N155" s="3"/>
      <c r="O155" s="3"/>
      <c r="P155" s="3"/>
      <c r="Q155" s="3"/>
      <c r="R155" s="3"/>
    </row>
    <row r="156" spans="8:18" s="10" customFormat="1" x14ac:dyDescent="0.2">
      <c r="H156" s="13"/>
      <c r="K156" s="3"/>
      <c r="L156" s="3"/>
      <c r="M156" s="3"/>
      <c r="N156" s="3"/>
      <c r="O156" s="3"/>
      <c r="P156" s="3"/>
      <c r="Q156" s="3"/>
      <c r="R156" s="3"/>
    </row>
    <row r="157" spans="8:18" s="10" customFormat="1" x14ac:dyDescent="0.2">
      <c r="H157" s="13"/>
      <c r="K157" s="3"/>
      <c r="L157" s="3"/>
      <c r="M157" s="3"/>
      <c r="N157" s="3"/>
      <c r="O157" s="3"/>
      <c r="P157" s="3"/>
      <c r="Q157" s="3"/>
      <c r="R157" s="3"/>
    </row>
    <row r="158" spans="8:18" s="10" customFormat="1" x14ac:dyDescent="0.2">
      <c r="H158" s="13"/>
      <c r="K158" s="3"/>
      <c r="L158" s="3"/>
      <c r="M158" s="3"/>
      <c r="N158" s="3"/>
      <c r="O158" s="3"/>
      <c r="P158" s="3"/>
      <c r="Q158" s="3"/>
      <c r="R158" s="3"/>
    </row>
    <row r="159" spans="8:18" s="10" customFormat="1" x14ac:dyDescent="0.2">
      <c r="H159" s="13"/>
      <c r="K159" s="3"/>
      <c r="L159" s="3"/>
      <c r="M159" s="3"/>
      <c r="N159" s="3"/>
      <c r="O159" s="3"/>
      <c r="P159" s="3"/>
      <c r="Q159" s="3"/>
      <c r="R159" s="3"/>
    </row>
    <row r="160" spans="8:18" s="10" customFormat="1" x14ac:dyDescent="0.2">
      <c r="H160" s="13"/>
      <c r="K160" s="3"/>
      <c r="L160" s="3"/>
      <c r="M160" s="3"/>
      <c r="N160" s="3"/>
      <c r="O160" s="3"/>
      <c r="P160" s="3"/>
      <c r="Q160" s="3"/>
      <c r="R160" s="3"/>
    </row>
    <row r="161" spans="8:18" s="10" customFormat="1" x14ac:dyDescent="0.2">
      <c r="H161" s="13"/>
      <c r="K161" s="3"/>
      <c r="L161" s="3"/>
      <c r="M161" s="3"/>
      <c r="N161" s="3"/>
      <c r="O161" s="3"/>
      <c r="P161" s="3"/>
      <c r="Q161" s="3"/>
      <c r="R161" s="3"/>
    </row>
    <row r="162" spans="8:18" s="10" customFormat="1" x14ac:dyDescent="0.2">
      <c r="H162" s="13"/>
      <c r="K162" s="3"/>
      <c r="L162" s="3"/>
      <c r="M162" s="3"/>
      <c r="N162" s="3"/>
      <c r="O162" s="3"/>
      <c r="P162" s="3"/>
      <c r="Q162" s="3"/>
      <c r="R162" s="3"/>
    </row>
    <row r="163" spans="8:18" s="10" customFormat="1" x14ac:dyDescent="0.2">
      <c r="H163" s="13"/>
      <c r="K163" s="3"/>
      <c r="L163" s="3"/>
      <c r="M163" s="3"/>
      <c r="N163" s="3"/>
      <c r="O163" s="3"/>
      <c r="P163" s="3"/>
      <c r="Q163" s="3"/>
      <c r="R163" s="3"/>
    </row>
    <row r="164" spans="8:18" s="10" customFormat="1" x14ac:dyDescent="0.2">
      <c r="H164" s="13"/>
      <c r="K164" s="3"/>
      <c r="L164" s="3"/>
      <c r="M164" s="3"/>
      <c r="N164" s="3"/>
      <c r="O164" s="3"/>
      <c r="P164" s="3"/>
      <c r="Q164" s="3"/>
      <c r="R164" s="3"/>
    </row>
    <row r="165" spans="8:18" s="10" customFormat="1" x14ac:dyDescent="0.2">
      <c r="H165" s="13"/>
      <c r="K165" s="3"/>
      <c r="L165" s="3"/>
      <c r="M165" s="3"/>
      <c r="N165" s="3"/>
      <c r="O165" s="3"/>
      <c r="P165" s="3"/>
      <c r="Q165" s="3"/>
      <c r="R165" s="3"/>
    </row>
    <row r="166" spans="8:18" s="10" customFormat="1" x14ac:dyDescent="0.2">
      <c r="H166" s="13"/>
      <c r="K166" s="3"/>
      <c r="L166" s="3"/>
      <c r="M166" s="3"/>
      <c r="N166" s="3"/>
      <c r="O166" s="3"/>
      <c r="P166" s="3"/>
      <c r="Q166" s="3"/>
      <c r="R166" s="3"/>
    </row>
    <row r="167" spans="8:18" s="10" customFormat="1" x14ac:dyDescent="0.2">
      <c r="H167" s="13"/>
      <c r="K167" s="3"/>
      <c r="L167" s="3"/>
      <c r="M167" s="3"/>
      <c r="N167" s="3"/>
      <c r="O167" s="3"/>
      <c r="P167" s="3"/>
      <c r="Q167" s="3"/>
      <c r="R167" s="3"/>
    </row>
    <row r="168" spans="8:18" s="10" customFormat="1" x14ac:dyDescent="0.2">
      <c r="H168" s="13"/>
      <c r="K168" s="3"/>
      <c r="L168" s="3"/>
      <c r="M168" s="3"/>
      <c r="N168" s="3"/>
      <c r="O168" s="3"/>
      <c r="P168" s="3"/>
      <c r="Q168" s="3"/>
      <c r="R168" s="3"/>
    </row>
    <row r="169" spans="8:18" s="10" customFormat="1" x14ac:dyDescent="0.2">
      <c r="H169" s="13"/>
      <c r="K169" s="3"/>
      <c r="L169" s="3"/>
      <c r="M169" s="3"/>
      <c r="N169" s="3"/>
      <c r="O169" s="3"/>
      <c r="P169" s="3"/>
      <c r="Q169" s="3"/>
      <c r="R169" s="3"/>
    </row>
    <row r="170" spans="8:18" s="10" customFormat="1" x14ac:dyDescent="0.2">
      <c r="H170" s="13"/>
      <c r="K170" s="3"/>
      <c r="L170" s="3"/>
      <c r="M170" s="3"/>
      <c r="N170" s="3"/>
      <c r="O170" s="3"/>
      <c r="P170" s="3"/>
      <c r="Q170" s="3"/>
      <c r="R170" s="3"/>
    </row>
    <row r="171" spans="8:18" s="10" customFormat="1" x14ac:dyDescent="0.2">
      <c r="H171" s="13"/>
      <c r="K171" s="3"/>
      <c r="L171" s="3"/>
      <c r="M171" s="3"/>
      <c r="N171" s="3"/>
      <c r="O171" s="3"/>
      <c r="P171" s="3"/>
      <c r="Q171" s="3"/>
      <c r="R171" s="3"/>
    </row>
    <row r="172" spans="8:18" s="10" customFormat="1" x14ac:dyDescent="0.2">
      <c r="H172" s="13"/>
      <c r="K172" s="3"/>
      <c r="L172" s="3"/>
      <c r="M172" s="3"/>
      <c r="N172" s="3"/>
      <c r="O172" s="3"/>
      <c r="P172" s="3"/>
      <c r="Q172" s="3"/>
      <c r="R172" s="3"/>
    </row>
    <row r="173" spans="8:18" s="10" customFormat="1" x14ac:dyDescent="0.2">
      <c r="H173" s="13"/>
      <c r="K173" s="3"/>
      <c r="L173" s="3"/>
      <c r="M173" s="3"/>
      <c r="N173" s="3"/>
      <c r="O173" s="3"/>
      <c r="P173" s="3"/>
      <c r="Q173" s="3"/>
      <c r="R173" s="3"/>
    </row>
    <row r="174" spans="8:18" s="10" customFormat="1" x14ac:dyDescent="0.2">
      <c r="H174" s="13"/>
      <c r="K174" s="3"/>
      <c r="L174" s="3"/>
      <c r="M174" s="3"/>
      <c r="N174" s="3"/>
      <c r="O174" s="3"/>
      <c r="P174" s="3"/>
      <c r="Q174" s="3"/>
      <c r="R174" s="3"/>
    </row>
    <row r="175" spans="8:18" s="10" customFormat="1" x14ac:dyDescent="0.2">
      <c r="H175" s="13"/>
      <c r="K175" s="3"/>
      <c r="L175" s="3"/>
      <c r="M175" s="3"/>
      <c r="N175" s="3"/>
      <c r="O175" s="3"/>
      <c r="P175" s="3"/>
      <c r="Q175" s="3"/>
      <c r="R175" s="3"/>
    </row>
    <row r="176" spans="8:18" s="10" customFormat="1" x14ac:dyDescent="0.2">
      <c r="H176" s="13"/>
      <c r="K176" s="3"/>
      <c r="L176" s="3"/>
      <c r="M176" s="3"/>
      <c r="N176" s="3"/>
      <c r="O176" s="3"/>
      <c r="P176" s="3"/>
      <c r="Q176" s="3"/>
      <c r="R176" s="3"/>
    </row>
    <row r="177" spans="8:18" s="10" customFormat="1" x14ac:dyDescent="0.2">
      <c r="H177" s="13"/>
      <c r="K177" s="3"/>
      <c r="L177" s="3"/>
      <c r="M177" s="3"/>
      <c r="N177" s="3"/>
      <c r="O177" s="3"/>
      <c r="P177" s="3"/>
      <c r="Q177" s="3"/>
      <c r="R177" s="3"/>
    </row>
    <row r="178" spans="8:18" s="10" customFormat="1" x14ac:dyDescent="0.2">
      <c r="H178" s="13"/>
      <c r="K178" s="3"/>
      <c r="L178" s="3"/>
      <c r="M178" s="3"/>
      <c r="N178" s="3"/>
      <c r="O178" s="3"/>
      <c r="P178" s="3"/>
      <c r="Q178" s="3"/>
      <c r="R178" s="3"/>
    </row>
    <row r="179" spans="8:18" s="10" customFormat="1" x14ac:dyDescent="0.2">
      <c r="H179" s="13"/>
      <c r="K179" s="3"/>
      <c r="L179" s="3"/>
      <c r="M179" s="3"/>
      <c r="N179" s="3"/>
      <c r="O179" s="3"/>
      <c r="P179" s="3"/>
      <c r="Q179" s="3"/>
      <c r="R179" s="3"/>
    </row>
    <row r="180" spans="8:18" s="10" customFormat="1" x14ac:dyDescent="0.2">
      <c r="H180" s="13"/>
      <c r="K180" s="3"/>
      <c r="L180" s="3"/>
      <c r="M180" s="3"/>
      <c r="N180" s="3"/>
      <c r="O180" s="3"/>
      <c r="P180" s="3"/>
      <c r="Q180" s="3"/>
      <c r="R180" s="3"/>
    </row>
    <row r="181" spans="8:18" s="10" customFormat="1" x14ac:dyDescent="0.2">
      <c r="H181" s="13"/>
      <c r="K181" s="3"/>
      <c r="L181" s="3"/>
      <c r="M181" s="3"/>
      <c r="N181" s="3"/>
      <c r="O181" s="3"/>
      <c r="P181" s="3"/>
      <c r="Q181" s="3"/>
      <c r="R181" s="3"/>
    </row>
    <row r="182" spans="8:18" s="10" customFormat="1" x14ac:dyDescent="0.2">
      <c r="H182" s="13"/>
      <c r="K182" s="3"/>
      <c r="L182" s="3"/>
      <c r="M182" s="3"/>
      <c r="N182" s="3"/>
      <c r="O182" s="3"/>
      <c r="P182" s="3"/>
      <c r="Q182" s="3"/>
      <c r="R182" s="3"/>
    </row>
    <row r="183" spans="8:18" s="10" customFormat="1" x14ac:dyDescent="0.2">
      <c r="H183" s="13"/>
      <c r="K183" s="3"/>
      <c r="L183" s="3"/>
      <c r="M183" s="3"/>
      <c r="N183" s="3"/>
      <c r="O183" s="3"/>
      <c r="P183" s="3"/>
      <c r="Q183" s="3"/>
      <c r="R183" s="3"/>
    </row>
    <row r="184" spans="8:18" s="10" customFormat="1" x14ac:dyDescent="0.2">
      <c r="H184" s="13"/>
      <c r="K184" s="3"/>
      <c r="L184" s="3"/>
      <c r="M184" s="3"/>
      <c r="N184" s="3"/>
      <c r="O184" s="3"/>
      <c r="P184" s="3"/>
      <c r="Q184" s="3"/>
      <c r="R184" s="3"/>
    </row>
    <row r="185" spans="8:18" s="10" customFormat="1" x14ac:dyDescent="0.2">
      <c r="H185" s="13"/>
      <c r="K185" s="3"/>
      <c r="L185" s="3"/>
      <c r="M185" s="3"/>
      <c r="N185" s="3"/>
      <c r="O185" s="3"/>
      <c r="P185" s="3"/>
      <c r="Q185" s="3"/>
      <c r="R185" s="3"/>
    </row>
    <row r="186" spans="8:18" s="10" customFormat="1" x14ac:dyDescent="0.2">
      <c r="H186" s="13"/>
      <c r="K186" s="3"/>
      <c r="L186" s="3"/>
      <c r="M186" s="3"/>
      <c r="N186" s="3"/>
      <c r="O186" s="3"/>
      <c r="P186" s="3"/>
      <c r="Q186" s="3"/>
      <c r="R186" s="3"/>
    </row>
    <row r="187" spans="8:18" s="10" customFormat="1" x14ac:dyDescent="0.2">
      <c r="H187" s="13"/>
      <c r="K187" s="3"/>
      <c r="L187" s="3"/>
      <c r="M187" s="3"/>
      <c r="N187" s="3"/>
      <c r="O187" s="3"/>
      <c r="P187" s="3"/>
      <c r="Q187" s="3"/>
      <c r="R187" s="3"/>
    </row>
    <row r="188" spans="8:18" s="10" customFormat="1" x14ac:dyDescent="0.2">
      <c r="H188" s="13"/>
      <c r="K188" s="3"/>
      <c r="L188" s="3"/>
      <c r="M188" s="3"/>
      <c r="N188" s="3"/>
      <c r="O188" s="3"/>
      <c r="P188" s="3"/>
      <c r="Q188" s="3"/>
      <c r="R188" s="3"/>
    </row>
    <row r="189" spans="8:18" s="10" customFormat="1" x14ac:dyDescent="0.2">
      <c r="H189" s="13"/>
      <c r="K189" s="3"/>
      <c r="L189" s="3"/>
      <c r="M189" s="3"/>
      <c r="N189" s="3"/>
      <c r="O189" s="3"/>
      <c r="P189" s="3"/>
      <c r="Q189" s="3"/>
      <c r="R189" s="3"/>
    </row>
    <row r="190" spans="8:18" s="10" customFormat="1" x14ac:dyDescent="0.2">
      <c r="H190" s="13"/>
      <c r="K190" s="3"/>
      <c r="L190" s="3"/>
      <c r="M190" s="3"/>
      <c r="N190" s="3"/>
      <c r="O190" s="3"/>
      <c r="P190" s="3"/>
      <c r="Q190" s="3"/>
      <c r="R190" s="3"/>
    </row>
    <row r="191" spans="8:18" s="10" customFormat="1" x14ac:dyDescent="0.2">
      <c r="H191" s="13"/>
      <c r="K191" s="3"/>
      <c r="L191" s="3"/>
      <c r="M191" s="3"/>
      <c r="N191" s="3"/>
      <c r="O191" s="3"/>
      <c r="P191" s="3"/>
      <c r="Q191" s="3"/>
      <c r="R191" s="3"/>
    </row>
    <row r="192" spans="8:18" s="10" customFormat="1" x14ac:dyDescent="0.2">
      <c r="H192" s="13"/>
      <c r="K192" s="3"/>
      <c r="L192" s="3"/>
      <c r="M192" s="3"/>
      <c r="N192" s="3"/>
      <c r="O192" s="3"/>
      <c r="P192" s="3"/>
      <c r="Q192" s="3"/>
      <c r="R192" s="3"/>
    </row>
    <row r="193" spans="8:18" s="10" customFormat="1" x14ac:dyDescent="0.2">
      <c r="H193" s="13"/>
      <c r="K193" s="3"/>
      <c r="L193" s="3"/>
      <c r="M193" s="3"/>
      <c r="N193" s="3"/>
      <c r="O193" s="3"/>
      <c r="P193" s="3"/>
      <c r="Q193" s="3"/>
      <c r="R193" s="3"/>
    </row>
    <row r="194" spans="8:18" s="10" customFormat="1" x14ac:dyDescent="0.2">
      <c r="H194" s="13"/>
      <c r="K194" s="3"/>
      <c r="L194" s="3"/>
      <c r="M194" s="3"/>
      <c r="N194" s="3"/>
      <c r="O194" s="3"/>
      <c r="P194" s="3"/>
      <c r="Q194" s="3"/>
      <c r="R194" s="3"/>
    </row>
    <row r="195" spans="8:18" s="10" customFormat="1" x14ac:dyDescent="0.2">
      <c r="H195" s="13"/>
      <c r="K195" s="3"/>
      <c r="L195" s="3"/>
      <c r="M195" s="3"/>
      <c r="N195" s="3"/>
      <c r="O195" s="3"/>
      <c r="P195" s="3"/>
      <c r="Q195" s="3"/>
      <c r="R195" s="3"/>
    </row>
    <row r="196" spans="8:18" s="10" customFormat="1" x14ac:dyDescent="0.2">
      <c r="H196" s="13"/>
      <c r="K196" s="3"/>
      <c r="L196" s="3"/>
      <c r="M196" s="3"/>
      <c r="N196" s="3"/>
      <c r="O196" s="3"/>
      <c r="P196" s="3"/>
      <c r="Q196" s="3"/>
      <c r="R196" s="3"/>
    </row>
    <row r="197" spans="8:18" s="10" customFormat="1" x14ac:dyDescent="0.2">
      <c r="H197" s="13"/>
      <c r="K197" s="3"/>
      <c r="L197" s="3"/>
      <c r="M197" s="3"/>
      <c r="N197" s="3"/>
      <c r="O197" s="3"/>
      <c r="P197" s="3"/>
      <c r="Q197" s="3"/>
      <c r="R197" s="3"/>
    </row>
    <row r="198" spans="8:18" s="10" customFormat="1" x14ac:dyDescent="0.2">
      <c r="H198" s="13"/>
      <c r="K198" s="3"/>
      <c r="L198" s="3"/>
      <c r="M198" s="3"/>
      <c r="N198" s="3"/>
      <c r="O198" s="3"/>
      <c r="P198" s="3"/>
      <c r="Q198" s="3"/>
      <c r="R198" s="3"/>
    </row>
    <row r="199" spans="8:18" s="10" customFormat="1" x14ac:dyDescent="0.2">
      <c r="H199" s="13"/>
      <c r="K199" s="3"/>
      <c r="L199" s="3"/>
      <c r="M199" s="3"/>
      <c r="N199" s="3"/>
      <c r="O199" s="3"/>
      <c r="P199" s="3"/>
      <c r="Q199" s="3"/>
      <c r="R199" s="3"/>
    </row>
    <row r="200" spans="8:18" s="10" customFormat="1" x14ac:dyDescent="0.2">
      <c r="H200" s="13"/>
      <c r="K200" s="3"/>
      <c r="L200" s="3"/>
      <c r="M200" s="3"/>
      <c r="N200" s="3"/>
      <c r="O200" s="3"/>
      <c r="P200" s="3"/>
      <c r="Q200" s="3"/>
      <c r="R200" s="3"/>
    </row>
    <row r="201" spans="8:18" s="10" customFormat="1" x14ac:dyDescent="0.2">
      <c r="H201" s="13"/>
      <c r="K201" s="3"/>
      <c r="L201" s="3"/>
      <c r="M201" s="3"/>
      <c r="N201" s="3"/>
      <c r="O201" s="3"/>
      <c r="P201" s="3"/>
      <c r="Q201" s="3"/>
      <c r="R201" s="3"/>
    </row>
    <row r="202" spans="8:18" s="10" customFormat="1" x14ac:dyDescent="0.2">
      <c r="H202" s="13"/>
      <c r="K202" s="3"/>
      <c r="L202" s="3"/>
      <c r="M202" s="3"/>
      <c r="N202" s="3"/>
      <c r="O202" s="3"/>
      <c r="P202" s="3"/>
      <c r="Q202" s="3"/>
      <c r="R202" s="3"/>
    </row>
    <row r="203" spans="8:18" s="10" customFormat="1" x14ac:dyDescent="0.2">
      <c r="H203" s="13"/>
      <c r="K203" s="3"/>
      <c r="L203" s="3"/>
      <c r="M203" s="3"/>
      <c r="N203" s="3"/>
      <c r="O203" s="3"/>
      <c r="P203" s="3"/>
      <c r="Q203" s="3"/>
      <c r="R203" s="3"/>
    </row>
    <row r="204" spans="8:18" s="10" customFormat="1" x14ac:dyDescent="0.2">
      <c r="H204" s="13"/>
      <c r="K204" s="3"/>
      <c r="L204" s="3"/>
      <c r="M204" s="3"/>
      <c r="N204" s="3"/>
      <c r="O204" s="3"/>
      <c r="P204" s="3"/>
      <c r="Q204" s="3"/>
      <c r="R204" s="3"/>
    </row>
    <row r="205" spans="8:18" s="10" customFormat="1" x14ac:dyDescent="0.2">
      <c r="H205" s="13"/>
      <c r="K205" s="3"/>
      <c r="L205" s="3"/>
      <c r="M205" s="3"/>
      <c r="N205" s="3"/>
      <c r="O205" s="3"/>
      <c r="P205" s="3"/>
      <c r="Q205" s="3"/>
      <c r="R205" s="3"/>
    </row>
    <row r="206" spans="8:18" s="10" customFormat="1" x14ac:dyDescent="0.2">
      <c r="H206" s="13"/>
      <c r="K206" s="3"/>
      <c r="L206" s="3"/>
      <c r="M206" s="3"/>
      <c r="N206" s="3"/>
      <c r="O206" s="3"/>
      <c r="P206" s="3"/>
      <c r="Q206" s="3"/>
      <c r="R206" s="3"/>
    </row>
    <row r="207" spans="8:18" s="10" customFormat="1" x14ac:dyDescent="0.2">
      <c r="H207" s="13"/>
      <c r="K207" s="3"/>
      <c r="L207" s="3"/>
      <c r="M207" s="3"/>
      <c r="N207" s="3"/>
      <c r="O207" s="3"/>
      <c r="P207" s="3"/>
      <c r="Q207" s="3"/>
      <c r="R207" s="3"/>
    </row>
    <row r="208" spans="8:18" s="10" customFormat="1" x14ac:dyDescent="0.2">
      <c r="H208" s="13"/>
      <c r="K208" s="3"/>
      <c r="L208" s="3"/>
      <c r="M208" s="3"/>
      <c r="N208" s="3"/>
      <c r="O208" s="3"/>
      <c r="P208" s="3"/>
      <c r="Q208" s="3"/>
      <c r="R208" s="3"/>
    </row>
    <row r="209" spans="8:18" s="10" customFormat="1" x14ac:dyDescent="0.2">
      <c r="H209" s="13"/>
      <c r="K209" s="3"/>
      <c r="L209" s="3"/>
      <c r="M209" s="3"/>
      <c r="N209" s="3"/>
      <c r="O209" s="3"/>
      <c r="P209" s="3"/>
      <c r="Q209" s="3"/>
      <c r="R209" s="3"/>
    </row>
    <row r="210" spans="8:18" s="10" customFormat="1" x14ac:dyDescent="0.2">
      <c r="H210" s="13"/>
      <c r="K210" s="3"/>
      <c r="L210" s="3"/>
      <c r="M210" s="3"/>
      <c r="N210" s="3"/>
      <c r="O210" s="3"/>
      <c r="P210" s="3"/>
      <c r="Q210" s="3"/>
      <c r="R210" s="3"/>
    </row>
    <row r="211" spans="8:18" s="10" customFormat="1" x14ac:dyDescent="0.2">
      <c r="H211" s="13"/>
      <c r="K211" s="3"/>
      <c r="L211" s="3"/>
      <c r="M211" s="3"/>
      <c r="N211" s="3"/>
      <c r="O211" s="3"/>
      <c r="P211" s="3"/>
      <c r="Q211" s="3"/>
      <c r="R211" s="3"/>
    </row>
    <row r="212" spans="8:18" s="10" customFormat="1" x14ac:dyDescent="0.2">
      <c r="H212" s="13"/>
      <c r="K212" s="3"/>
      <c r="L212" s="3"/>
      <c r="M212" s="3"/>
      <c r="N212" s="3"/>
      <c r="O212" s="3"/>
      <c r="P212" s="3"/>
      <c r="Q212" s="3"/>
      <c r="R212" s="3"/>
    </row>
    <row r="213" spans="8:18" s="10" customFormat="1" x14ac:dyDescent="0.2">
      <c r="H213" s="13"/>
      <c r="K213" s="3"/>
      <c r="L213" s="3"/>
      <c r="M213" s="3"/>
      <c r="N213" s="3"/>
      <c r="O213" s="3"/>
      <c r="P213" s="3"/>
      <c r="Q213" s="3"/>
      <c r="R213" s="3"/>
    </row>
    <row r="214" spans="8:18" s="10" customFormat="1" x14ac:dyDescent="0.2">
      <c r="H214" s="13"/>
      <c r="K214" s="3"/>
      <c r="L214" s="3"/>
      <c r="M214" s="3"/>
      <c r="N214" s="3"/>
      <c r="O214" s="3"/>
      <c r="P214" s="3"/>
      <c r="Q214" s="3"/>
      <c r="R214" s="3"/>
    </row>
    <row r="215" spans="8:18" s="10" customFormat="1" x14ac:dyDescent="0.2">
      <c r="H215" s="13"/>
      <c r="K215" s="3"/>
      <c r="L215" s="3"/>
      <c r="M215" s="3"/>
      <c r="N215" s="3"/>
      <c r="O215" s="3"/>
      <c r="P215" s="3"/>
      <c r="Q215" s="3"/>
      <c r="R215" s="3"/>
    </row>
    <row r="216" spans="8:18" s="10" customFormat="1" x14ac:dyDescent="0.2">
      <c r="H216" s="13"/>
      <c r="K216" s="3"/>
      <c r="L216" s="3"/>
      <c r="M216" s="3"/>
      <c r="N216" s="3"/>
      <c r="O216" s="3"/>
      <c r="P216" s="3"/>
      <c r="Q216" s="3"/>
      <c r="R216" s="3"/>
    </row>
    <row r="217" spans="8:18" s="10" customFormat="1" x14ac:dyDescent="0.2">
      <c r="H217" s="13"/>
      <c r="K217" s="3"/>
      <c r="L217" s="3"/>
      <c r="M217" s="3"/>
      <c r="N217" s="3"/>
      <c r="O217" s="3"/>
      <c r="P217" s="3"/>
      <c r="Q217" s="3"/>
      <c r="R217" s="3"/>
    </row>
    <row r="218" spans="8:18" s="10" customFormat="1" x14ac:dyDescent="0.2">
      <c r="H218" s="13"/>
      <c r="K218" s="3"/>
      <c r="L218" s="3"/>
      <c r="M218" s="3"/>
      <c r="N218" s="3"/>
      <c r="O218" s="3"/>
      <c r="P218" s="3"/>
      <c r="Q218" s="3"/>
      <c r="R218" s="3"/>
    </row>
    <row r="219" spans="8:18" s="10" customFormat="1" x14ac:dyDescent="0.2">
      <c r="H219" s="13"/>
      <c r="K219" s="3"/>
      <c r="L219" s="3"/>
      <c r="M219" s="3"/>
      <c r="N219" s="3"/>
      <c r="O219" s="3"/>
      <c r="P219" s="3"/>
      <c r="Q219" s="3"/>
      <c r="R219" s="3"/>
    </row>
    <row r="220" spans="8:18" s="10" customFormat="1" x14ac:dyDescent="0.2">
      <c r="H220" s="13"/>
      <c r="K220" s="3"/>
      <c r="L220" s="3"/>
      <c r="M220" s="3"/>
      <c r="N220" s="3"/>
      <c r="O220" s="3"/>
      <c r="P220" s="3"/>
      <c r="Q220" s="3"/>
      <c r="R220" s="3"/>
    </row>
    <row r="221" spans="8:18" s="10" customFormat="1" x14ac:dyDescent="0.2">
      <c r="H221" s="13"/>
      <c r="K221" s="3"/>
      <c r="L221" s="3"/>
      <c r="M221" s="3"/>
      <c r="N221" s="3"/>
      <c r="O221" s="3"/>
      <c r="P221" s="3"/>
      <c r="Q221" s="3"/>
      <c r="R221" s="3"/>
    </row>
    <row r="222" spans="8:18" s="10" customFormat="1" x14ac:dyDescent="0.2">
      <c r="H222" s="13"/>
      <c r="K222" s="3"/>
      <c r="L222" s="3"/>
      <c r="M222" s="3"/>
      <c r="N222" s="3"/>
      <c r="O222" s="3"/>
      <c r="P222" s="3"/>
      <c r="Q222" s="3"/>
      <c r="R222" s="3"/>
    </row>
    <row r="223" spans="8:18" s="10" customFormat="1" x14ac:dyDescent="0.2">
      <c r="H223" s="13"/>
      <c r="K223" s="3"/>
      <c r="L223" s="3"/>
      <c r="M223" s="3"/>
      <c r="N223" s="3"/>
      <c r="O223" s="3"/>
      <c r="P223" s="3"/>
      <c r="Q223" s="3"/>
      <c r="R223" s="3"/>
    </row>
    <row r="224" spans="8:18" s="10" customFormat="1" x14ac:dyDescent="0.2">
      <c r="H224" s="13"/>
      <c r="K224" s="3"/>
      <c r="L224" s="3"/>
      <c r="M224" s="3"/>
      <c r="N224" s="3"/>
      <c r="O224" s="3"/>
      <c r="P224" s="3"/>
      <c r="Q224" s="3"/>
      <c r="R224" s="3"/>
    </row>
    <row r="225" spans="8:18" s="10" customFormat="1" x14ac:dyDescent="0.2">
      <c r="H225" s="13"/>
      <c r="K225" s="3"/>
      <c r="L225" s="3"/>
      <c r="M225" s="3"/>
      <c r="N225" s="3"/>
      <c r="O225" s="3"/>
      <c r="P225" s="3"/>
      <c r="Q225" s="3"/>
      <c r="R225" s="3"/>
    </row>
    <row r="226" spans="8:18" s="10" customFormat="1" x14ac:dyDescent="0.2">
      <c r="H226" s="13"/>
      <c r="K226" s="3"/>
      <c r="L226" s="3"/>
      <c r="M226" s="3"/>
      <c r="N226" s="3"/>
      <c r="O226" s="3"/>
      <c r="P226" s="3"/>
      <c r="Q226" s="3"/>
      <c r="R226" s="3"/>
    </row>
    <row r="227" spans="8:18" s="10" customFormat="1" x14ac:dyDescent="0.2">
      <c r="H227" s="13"/>
      <c r="K227" s="3"/>
      <c r="L227" s="3"/>
      <c r="M227" s="3"/>
      <c r="N227" s="3"/>
      <c r="O227" s="3"/>
      <c r="P227" s="3"/>
      <c r="Q227" s="3"/>
      <c r="R227" s="3"/>
    </row>
    <row r="228" spans="8:18" s="10" customFormat="1" x14ac:dyDescent="0.2">
      <c r="H228" s="13"/>
      <c r="K228" s="3"/>
      <c r="L228" s="3"/>
      <c r="M228" s="3"/>
      <c r="N228" s="3"/>
      <c r="O228" s="3"/>
      <c r="P228" s="3"/>
      <c r="Q228" s="3"/>
      <c r="R228" s="3"/>
    </row>
    <row r="229" spans="8:18" s="10" customFormat="1" x14ac:dyDescent="0.2">
      <c r="H229" s="13"/>
      <c r="K229" s="3"/>
      <c r="L229" s="3"/>
      <c r="M229" s="3"/>
      <c r="N229" s="3"/>
      <c r="O229" s="3"/>
      <c r="P229" s="3"/>
      <c r="Q229" s="3"/>
      <c r="R229" s="3"/>
    </row>
    <row r="230" spans="8:18" s="10" customFormat="1" x14ac:dyDescent="0.2">
      <c r="H230" s="13"/>
      <c r="K230" s="3"/>
      <c r="L230" s="3"/>
      <c r="M230" s="3"/>
      <c r="N230" s="3"/>
      <c r="O230" s="3"/>
      <c r="P230" s="3"/>
      <c r="Q230" s="3"/>
      <c r="R230" s="3"/>
    </row>
    <row r="231" spans="8:18" s="10" customFormat="1" x14ac:dyDescent="0.2">
      <c r="H231" s="13"/>
      <c r="K231" s="3"/>
      <c r="L231" s="3"/>
      <c r="M231" s="3"/>
      <c r="N231" s="3"/>
      <c r="O231" s="3"/>
      <c r="P231" s="3"/>
      <c r="Q231" s="3"/>
      <c r="R231" s="3"/>
    </row>
    <row r="232" spans="8:18" s="10" customFormat="1" x14ac:dyDescent="0.2">
      <c r="H232" s="13"/>
      <c r="K232" s="3"/>
      <c r="L232" s="3"/>
      <c r="M232" s="3"/>
      <c r="N232" s="3"/>
      <c r="O232" s="3"/>
      <c r="P232" s="3"/>
      <c r="Q232" s="3"/>
      <c r="R232" s="3"/>
    </row>
    <row r="233" spans="8:18" s="10" customFormat="1" x14ac:dyDescent="0.2">
      <c r="H233" s="13"/>
      <c r="K233" s="3"/>
      <c r="L233" s="3"/>
      <c r="M233" s="3"/>
      <c r="N233" s="3"/>
      <c r="O233" s="3"/>
      <c r="P233" s="3"/>
      <c r="Q233" s="3"/>
      <c r="R233" s="3"/>
    </row>
    <row r="234" spans="8:18" s="10" customFormat="1" x14ac:dyDescent="0.2">
      <c r="H234" s="13"/>
      <c r="K234" s="3"/>
      <c r="L234" s="3"/>
      <c r="M234" s="3"/>
      <c r="N234" s="3"/>
      <c r="O234" s="3"/>
      <c r="P234" s="3"/>
      <c r="Q234" s="3"/>
      <c r="R234" s="3"/>
    </row>
    <row r="235" spans="8:18" s="10" customFormat="1" x14ac:dyDescent="0.2">
      <c r="H235" s="13"/>
      <c r="K235" s="3"/>
      <c r="L235" s="3"/>
      <c r="M235" s="3"/>
      <c r="N235" s="3"/>
      <c r="O235" s="3"/>
      <c r="P235" s="3"/>
      <c r="Q235" s="3"/>
      <c r="R235" s="3"/>
    </row>
    <row r="236" spans="8:18" s="10" customFormat="1" x14ac:dyDescent="0.2">
      <c r="H236" s="13"/>
      <c r="K236" s="3"/>
      <c r="L236" s="3"/>
      <c r="M236" s="3"/>
      <c r="N236" s="3"/>
      <c r="O236" s="3"/>
      <c r="P236" s="3"/>
      <c r="Q236" s="3"/>
      <c r="R236" s="3"/>
    </row>
    <row r="237" spans="8:18" s="10" customFormat="1" x14ac:dyDescent="0.2">
      <c r="H237" s="13"/>
      <c r="K237" s="3"/>
      <c r="L237" s="3"/>
      <c r="M237" s="3"/>
      <c r="N237" s="3"/>
      <c r="O237" s="3"/>
      <c r="P237" s="3"/>
      <c r="Q237" s="3"/>
      <c r="R237" s="3"/>
    </row>
    <row r="238" spans="8:18" s="10" customFormat="1" x14ac:dyDescent="0.2">
      <c r="H238" s="13"/>
      <c r="K238" s="3"/>
      <c r="L238" s="3"/>
      <c r="M238" s="3"/>
      <c r="N238" s="3"/>
      <c r="O238" s="3"/>
      <c r="P238" s="3"/>
      <c r="Q238" s="3"/>
      <c r="R238" s="3"/>
    </row>
    <row r="239" spans="8:18" s="10" customFormat="1" x14ac:dyDescent="0.2">
      <c r="H239" s="13"/>
      <c r="K239" s="3"/>
      <c r="L239" s="3"/>
      <c r="M239" s="3"/>
      <c r="N239" s="3"/>
      <c r="O239" s="3"/>
      <c r="P239" s="3"/>
      <c r="Q239" s="3"/>
      <c r="R239" s="3"/>
    </row>
    <row r="240" spans="8:18" s="10" customFormat="1" x14ac:dyDescent="0.2">
      <c r="H240" s="13"/>
      <c r="K240" s="3"/>
      <c r="L240" s="3"/>
      <c r="M240" s="3"/>
      <c r="N240" s="3"/>
      <c r="O240" s="3"/>
      <c r="P240" s="3"/>
      <c r="Q240" s="3"/>
      <c r="R240" s="3"/>
    </row>
    <row r="241" spans="8:18" s="10" customFormat="1" x14ac:dyDescent="0.2">
      <c r="H241" s="13"/>
      <c r="K241" s="3"/>
      <c r="L241" s="3"/>
      <c r="M241" s="3"/>
      <c r="N241" s="3"/>
      <c r="O241" s="3"/>
      <c r="P241" s="3"/>
      <c r="Q241" s="3"/>
      <c r="R241" s="3"/>
    </row>
    <row r="242" spans="8:18" s="10" customFormat="1" x14ac:dyDescent="0.2">
      <c r="H242" s="13"/>
      <c r="K242" s="3"/>
      <c r="L242" s="3"/>
      <c r="M242" s="3"/>
      <c r="N242" s="3"/>
      <c r="O242" s="3"/>
      <c r="P242" s="3"/>
      <c r="Q242" s="3"/>
      <c r="R242" s="3"/>
    </row>
    <row r="243" spans="8:18" s="10" customFormat="1" x14ac:dyDescent="0.2">
      <c r="H243" s="13"/>
      <c r="K243" s="3"/>
      <c r="L243" s="3"/>
      <c r="M243" s="3"/>
      <c r="N243" s="3"/>
      <c r="O243" s="3"/>
      <c r="P243" s="3"/>
      <c r="Q243" s="3"/>
      <c r="R243" s="3"/>
    </row>
    <row r="244" spans="8:18" s="10" customFormat="1" x14ac:dyDescent="0.2">
      <c r="H244" s="13"/>
      <c r="K244" s="3"/>
      <c r="L244" s="3"/>
      <c r="M244" s="3"/>
      <c r="N244" s="3"/>
      <c r="O244" s="3"/>
      <c r="P244" s="3"/>
      <c r="Q244" s="3"/>
      <c r="R244" s="3"/>
    </row>
    <row r="245" spans="8:18" s="10" customFormat="1" x14ac:dyDescent="0.2">
      <c r="H245" s="13"/>
      <c r="K245" s="3"/>
      <c r="L245" s="3"/>
      <c r="M245" s="3"/>
      <c r="N245" s="3"/>
      <c r="O245" s="3"/>
      <c r="P245" s="3"/>
      <c r="Q245" s="3"/>
      <c r="R245" s="3"/>
    </row>
    <row r="246" spans="8:18" s="10" customFormat="1" x14ac:dyDescent="0.2">
      <c r="H246" s="13"/>
      <c r="K246" s="3"/>
      <c r="L246" s="3"/>
      <c r="M246" s="3"/>
      <c r="N246" s="3"/>
      <c r="O246" s="3"/>
      <c r="P246" s="3"/>
      <c r="Q246" s="3"/>
      <c r="R246" s="3"/>
    </row>
    <row r="247" spans="8:18" s="10" customFormat="1" x14ac:dyDescent="0.2">
      <c r="H247" s="13"/>
      <c r="K247" s="3"/>
      <c r="L247" s="3"/>
      <c r="M247" s="3"/>
      <c r="N247" s="3"/>
      <c r="O247" s="3"/>
      <c r="P247" s="3"/>
      <c r="Q247" s="3"/>
      <c r="R247" s="3"/>
    </row>
    <row r="248" spans="8:18" s="10" customFormat="1" x14ac:dyDescent="0.2">
      <c r="H248" s="13"/>
      <c r="K248" s="3"/>
      <c r="L248" s="3"/>
      <c r="M248" s="3"/>
      <c r="N248" s="3"/>
      <c r="O248" s="3"/>
      <c r="P248" s="3"/>
      <c r="Q248" s="3"/>
      <c r="R248" s="3"/>
    </row>
    <row r="249" spans="8:18" s="10" customFormat="1" x14ac:dyDescent="0.2">
      <c r="H249" s="13"/>
      <c r="K249" s="3"/>
      <c r="L249" s="3"/>
      <c r="M249" s="3"/>
      <c r="N249" s="3"/>
      <c r="O249" s="3"/>
      <c r="P249" s="3"/>
      <c r="Q249" s="3"/>
      <c r="R249" s="3"/>
    </row>
    <row r="250" spans="8:18" s="10" customFormat="1" x14ac:dyDescent="0.2">
      <c r="H250" s="13"/>
      <c r="K250" s="3"/>
      <c r="L250" s="3"/>
      <c r="M250" s="3"/>
      <c r="N250" s="3"/>
      <c r="O250" s="3"/>
      <c r="P250" s="3"/>
      <c r="Q250" s="3"/>
      <c r="R250" s="3"/>
    </row>
    <row r="251" spans="8:18" s="10" customFormat="1" x14ac:dyDescent="0.2">
      <c r="H251" s="13"/>
      <c r="K251" s="3"/>
      <c r="L251" s="3"/>
      <c r="M251" s="3"/>
      <c r="N251" s="3"/>
      <c r="O251" s="3"/>
      <c r="P251" s="3"/>
      <c r="Q251" s="3"/>
      <c r="R251" s="3"/>
    </row>
    <row r="252" spans="8:18" s="10" customFormat="1" x14ac:dyDescent="0.2">
      <c r="H252" s="13"/>
      <c r="K252" s="3"/>
      <c r="L252" s="3"/>
      <c r="M252" s="3"/>
      <c r="N252" s="3"/>
      <c r="O252" s="3"/>
      <c r="P252" s="3"/>
      <c r="Q252" s="3"/>
      <c r="R252" s="3"/>
    </row>
    <row r="253" spans="8:18" s="10" customFormat="1" x14ac:dyDescent="0.2">
      <c r="H253" s="13"/>
      <c r="K253" s="3"/>
      <c r="L253" s="3"/>
      <c r="M253" s="3"/>
      <c r="N253" s="3"/>
      <c r="O253" s="3"/>
      <c r="P253" s="3"/>
      <c r="Q253" s="3"/>
      <c r="R253" s="3"/>
    </row>
    <row r="254" spans="8:18" s="10" customFormat="1" x14ac:dyDescent="0.2">
      <c r="H254" s="13"/>
      <c r="K254" s="3"/>
      <c r="L254" s="3"/>
      <c r="M254" s="3"/>
      <c r="N254" s="3"/>
      <c r="O254" s="3"/>
      <c r="P254" s="3"/>
      <c r="Q254" s="3"/>
      <c r="R254" s="3"/>
    </row>
    <row r="255" spans="8:18" s="10" customFormat="1" x14ac:dyDescent="0.2">
      <c r="H255" s="13"/>
      <c r="K255" s="3"/>
      <c r="L255" s="3"/>
      <c r="M255" s="3"/>
      <c r="N255" s="3"/>
      <c r="O255" s="3"/>
      <c r="P255" s="3"/>
      <c r="Q255" s="3"/>
      <c r="R255" s="3"/>
    </row>
    <row r="256" spans="8:18" s="10" customFormat="1" x14ac:dyDescent="0.2">
      <c r="H256" s="13"/>
      <c r="K256" s="3"/>
      <c r="L256" s="3"/>
      <c r="M256" s="3"/>
      <c r="N256" s="3"/>
      <c r="O256" s="3"/>
      <c r="P256" s="3"/>
      <c r="Q256" s="3"/>
      <c r="R256" s="3"/>
    </row>
    <row r="257" spans="8:18" s="10" customFormat="1" x14ac:dyDescent="0.2">
      <c r="H257" s="13"/>
      <c r="K257" s="3"/>
      <c r="L257" s="3"/>
      <c r="M257" s="3"/>
      <c r="N257" s="3"/>
      <c r="O257" s="3"/>
      <c r="P257" s="3"/>
      <c r="Q257" s="3"/>
      <c r="R257" s="3"/>
    </row>
    <row r="258" spans="8:18" s="10" customFormat="1" x14ac:dyDescent="0.2">
      <c r="H258" s="13"/>
      <c r="K258" s="3"/>
      <c r="L258" s="3"/>
      <c r="M258" s="3"/>
      <c r="N258" s="3"/>
      <c r="O258" s="3"/>
      <c r="P258" s="3"/>
      <c r="Q258" s="3"/>
      <c r="R258" s="3"/>
    </row>
    <row r="259" spans="8:18" s="10" customFormat="1" x14ac:dyDescent="0.2">
      <c r="H259" s="13"/>
      <c r="K259" s="3"/>
      <c r="L259" s="3"/>
      <c r="M259" s="3"/>
      <c r="N259" s="3"/>
      <c r="O259" s="3"/>
      <c r="P259" s="3"/>
      <c r="Q259" s="3"/>
      <c r="R259" s="3"/>
    </row>
    <row r="260" spans="8:18" s="10" customFormat="1" x14ac:dyDescent="0.2">
      <c r="H260" s="13"/>
      <c r="K260" s="3"/>
      <c r="L260" s="3"/>
      <c r="M260" s="3"/>
      <c r="N260" s="3"/>
      <c r="O260" s="3"/>
      <c r="P260" s="3"/>
      <c r="Q260" s="3"/>
      <c r="R260" s="3"/>
    </row>
    <row r="261" spans="8:18" s="10" customFormat="1" x14ac:dyDescent="0.2">
      <c r="H261" s="13"/>
      <c r="K261" s="3"/>
      <c r="L261" s="3"/>
      <c r="M261" s="3"/>
      <c r="N261" s="3"/>
      <c r="O261" s="3"/>
      <c r="P261" s="3"/>
      <c r="Q261" s="3"/>
      <c r="R261" s="3"/>
    </row>
    <row r="262" spans="8:18" s="10" customFormat="1" x14ac:dyDescent="0.2">
      <c r="H262" s="13"/>
      <c r="K262" s="3"/>
      <c r="L262" s="3"/>
      <c r="M262" s="3"/>
      <c r="N262" s="3"/>
      <c r="O262" s="3"/>
      <c r="P262" s="3"/>
      <c r="Q262" s="3"/>
      <c r="R262" s="3"/>
    </row>
    <row r="263" spans="8:18" s="10" customFormat="1" x14ac:dyDescent="0.2">
      <c r="H263" s="13"/>
      <c r="K263" s="3"/>
      <c r="L263" s="3"/>
      <c r="M263" s="3"/>
      <c r="N263" s="3"/>
      <c r="O263" s="3"/>
      <c r="P263" s="3"/>
      <c r="Q263" s="3"/>
      <c r="R263" s="3"/>
    </row>
    <row r="264" spans="8:18" s="10" customFormat="1" x14ac:dyDescent="0.2">
      <c r="H264" s="13"/>
      <c r="K264" s="3"/>
      <c r="L264" s="3"/>
      <c r="M264" s="3"/>
      <c r="N264" s="3"/>
      <c r="O264" s="3"/>
      <c r="P264" s="3"/>
      <c r="Q264" s="3"/>
      <c r="R264" s="3"/>
    </row>
    <row r="265" spans="8:18" s="10" customFormat="1" x14ac:dyDescent="0.2">
      <c r="H265" s="13"/>
      <c r="K265" s="3"/>
      <c r="L265" s="3"/>
      <c r="M265" s="3"/>
      <c r="N265" s="3"/>
      <c r="O265" s="3"/>
      <c r="P265" s="3"/>
      <c r="Q265" s="3"/>
      <c r="R265" s="3"/>
    </row>
    <row r="266" spans="8:18" s="10" customFormat="1" x14ac:dyDescent="0.2">
      <c r="H266" s="13"/>
      <c r="K266" s="3"/>
      <c r="L266" s="3"/>
      <c r="M266" s="3"/>
      <c r="N266" s="3"/>
      <c r="O266" s="3"/>
      <c r="P266" s="3"/>
      <c r="Q266" s="3"/>
      <c r="R266" s="3"/>
    </row>
    <row r="267" spans="8:18" s="10" customFormat="1" x14ac:dyDescent="0.2">
      <c r="H267" s="13"/>
      <c r="K267" s="3"/>
      <c r="L267" s="3"/>
      <c r="M267" s="3"/>
      <c r="N267" s="3"/>
      <c r="O267" s="3"/>
      <c r="P267" s="3"/>
      <c r="Q267" s="3"/>
      <c r="R267" s="3"/>
    </row>
    <row r="268" spans="8:18" s="10" customFormat="1" x14ac:dyDescent="0.2">
      <c r="H268" s="13"/>
      <c r="K268" s="3"/>
      <c r="L268" s="3"/>
      <c r="M268" s="3"/>
      <c r="N268" s="3"/>
      <c r="O268" s="3"/>
      <c r="P268" s="3"/>
      <c r="Q268" s="3"/>
      <c r="R268" s="3"/>
    </row>
    <row r="269" spans="8:18" s="10" customFormat="1" x14ac:dyDescent="0.2">
      <c r="H269" s="13"/>
      <c r="K269" s="3"/>
      <c r="L269" s="3"/>
      <c r="M269" s="3"/>
      <c r="N269" s="3"/>
      <c r="O269" s="3"/>
      <c r="P269" s="3"/>
      <c r="Q269" s="3"/>
      <c r="R269" s="3"/>
    </row>
    <row r="270" spans="8:18" s="10" customFormat="1" x14ac:dyDescent="0.2">
      <c r="H270" s="13"/>
      <c r="K270" s="3"/>
      <c r="L270" s="3"/>
      <c r="M270" s="3"/>
      <c r="N270" s="3"/>
      <c r="O270" s="3"/>
      <c r="P270" s="3"/>
      <c r="Q270" s="3"/>
      <c r="R270" s="3"/>
    </row>
    <row r="271" spans="8:18" s="10" customFormat="1" x14ac:dyDescent="0.2">
      <c r="H271" s="13"/>
      <c r="K271" s="3"/>
      <c r="L271" s="3"/>
      <c r="M271" s="3"/>
      <c r="N271" s="3"/>
      <c r="O271" s="3"/>
      <c r="P271" s="3"/>
      <c r="Q271" s="3"/>
      <c r="R271" s="3"/>
    </row>
    <row r="272" spans="8:18" s="10" customFormat="1" x14ac:dyDescent="0.2">
      <c r="H272" s="13"/>
      <c r="K272" s="3"/>
      <c r="L272" s="3"/>
      <c r="M272" s="3"/>
      <c r="N272" s="3"/>
      <c r="O272" s="3"/>
      <c r="P272" s="3"/>
      <c r="Q272" s="3"/>
      <c r="R272" s="3"/>
    </row>
    <row r="273" spans="8:18" s="10" customFormat="1" x14ac:dyDescent="0.2">
      <c r="H273" s="13"/>
      <c r="K273" s="3"/>
      <c r="L273" s="3"/>
      <c r="M273" s="3"/>
      <c r="N273" s="3"/>
      <c r="O273" s="3"/>
      <c r="P273" s="3"/>
      <c r="Q273" s="3"/>
      <c r="R273" s="3"/>
    </row>
    <row r="274" spans="8:18" s="10" customFormat="1" x14ac:dyDescent="0.2">
      <c r="H274" s="13"/>
      <c r="K274" s="3"/>
      <c r="L274" s="3"/>
      <c r="M274" s="3"/>
      <c r="N274" s="3"/>
      <c r="O274" s="3"/>
      <c r="P274" s="3"/>
      <c r="Q274" s="3"/>
      <c r="R274" s="3"/>
    </row>
    <row r="275" spans="8:18" s="10" customFormat="1" x14ac:dyDescent="0.2">
      <c r="H275" s="13"/>
      <c r="K275" s="3"/>
      <c r="L275" s="3"/>
      <c r="M275" s="3"/>
      <c r="N275" s="3"/>
      <c r="O275" s="3"/>
      <c r="P275" s="3"/>
      <c r="Q275" s="3"/>
      <c r="R275" s="3"/>
    </row>
    <row r="276" spans="8:18" s="10" customFormat="1" x14ac:dyDescent="0.2">
      <c r="H276" s="13"/>
      <c r="K276" s="3"/>
      <c r="L276" s="3"/>
      <c r="M276" s="3"/>
      <c r="N276" s="3"/>
      <c r="O276" s="3"/>
      <c r="P276" s="3"/>
      <c r="Q276" s="3"/>
      <c r="R276" s="3"/>
    </row>
    <row r="277" spans="8:18" s="10" customFormat="1" x14ac:dyDescent="0.2">
      <c r="H277" s="13"/>
      <c r="K277" s="3"/>
      <c r="L277" s="3"/>
      <c r="M277" s="3"/>
      <c r="N277" s="3"/>
      <c r="O277" s="3"/>
      <c r="P277" s="3"/>
      <c r="Q277" s="3"/>
      <c r="R277" s="3"/>
    </row>
    <row r="278" spans="8:18" s="10" customFormat="1" x14ac:dyDescent="0.2">
      <c r="H278" s="13"/>
      <c r="K278" s="3"/>
      <c r="L278" s="3"/>
      <c r="M278" s="3"/>
      <c r="N278" s="3"/>
      <c r="O278" s="3"/>
      <c r="P278" s="3"/>
      <c r="Q278" s="3"/>
      <c r="R278" s="3"/>
    </row>
    <row r="279" spans="8:18" s="10" customFormat="1" x14ac:dyDescent="0.2">
      <c r="H279" s="13"/>
      <c r="K279" s="3"/>
      <c r="L279" s="3"/>
      <c r="M279" s="3"/>
      <c r="N279" s="3"/>
      <c r="O279" s="3"/>
      <c r="P279" s="3"/>
      <c r="Q279" s="3"/>
      <c r="R279" s="3"/>
    </row>
    <row r="280" spans="8:18" s="10" customFormat="1" x14ac:dyDescent="0.2">
      <c r="H280" s="13"/>
      <c r="K280" s="3"/>
      <c r="L280" s="3"/>
      <c r="M280" s="3"/>
      <c r="N280" s="3"/>
      <c r="O280" s="3"/>
      <c r="P280" s="3"/>
      <c r="Q280" s="3"/>
      <c r="R280" s="3"/>
    </row>
    <row r="281" spans="8:18" s="10" customFormat="1" x14ac:dyDescent="0.2">
      <c r="H281" s="13"/>
      <c r="K281" s="3"/>
      <c r="L281" s="3"/>
      <c r="M281" s="3"/>
      <c r="N281" s="3"/>
      <c r="O281" s="3"/>
      <c r="P281" s="3"/>
      <c r="Q281" s="3"/>
      <c r="R281" s="3"/>
    </row>
    <row r="282" spans="8:18" s="10" customFormat="1" x14ac:dyDescent="0.2">
      <c r="H282" s="13"/>
      <c r="K282" s="3"/>
      <c r="L282" s="3"/>
      <c r="M282" s="3"/>
      <c r="N282" s="3"/>
      <c r="O282" s="3"/>
      <c r="P282" s="3"/>
      <c r="Q282" s="3"/>
      <c r="R282" s="3"/>
    </row>
    <row r="283" spans="8:18" s="10" customFormat="1" x14ac:dyDescent="0.2">
      <c r="H283" s="13"/>
      <c r="K283" s="3"/>
      <c r="L283" s="3"/>
      <c r="M283" s="3"/>
      <c r="N283" s="3"/>
      <c r="O283" s="3"/>
      <c r="P283" s="3"/>
      <c r="Q283" s="3"/>
      <c r="R283" s="3"/>
    </row>
    <row r="284" spans="8:18" s="10" customFormat="1" x14ac:dyDescent="0.2">
      <c r="H284" s="13"/>
      <c r="K284" s="3"/>
      <c r="L284" s="3"/>
      <c r="M284" s="3"/>
      <c r="N284" s="3"/>
      <c r="O284" s="3"/>
      <c r="P284" s="3"/>
      <c r="Q284" s="3"/>
      <c r="R284" s="3"/>
    </row>
    <row r="285" spans="8:18" s="10" customFormat="1" x14ac:dyDescent="0.2">
      <c r="H285" s="13"/>
      <c r="K285" s="3"/>
      <c r="L285" s="3"/>
      <c r="M285" s="3"/>
      <c r="N285" s="3"/>
      <c r="O285" s="3"/>
      <c r="P285" s="3"/>
      <c r="Q285" s="3"/>
      <c r="R285" s="3"/>
    </row>
    <row r="286" spans="8:18" s="10" customFormat="1" x14ac:dyDescent="0.2">
      <c r="H286" s="13"/>
      <c r="K286" s="3"/>
      <c r="L286" s="3"/>
      <c r="M286" s="3"/>
      <c r="N286" s="3"/>
      <c r="O286" s="3"/>
      <c r="P286" s="3"/>
      <c r="Q286" s="3"/>
      <c r="R286" s="3"/>
    </row>
    <row r="287" spans="8:18" s="10" customFormat="1" x14ac:dyDescent="0.2">
      <c r="H287" s="13"/>
      <c r="K287" s="3"/>
      <c r="L287" s="3"/>
      <c r="M287" s="3"/>
      <c r="N287" s="3"/>
      <c r="O287" s="3"/>
      <c r="P287" s="3"/>
      <c r="Q287" s="3"/>
      <c r="R287" s="3"/>
    </row>
    <row r="288" spans="8:18" s="10" customFormat="1" x14ac:dyDescent="0.2">
      <c r="H288" s="13"/>
      <c r="K288" s="3"/>
      <c r="L288" s="3"/>
      <c r="M288" s="3"/>
      <c r="N288" s="3"/>
      <c r="O288" s="3"/>
      <c r="P288" s="3"/>
      <c r="Q288" s="3"/>
      <c r="R288" s="3"/>
    </row>
    <row r="289" spans="8:18" s="10" customFormat="1" x14ac:dyDescent="0.2">
      <c r="H289" s="13"/>
      <c r="K289" s="3"/>
      <c r="L289" s="3"/>
      <c r="M289" s="3"/>
      <c r="N289" s="3"/>
      <c r="O289" s="3"/>
      <c r="P289" s="3"/>
      <c r="Q289" s="3"/>
      <c r="R289" s="3"/>
    </row>
    <row r="290" spans="8:18" s="10" customFormat="1" x14ac:dyDescent="0.2">
      <c r="H290" s="13"/>
      <c r="K290" s="3"/>
      <c r="L290" s="3"/>
      <c r="M290" s="3"/>
      <c r="N290" s="3"/>
      <c r="O290" s="3"/>
      <c r="P290" s="3"/>
      <c r="Q290" s="3"/>
      <c r="R290" s="3"/>
    </row>
    <row r="291" spans="8:18" s="10" customFormat="1" x14ac:dyDescent="0.2">
      <c r="H291" s="13"/>
      <c r="K291" s="3"/>
      <c r="L291" s="3"/>
      <c r="M291" s="3"/>
      <c r="N291" s="3"/>
      <c r="O291" s="3"/>
      <c r="P291" s="3"/>
      <c r="Q291" s="3"/>
      <c r="R291" s="3"/>
    </row>
    <row r="292" spans="8:18" s="10" customFormat="1" x14ac:dyDescent="0.2">
      <c r="H292" s="13"/>
      <c r="K292" s="3"/>
      <c r="L292" s="3"/>
      <c r="M292" s="3"/>
      <c r="N292" s="3"/>
      <c r="O292" s="3"/>
      <c r="P292" s="3"/>
      <c r="Q292" s="3"/>
      <c r="R292" s="3"/>
    </row>
    <row r="293" spans="8:18" s="10" customFormat="1" x14ac:dyDescent="0.2">
      <c r="H293" s="13"/>
      <c r="K293" s="3"/>
      <c r="L293" s="3"/>
      <c r="M293" s="3"/>
      <c r="N293" s="3"/>
      <c r="O293" s="3"/>
      <c r="P293" s="3"/>
      <c r="Q293" s="3"/>
      <c r="R293" s="3"/>
    </row>
    <row r="294" spans="8:18" s="10" customFormat="1" x14ac:dyDescent="0.2">
      <c r="H294" s="13"/>
      <c r="K294" s="3"/>
      <c r="L294" s="3"/>
      <c r="M294" s="3"/>
      <c r="N294" s="3"/>
      <c r="O294" s="3"/>
      <c r="P294" s="3"/>
      <c r="Q294" s="3"/>
      <c r="R294" s="3"/>
    </row>
    <row r="295" spans="8:18" s="10" customFormat="1" x14ac:dyDescent="0.2">
      <c r="H295" s="13"/>
      <c r="K295" s="3"/>
      <c r="L295" s="3"/>
      <c r="M295" s="3"/>
      <c r="N295" s="3"/>
      <c r="O295" s="3"/>
      <c r="P295" s="3"/>
      <c r="Q295" s="3"/>
      <c r="R295" s="3"/>
    </row>
    <row r="296" spans="8:18" s="10" customFormat="1" x14ac:dyDescent="0.2">
      <c r="H296" s="13"/>
      <c r="K296" s="3"/>
      <c r="L296" s="3"/>
      <c r="M296" s="3"/>
      <c r="N296" s="3"/>
      <c r="O296" s="3"/>
      <c r="P296" s="3"/>
      <c r="Q296" s="3"/>
      <c r="R296" s="3"/>
    </row>
    <row r="297" spans="8:18" s="10" customFormat="1" x14ac:dyDescent="0.2">
      <c r="H297" s="13"/>
      <c r="K297" s="3"/>
      <c r="L297" s="3"/>
      <c r="M297" s="3"/>
      <c r="N297" s="3"/>
      <c r="O297" s="3"/>
      <c r="P297" s="3"/>
      <c r="Q297" s="3"/>
      <c r="R297" s="3"/>
    </row>
    <row r="298" spans="8:18" s="10" customFormat="1" x14ac:dyDescent="0.2">
      <c r="H298" s="13"/>
      <c r="K298" s="3"/>
      <c r="L298" s="3"/>
      <c r="M298" s="3"/>
      <c r="N298" s="3"/>
      <c r="O298" s="3"/>
      <c r="P298" s="3"/>
      <c r="Q298" s="3"/>
      <c r="R298" s="3"/>
    </row>
    <row r="299" spans="8:18" s="10" customFormat="1" x14ac:dyDescent="0.2">
      <c r="H299" s="13"/>
      <c r="K299" s="3"/>
      <c r="L299" s="3"/>
      <c r="M299" s="3"/>
      <c r="N299" s="3"/>
      <c r="O299" s="3"/>
      <c r="P299" s="3"/>
      <c r="Q299" s="3"/>
      <c r="R299" s="3"/>
    </row>
    <row r="300" spans="8:18" s="10" customFormat="1" x14ac:dyDescent="0.2">
      <c r="H300" s="13"/>
      <c r="K300" s="3"/>
      <c r="L300" s="3"/>
      <c r="M300" s="3"/>
      <c r="N300" s="3"/>
      <c r="O300" s="3"/>
      <c r="P300" s="3"/>
      <c r="Q300" s="3"/>
      <c r="R300" s="3"/>
    </row>
    <row r="301" spans="8:18" s="10" customFormat="1" x14ac:dyDescent="0.2">
      <c r="H301" s="13"/>
      <c r="K301" s="3"/>
      <c r="L301" s="3"/>
      <c r="M301" s="3"/>
      <c r="N301" s="3"/>
      <c r="O301" s="3"/>
      <c r="P301" s="3"/>
      <c r="Q301" s="3"/>
      <c r="R301" s="3"/>
    </row>
    <row r="302" spans="8:18" s="10" customFormat="1" x14ac:dyDescent="0.2">
      <c r="H302" s="13"/>
      <c r="K302" s="3"/>
      <c r="L302" s="3"/>
      <c r="M302" s="3"/>
      <c r="N302" s="3"/>
      <c r="O302" s="3"/>
      <c r="P302" s="3"/>
      <c r="Q302" s="3"/>
      <c r="R302" s="3"/>
    </row>
    <row r="303" spans="8:18" s="10" customFormat="1" x14ac:dyDescent="0.2">
      <c r="H303" s="13"/>
      <c r="K303" s="3"/>
      <c r="L303" s="3"/>
      <c r="M303" s="3"/>
      <c r="N303" s="3"/>
      <c r="O303" s="3"/>
      <c r="P303" s="3"/>
      <c r="Q303" s="3"/>
      <c r="R303" s="3"/>
    </row>
    <row r="304" spans="8:18" s="10" customFormat="1" x14ac:dyDescent="0.2">
      <c r="H304" s="13"/>
      <c r="K304" s="3"/>
      <c r="L304" s="3"/>
      <c r="M304" s="3"/>
      <c r="N304" s="3"/>
      <c r="O304" s="3"/>
      <c r="P304" s="3"/>
      <c r="Q304" s="3"/>
      <c r="R304" s="3"/>
    </row>
    <row r="305" spans="8:18" s="10" customFormat="1" x14ac:dyDescent="0.2">
      <c r="H305" s="13"/>
      <c r="K305" s="3"/>
      <c r="L305" s="3"/>
      <c r="M305" s="3"/>
      <c r="N305" s="3"/>
      <c r="O305" s="3"/>
      <c r="P305" s="3"/>
      <c r="Q305" s="3"/>
      <c r="R305" s="3"/>
    </row>
    <row r="306" spans="8:18" s="10" customFormat="1" x14ac:dyDescent="0.2">
      <c r="H306" s="13"/>
      <c r="K306" s="3"/>
      <c r="L306" s="3"/>
      <c r="M306" s="3"/>
      <c r="N306" s="3"/>
      <c r="O306" s="3"/>
      <c r="P306" s="3"/>
      <c r="Q306" s="3"/>
      <c r="R306" s="3"/>
    </row>
    <row r="307" spans="8:18" s="10" customFormat="1" x14ac:dyDescent="0.2">
      <c r="H307" s="13"/>
      <c r="K307" s="3"/>
      <c r="L307" s="3"/>
      <c r="M307" s="3"/>
      <c r="N307" s="3"/>
      <c r="O307" s="3"/>
      <c r="P307" s="3"/>
      <c r="Q307" s="3"/>
      <c r="R307" s="3"/>
    </row>
  </sheetData>
  <mergeCells count="13">
    <mergeCell ref="C53:I53"/>
    <mergeCell ref="C6:I6"/>
    <mergeCell ref="C8:C11"/>
    <mergeCell ref="D8:E11"/>
    <mergeCell ref="F8:F10"/>
    <mergeCell ref="G8:H10"/>
    <mergeCell ref="I8:I10"/>
    <mergeCell ref="F11:H11"/>
    <mergeCell ref="D12:E12"/>
    <mergeCell ref="G12:H12"/>
    <mergeCell ref="D24:E24"/>
    <mergeCell ref="D45:E45"/>
    <mergeCell ref="D50:I50"/>
  </mergeCells>
  <printOptions gridLinesSet="0"/>
  <pageMargins left="0.25" right="0.25" top="0.75" bottom="0.75" header="0.3" footer="0.3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B050"/>
    <pageSetUpPr fitToPage="1"/>
  </sheetPr>
  <dimension ref="C1:R307"/>
  <sheetViews>
    <sheetView showGridLines="0" topLeftCell="A19" workbookViewId="0">
      <selection activeCell="G13" sqref="G13"/>
    </sheetView>
  </sheetViews>
  <sheetFormatPr defaultColWidth="9.77734375" defaultRowHeight="15" x14ac:dyDescent="0.2"/>
  <cols>
    <col min="1" max="1" width="7" style="3" customWidth="1"/>
    <col min="2" max="2" width="7.77734375" style="3" customWidth="1"/>
    <col min="3" max="3" width="3.109375" style="3" customWidth="1"/>
    <col min="4" max="4" width="20.88671875" style="3" customWidth="1"/>
    <col min="5" max="5" width="31.21875" style="3" customWidth="1"/>
    <col min="6" max="6" width="9.77734375" style="3" customWidth="1"/>
    <col min="7" max="7" width="9.33203125" style="10" customWidth="1"/>
    <col min="8" max="8" width="1.33203125" style="13" customWidth="1"/>
    <col min="9" max="9" width="10.33203125" style="146" customWidth="1"/>
    <col min="10" max="10" width="2.109375" style="10" customWidth="1"/>
    <col min="11" max="11" width="17" style="3" bestFit="1" customWidth="1"/>
    <col min="12" max="12" width="3.77734375" style="3" customWidth="1"/>
    <col min="13" max="13" width="17.77734375" style="3" customWidth="1"/>
    <col min="14" max="14" width="19.77734375" style="3" customWidth="1"/>
    <col min="15" max="15" width="11.77734375" style="3" customWidth="1"/>
    <col min="16" max="16" width="16.6640625" style="3" customWidth="1"/>
    <col min="17" max="17" width="2.77734375" style="3" customWidth="1"/>
    <col min="18" max="18" width="9.77734375" style="3" customWidth="1"/>
    <col min="19" max="16384" width="9.77734375" style="3"/>
  </cols>
  <sheetData>
    <row r="1" spans="3:18" ht="15" customHeight="1" x14ac:dyDescent="0.25">
      <c r="C1" s="1"/>
      <c r="D1" s="2"/>
      <c r="F1" s="4"/>
      <c r="G1" s="5"/>
      <c r="H1" s="6"/>
      <c r="I1" s="5" t="s">
        <v>63</v>
      </c>
      <c r="J1" s="5"/>
      <c r="L1" s="7"/>
      <c r="M1" s="7"/>
      <c r="N1" s="8"/>
    </row>
    <row r="2" spans="3:18" ht="87.6" customHeight="1" x14ac:dyDescent="0.25">
      <c r="C2" s="1"/>
      <c r="D2" s="2"/>
      <c r="E2" s="2"/>
      <c r="G2" s="9"/>
      <c r="H2" s="6"/>
      <c r="I2" s="10"/>
      <c r="L2" s="2"/>
      <c r="M2" s="2"/>
      <c r="N2" s="2"/>
    </row>
    <row r="3" spans="3:18" ht="15" customHeight="1" x14ac:dyDescent="0.25">
      <c r="C3" s="1" t="s">
        <v>1</v>
      </c>
      <c r="D3" s="2"/>
      <c r="E3" s="2"/>
      <c r="F3" s="1"/>
      <c r="G3" s="11"/>
      <c r="H3" s="12"/>
      <c r="I3" s="10"/>
      <c r="O3" s="2"/>
      <c r="P3" s="2"/>
      <c r="Q3" s="2"/>
    </row>
    <row r="4" spans="3:18" ht="13.5" customHeight="1" x14ac:dyDescent="0.25">
      <c r="C4" s="1"/>
      <c r="F4" s="2"/>
      <c r="I4" s="10"/>
    </row>
    <row r="5" spans="3:18" ht="14.45" customHeight="1" x14ac:dyDescent="0.25">
      <c r="C5" s="1"/>
      <c r="F5" s="2"/>
      <c r="I5" s="10"/>
    </row>
    <row r="6" spans="3:18" ht="48.6" customHeight="1" x14ac:dyDescent="0.35">
      <c r="C6" s="160" t="s">
        <v>64</v>
      </c>
      <c r="D6" s="160"/>
      <c r="E6" s="160"/>
      <c r="F6" s="160"/>
      <c r="G6" s="160"/>
      <c r="H6" s="160"/>
      <c r="I6" s="160"/>
      <c r="J6" s="155"/>
    </row>
    <row r="7" spans="3:18" ht="12" customHeight="1" x14ac:dyDescent="0.25">
      <c r="G7" s="11"/>
      <c r="H7" s="15"/>
      <c r="I7" s="16"/>
      <c r="J7" s="17"/>
      <c r="P7" s="2"/>
      <c r="R7" s="2"/>
    </row>
    <row r="8" spans="3:18" s="20" customFormat="1" ht="17.25" customHeight="1" x14ac:dyDescent="0.2">
      <c r="C8" s="161" t="s">
        <v>3</v>
      </c>
      <c r="D8" s="164" t="s">
        <v>4</v>
      </c>
      <c r="E8" s="165"/>
      <c r="F8" s="170" t="s">
        <v>5</v>
      </c>
      <c r="G8" s="164" t="s">
        <v>6</v>
      </c>
      <c r="H8" s="165"/>
      <c r="I8" s="173" t="s">
        <v>7</v>
      </c>
      <c r="J8" s="18"/>
      <c r="K8" s="19"/>
    </row>
    <row r="9" spans="3:18" s="20" customFormat="1" ht="15.75" customHeight="1" x14ac:dyDescent="0.2">
      <c r="C9" s="162"/>
      <c r="D9" s="166"/>
      <c r="E9" s="167"/>
      <c r="F9" s="171"/>
      <c r="G9" s="166"/>
      <c r="H9" s="167"/>
      <c r="I9" s="174"/>
      <c r="J9" s="18"/>
      <c r="K9" s="19"/>
    </row>
    <row r="10" spans="3:18" s="20" customFormat="1" ht="34.5" customHeight="1" x14ac:dyDescent="0.2">
      <c r="C10" s="162"/>
      <c r="D10" s="166"/>
      <c r="E10" s="167"/>
      <c r="F10" s="172"/>
      <c r="G10" s="168"/>
      <c r="H10" s="169"/>
      <c r="I10" s="175"/>
      <c r="J10" s="18"/>
      <c r="K10" s="19"/>
    </row>
    <row r="11" spans="3:18" s="20" customFormat="1" ht="16.5" customHeight="1" x14ac:dyDescent="0.2">
      <c r="C11" s="163"/>
      <c r="D11" s="168"/>
      <c r="E11" s="169"/>
      <c r="F11" s="176" t="s">
        <v>8</v>
      </c>
      <c r="G11" s="177"/>
      <c r="H11" s="178"/>
      <c r="I11" s="21" t="s">
        <v>9</v>
      </c>
      <c r="J11" s="22"/>
    </row>
    <row r="12" spans="3:18" s="27" customFormat="1" ht="15" customHeight="1" thickBot="1" x14ac:dyDescent="0.3">
      <c r="C12" s="23">
        <v>1</v>
      </c>
      <c r="D12" s="179">
        <v>2</v>
      </c>
      <c r="E12" s="180"/>
      <c r="F12" s="24">
        <v>3</v>
      </c>
      <c r="G12" s="181">
        <v>4</v>
      </c>
      <c r="H12" s="182"/>
      <c r="I12" s="25">
        <v>5</v>
      </c>
      <c r="J12" s="26"/>
    </row>
    <row r="13" spans="3:18" s="30" customFormat="1" ht="19.5" customHeight="1" thickTop="1" x14ac:dyDescent="0.25">
      <c r="C13" s="28" t="s">
        <v>10</v>
      </c>
      <c r="D13" s="29" t="s">
        <v>11</v>
      </c>
      <c r="F13" s="31">
        <f>F15+F22+F24</f>
        <v>355705.375</v>
      </c>
      <c r="G13" s="32">
        <f>G15+G22+G24</f>
        <v>62020.298465169995</v>
      </c>
      <c r="H13" s="33"/>
      <c r="I13" s="34">
        <f>G13/F13*100</f>
        <v>17.43586204317829</v>
      </c>
      <c r="J13" s="35"/>
      <c r="K13" s="36"/>
      <c r="L13" s="37"/>
      <c r="M13" s="37"/>
      <c r="O13" s="38"/>
      <c r="P13" s="38"/>
      <c r="R13" s="39"/>
    </row>
    <row r="14" spans="3:18" ht="11.25" customHeight="1" x14ac:dyDescent="0.25">
      <c r="C14" s="40"/>
      <c r="D14" s="41" t="s">
        <v>12</v>
      </c>
      <c r="F14" s="42"/>
      <c r="G14" s="43"/>
      <c r="H14" s="33"/>
      <c r="I14" s="44"/>
      <c r="J14" s="45"/>
      <c r="O14" s="46"/>
      <c r="P14" s="46"/>
    </row>
    <row r="15" spans="3:18" ht="15" customHeight="1" x14ac:dyDescent="0.2">
      <c r="C15" s="40"/>
      <c r="D15" s="47" t="s">
        <v>13</v>
      </c>
      <c r="E15" s="48"/>
      <c r="F15" s="49">
        <f>F17+F19+F20+F21+1290</f>
        <v>331672.63699999999</v>
      </c>
      <c r="G15" s="50">
        <f>G17+G19+G20+G21+281.505914+0.1</f>
        <v>58529.205913999998</v>
      </c>
      <c r="H15" s="51"/>
      <c r="I15" s="52">
        <f>G15/F15*100</f>
        <v>17.646679100030795</v>
      </c>
      <c r="J15" s="53"/>
      <c r="O15" s="46"/>
      <c r="P15" s="46"/>
    </row>
    <row r="16" spans="3:18" ht="11.25" customHeight="1" x14ac:dyDescent="0.2">
      <c r="C16" s="40"/>
      <c r="D16" s="41" t="s">
        <v>60</v>
      </c>
      <c r="E16" s="48"/>
      <c r="F16" s="74"/>
      <c r="G16" s="50"/>
      <c r="H16" s="51"/>
      <c r="I16" s="52"/>
      <c r="J16" s="53"/>
      <c r="O16" s="46"/>
      <c r="P16" s="46"/>
    </row>
    <row r="17" spans="3:18" ht="15" customHeight="1" x14ac:dyDescent="0.2">
      <c r="C17" s="40"/>
      <c r="D17" s="47" t="s">
        <v>61</v>
      </c>
      <c r="E17" s="48"/>
      <c r="F17" s="49">
        <f>166000+70000+1913.982</f>
        <v>237913.98199999999</v>
      </c>
      <c r="G17" s="54">
        <f>ROUND(42376.16694766,1)</f>
        <v>42376.2</v>
      </c>
      <c r="H17" s="55"/>
      <c r="I17" s="52">
        <f t="shared" ref="I17:I27" si="0">G17/F17*100</f>
        <v>17.81156350869702</v>
      </c>
      <c r="J17" s="53"/>
      <c r="O17" s="46"/>
      <c r="P17" s="46"/>
      <c r="R17" s="56"/>
    </row>
    <row r="18" spans="3:18" s="20" customFormat="1" ht="13.5" customHeight="1" x14ac:dyDescent="0.2">
      <c r="C18" s="57"/>
      <c r="D18" s="41" t="s">
        <v>62</v>
      </c>
      <c r="E18" s="58"/>
      <c r="F18" s="66">
        <v>70000</v>
      </c>
      <c r="G18" s="67">
        <v>10762.271984180001</v>
      </c>
      <c r="H18" s="55"/>
      <c r="I18" s="60">
        <f t="shared" si="0"/>
        <v>15.374674263114288</v>
      </c>
      <c r="J18" s="61"/>
      <c r="K18" s="3"/>
      <c r="O18" s="62"/>
      <c r="R18" s="63"/>
    </row>
    <row r="19" spans="3:18" ht="15" customHeight="1" x14ac:dyDescent="0.2">
      <c r="C19" s="40"/>
      <c r="D19" s="47" t="s">
        <v>17</v>
      </c>
      <c r="E19" s="48"/>
      <c r="F19" s="59">
        <v>32400</v>
      </c>
      <c r="G19" s="54">
        <f>ROUND(5585.91180409,1)</f>
        <v>5585.9</v>
      </c>
      <c r="H19" s="55" t="s">
        <v>18</v>
      </c>
      <c r="I19" s="52">
        <f t="shared" si="0"/>
        <v>17.240432098765432</v>
      </c>
      <c r="J19" s="53"/>
      <c r="O19" s="46"/>
      <c r="R19" s="56"/>
    </row>
    <row r="20" spans="3:18" ht="15" customHeight="1" x14ac:dyDescent="0.2">
      <c r="C20" s="40"/>
      <c r="D20" s="47" t="s">
        <v>19</v>
      </c>
      <c r="E20" s="48"/>
      <c r="F20" s="59">
        <v>55500</v>
      </c>
      <c r="G20" s="54">
        <f>ROUND(9540.44326764,1)</f>
        <v>9540.4</v>
      </c>
      <c r="H20" s="55" t="s">
        <v>18</v>
      </c>
      <c r="I20" s="52">
        <f t="shared" si="0"/>
        <v>17.189909909909908</v>
      </c>
      <c r="J20" s="53"/>
      <c r="O20" s="46"/>
      <c r="R20" s="56"/>
    </row>
    <row r="21" spans="3:18" ht="15" customHeight="1" x14ac:dyDescent="0.2">
      <c r="C21" s="40"/>
      <c r="D21" s="47" t="s">
        <v>21</v>
      </c>
      <c r="E21" s="48"/>
      <c r="F21" s="59">
        <v>4568.6549999999997</v>
      </c>
      <c r="G21" s="54">
        <f>ROUND(745.13888205,1)</f>
        <v>745.1</v>
      </c>
      <c r="H21" s="55"/>
      <c r="I21" s="52">
        <f t="shared" si="0"/>
        <v>16.308957450278037</v>
      </c>
      <c r="J21" s="53"/>
      <c r="M21" s="64"/>
      <c r="O21" s="46"/>
      <c r="R21" s="56"/>
    </row>
    <row r="22" spans="3:18" ht="15" customHeight="1" x14ac:dyDescent="0.2">
      <c r="C22" s="40"/>
      <c r="D22" s="47" t="s">
        <v>22</v>
      </c>
      <c r="F22" s="59">
        <v>21908.68</v>
      </c>
      <c r="G22" s="54">
        <v>3461.6</v>
      </c>
      <c r="H22" s="55"/>
      <c r="I22" s="52">
        <f t="shared" si="0"/>
        <v>15.800130359291384</v>
      </c>
      <c r="J22" s="53"/>
      <c r="M22" s="64"/>
      <c r="Q22" s="65"/>
      <c r="R22" s="56"/>
    </row>
    <row r="23" spans="3:18" s="20" customFormat="1" ht="12" customHeight="1" x14ac:dyDescent="0.2">
      <c r="C23" s="57"/>
      <c r="D23" s="41" t="s">
        <v>23</v>
      </c>
      <c r="F23" s="66">
        <v>3787</v>
      </c>
      <c r="G23" s="67">
        <v>620.20138156999997</v>
      </c>
      <c r="H23" s="55"/>
      <c r="I23" s="60">
        <f t="shared" si="0"/>
        <v>16.377115964351731</v>
      </c>
      <c r="J23" s="61"/>
      <c r="M23" s="68"/>
      <c r="Q23" s="69"/>
      <c r="R23" s="63"/>
    </row>
    <row r="24" spans="3:18" s="20" customFormat="1" ht="15" customHeight="1" x14ac:dyDescent="0.2">
      <c r="C24" s="57"/>
      <c r="D24" s="183" t="s">
        <v>24</v>
      </c>
      <c r="E24" s="184"/>
      <c r="F24" s="59">
        <f>F25+F26</f>
        <v>2124.058</v>
      </c>
      <c r="G24" s="54">
        <f>G25+G26</f>
        <v>29.492551169999999</v>
      </c>
      <c r="H24" s="55"/>
      <c r="I24" s="52">
        <f t="shared" si="0"/>
        <v>1.388500274945411</v>
      </c>
      <c r="J24" s="53"/>
      <c r="Q24" s="69"/>
      <c r="R24" s="63"/>
    </row>
    <row r="25" spans="3:18" s="20" customFormat="1" ht="15" customHeight="1" x14ac:dyDescent="0.2">
      <c r="C25" s="57"/>
      <c r="D25" s="70" t="s">
        <v>25</v>
      </c>
      <c r="E25" s="70"/>
      <c r="F25" s="59">
        <f>115.764+36.294</f>
        <v>152.05799999999999</v>
      </c>
      <c r="G25" s="54">
        <v>10.721212469999999</v>
      </c>
      <c r="H25" s="55"/>
      <c r="I25" s="52">
        <f t="shared" si="0"/>
        <v>7.0507388430730371</v>
      </c>
      <c r="J25" s="53"/>
      <c r="Q25" s="69"/>
      <c r="R25" s="63"/>
    </row>
    <row r="26" spans="3:18" s="20" customFormat="1" ht="15" customHeight="1" x14ac:dyDescent="0.2">
      <c r="C26" s="57"/>
      <c r="D26" s="70" t="s">
        <v>26</v>
      </c>
      <c r="E26" s="70"/>
      <c r="F26" s="59">
        <v>1972</v>
      </c>
      <c r="G26" s="54">
        <v>18.771338700000001</v>
      </c>
      <c r="H26" s="55"/>
      <c r="I26" s="52">
        <f t="shared" si="0"/>
        <v>0.95189344320486813</v>
      </c>
      <c r="J26" s="53"/>
      <c r="Q26" s="69"/>
      <c r="R26" s="63"/>
    </row>
    <row r="27" spans="3:18" s="30" customFormat="1" ht="16.5" customHeight="1" x14ac:dyDescent="0.25">
      <c r="C27" s="28" t="s">
        <v>27</v>
      </c>
      <c r="D27" s="29" t="s">
        <v>28</v>
      </c>
      <c r="F27" s="71">
        <v>397197.40500000003</v>
      </c>
      <c r="G27" s="32">
        <v>57559.5</v>
      </c>
      <c r="H27" s="72"/>
      <c r="I27" s="73">
        <f t="shared" si="0"/>
        <v>14.491408875141065</v>
      </c>
      <c r="J27" s="35"/>
      <c r="L27" s="37"/>
      <c r="M27" s="37"/>
      <c r="O27" s="38"/>
      <c r="P27" s="38"/>
      <c r="R27" s="39"/>
    </row>
    <row r="28" spans="3:18" ht="11.25" customHeight="1" x14ac:dyDescent="0.25">
      <c r="C28" s="40"/>
      <c r="D28" s="41" t="s">
        <v>29</v>
      </c>
      <c r="F28" s="74"/>
      <c r="G28" s="75"/>
      <c r="H28" s="72"/>
      <c r="I28" s="76"/>
      <c r="J28" s="77"/>
      <c r="O28" s="46"/>
      <c r="P28" s="46"/>
    </row>
    <row r="29" spans="3:18" ht="15" customHeight="1" x14ac:dyDescent="0.2">
      <c r="C29" s="40"/>
      <c r="D29" s="47" t="s">
        <v>30</v>
      </c>
      <c r="E29" s="30"/>
      <c r="F29" s="49">
        <v>30700</v>
      </c>
      <c r="G29" s="78">
        <v>4016.5666869900001</v>
      </c>
      <c r="H29" s="51"/>
      <c r="I29" s="52">
        <f t="shared" ref="I29:I33" si="1">G29/F29*100</f>
        <v>13.083279110716614</v>
      </c>
      <c r="J29" s="53"/>
      <c r="K29" s="64"/>
      <c r="O29" s="46"/>
      <c r="P29" s="46"/>
      <c r="R29" s="56"/>
    </row>
    <row r="30" spans="3:18" ht="15" customHeight="1" x14ac:dyDescent="0.2">
      <c r="C30" s="40"/>
      <c r="D30" s="47" t="s">
        <v>31</v>
      </c>
      <c r="E30" s="30"/>
      <c r="F30" s="79">
        <v>19643.623</v>
      </c>
      <c r="G30" s="50">
        <v>2783.7434977200001</v>
      </c>
      <c r="H30" s="51"/>
      <c r="I30" s="52">
        <f t="shared" si="1"/>
        <v>14.171232555827407</v>
      </c>
      <c r="J30" s="53"/>
      <c r="K30" s="64"/>
      <c r="O30" s="46"/>
      <c r="P30" s="46"/>
      <c r="R30" s="56"/>
    </row>
    <row r="31" spans="3:18" ht="15" customHeight="1" x14ac:dyDescent="0.2">
      <c r="C31" s="40"/>
      <c r="D31" s="47" t="s">
        <v>32</v>
      </c>
      <c r="E31" s="30"/>
      <c r="F31" s="49">
        <v>17565.7</v>
      </c>
      <c r="G31" s="78">
        <v>2485.0533602800001</v>
      </c>
      <c r="H31" s="51"/>
      <c r="I31" s="52">
        <f t="shared" si="1"/>
        <v>14.147192313884446</v>
      </c>
      <c r="J31" s="53"/>
      <c r="K31" s="64"/>
      <c r="O31" s="46"/>
      <c r="P31" s="46"/>
      <c r="R31" s="56"/>
    </row>
    <row r="32" spans="3:18" ht="15" customHeight="1" x14ac:dyDescent="0.2">
      <c r="C32" s="40"/>
      <c r="D32" s="47" t="s">
        <v>33</v>
      </c>
      <c r="E32" s="30"/>
      <c r="F32" s="79">
        <v>46637.7</v>
      </c>
      <c r="G32" s="50">
        <v>3044.01735444</v>
      </c>
      <c r="H32" s="80"/>
      <c r="I32" s="52">
        <f t="shared" si="1"/>
        <v>6.5269456993805441</v>
      </c>
      <c r="J32" s="53"/>
      <c r="K32" s="64"/>
      <c r="O32" s="46"/>
      <c r="P32" s="46"/>
      <c r="R32" s="56"/>
    </row>
    <row r="33" spans="3:18" ht="15" customHeight="1" x14ac:dyDescent="0.2">
      <c r="C33" s="40"/>
      <c r="D33" s="81" t="s">
        <v>34</v>
      </c>
      <c r="E33" s="30"/>
      <c r="F33" s="49">
        <v>56444.714999999997</v>
      </c>
      <c r="G33" s="50">
        <v>15329.509185999999</v>
      </c>
      <c r="H33" s="55" t="s">
        <v>35</v>
      </c>
      <c r="I33" s="52">
        <f t="shared" si="1"/>
        <v>27.158449087748959</v>
      </c>
      <c r="J33" s="53"/>
      <c r="K33" s="82"/>
      <c r="O33" s="46"/>
      <c r="P33" s="46"/>
      <c r="R33" s="56"/>
    </row>
    <row r="34" spans="3:18" s="30" customFormat="1" ht="18" customHeight="1" x14ac:dyDescent="0.25">
      <c r="C34" s="28" t="s">
        <v>36</v>
      </c>
      <c r="D34" s="29" t="s">
        <v>37</v>
      </c>
      <c r="E34" s="37"/>
      <c r="F34" s="71">
        <f>F13-F27</f>
        <v>-41492.030000000028</v>
      </c>
      <c r="G34" s="83">
        <f>G13-G27</f>
        <v>4460.7984651699953</v>
      </c>
      <c r="H34" s="84"/>
      <c r="I34" s="85" t="s">
        <v>38</v>
      </c>
      <c r="J34" s="86"/>
      <c r="K34" s="87"/>
      <c r="L34" s="3"/>
      <c r="M34" s="64"/>
      <c r="N34" s="3"/>
      <c r="O34" s="3"/>
      <c r="P34" s="38"/>
      <c r="R34" s="39"/>
    </row>
    <row r="35" spans="3:18" ht="18" customHeight="1" x14ac:dyDescent="0.25">
      <c r="C35" s="28" t="s">
        <v>39</v>
      </c>
      <c r="D35" s="29" t="s">
        <v>40</v>
      </c>
      <c r="E35" s="2"/>
      <c r="F35" s="88">
        <v>-15460.157999999999</v>
      </c>
      <c r="G35" s="89">
        <f>ROUND(,1)</f>
        <v>0</v>
      </c>
      <c r="H35" s="84"/>
      <c r="I35" s="85" t="s">
        <v>38</v>
      </c>
      <c r="J35" s="86"/>
      <c r="K35" s="36"/>
      <c r="L35" s="30"/>
      <c r="M35" s="82"/>
      <c r="P35" s="90"/>
      <c r="R35" s="91"/>
    </row>
    <row r="36" spans="3:18" s="30" customFormat="1" ht="19.5" customHeight="1" x14ac:dyDescent="0.25">
      <c r="C36" s="28" t="s">
        <v>41</v>
      </c>
      <c r="D36" s="29" t="s">
        <v>42</v>
      </c>
      <c r="F36" s="71">
        <f>F37+F49</f>
        <v>56952.158000000018</v>
      </c>
      <c r="G36" s="92">
        <f>-G34-G35</f>
        <v>-4460.7984651699953</v>
      </c>
      <c r="H36" s="33"/>
      <c r="I36" s="85" t="s">
        <v>38</v>
      </c>
      <c r="J36" s="86"/>
      <c r="M36" s="87"/>
      <c r="N36" s="3"/>
      <c r="O36" s="3"/>
    </row>
    <row r="37" spans="3:18" ht="18.75" customHeight="1" x14ac:dyDescent="0.25">
      <c r="C37" s="40"/>
      <c r="D37" s="1" t="s">
        <v>43</v>
      </c>
      <c r="F37" s="71">
        <f>F39+F40+F41++F42+F44+F43+F45+F46-F47-F48</f>
        <v>52843.344000000019</v>
      </c>
      <c r="G37" s="75">
        <f>G36-G49</f>
        <v>-8247.2159625299955</v>
      </c>
      <c r="H37" s="72"/>
      <c r="I37" s="93" t="s">
        <v>38</v>
      </c>
      <c r="J37" s="94"/>
      <c r="M37" s="36"/>
      <c r="N37" s="30"/>
      <c r="O37" s="30"/>
    </row>
    <row r="38" spans="3:18" ht="15" customHeight="1" x14ac:dyDescent="0.25">
      <c r="C38" s="40"/>
      <c r="D38" s="95" t="s">
        <v>44</v>
      </c>
      <c r="E38" s="96"/>
      <c r="F38" s="49"/>
      <c r="G38" s="75"/>
      <c r="H38" s="72"/>
      <c r="I38" s="97"/>
      <c r="J38" s="98"/>
      <c r="N38" s="64"/>
    </row>
    <row r="39" spans="3:18" ht="15" customHeight="1" x14ac:dyDescent="0.2">
      <c r="C39" s="40"/>
      <c r="D39" s="47" t="s">
        <v>45</v>
      </c>
      <c r="E39" s="30"/>
      <c r="F39" s="99">
        <v>0</v>
      </c>
      <c r="G39" s="100">
        <f>ROUND(0,1)</f>
        <v>0</v>
      </c>
      <c r="H39" s="55"/>
      <c r="I39" s="101" t="s">
        <v>38</v>
      </c>
      <c r="J39" s="102"/>
      <c r="N39" s="82"/>
      <c r="P39" s="46"/>
      <c r="R39" s="46"/>
    </row>
    <row r="40" spans="3:18" ht="15" customHeight="1" x14ac:dyDescent="0.2">
      <c r="C40" s="40"/>
      <c r="D40" s="47" t="s">
        <v>46</v>
      </c>
      <c r="E40" s="30"/>
      <c r="F40" s="49">
        <f>57645.361+271.451</f>
        <v>57916.811999999998</v>
      </c>
      <c r="G40" s="103">
        <f>ROUND(24358.6445817-9957.5087934,1)</f>
        <v>14401.1</v>
      </c>
      <c r="H40" s="55"/>
      <c r="I40" s="101">
        <f>G40/F40*100</f>
        <v>24.865146237676207</v>
      </c>
      <c r="J40" s="102"/>
      <c r="N40" s="87"/>
      <c r="P40" s="46"/>
      <c r="R40" s="46"/>
    </row>
    <row r="41" spans="3:18" ht="15" customHeight="1" x14ac:dyDescent="0.2">
      <c r="C41" s="40"/>
      <c r="D41" s="47" t="s">
        <v>47</v>
      </c>
      <c r="E41" s="30"/>
      <c r="F41" s="49">
        <v>9000</v>
      </c>
      <c r="G41" s="103">
        <f>ROUND(3889.384381+2122.45718768+4926.22631609,1)</f>
        <v>10938.1</v>
      </c>
      <c r="H41" s="55"/>
      <c r="I41" s="52">
        <f>G41/F41*100</f>
        <v>121.53444444444446</v>
      </c>
      <c r="J41" s="53"/>
      <c r="M41" s="64"/>
      <c r="P41" s="46"/>
      <c r="R41" s="46"/>
    </row>
    <row r="42" spans="3:18" ht="15" customHeight="1" x14ac:dyDescent="0.2">
      <c r="C42" s="40"/>
      <c r="D42" s="47" t="s">
        <v>48</v>
      </c>
      <c r="E42" s="30"/>
      <c r="F42" s="49">
        <v>-275.88600000000002</v>
      </c>
      <c r="G42" s="104">
        <f>+ROUND(1.221892,1)</f>
        <v>1.2</v>
      </c>
      <c r="H42" s="105"/>
      <c r="I42" s="101" t="s">
        <v>38</v>
      </c>
      <c r="J42" s="53"/>
      <c r="M42" s="82"/>
    </row>
    <row r="43" spans="3:18" ht="15" customHeight="1" x14ac:dyDescent="0.2">
      <c r="C43" s="40"/>
      <c r="D43" s="47" t="s">
        <v>49</v>
      </c>
      <c r="E43" s="30"/>
      <c r="F43" s="99">
        <v>-1487.1</v>
      </c>
      <c r="G43" s="100">
        <f>ROUND(4425.76158092-2855.86083364,1)</f>
        <v>1569.9</v>
      </c>
      <c r="H43" s="105"/>
      <c r="I43" s="101" t="s">
        <v>38</v>
      </c>
      <c r="J43" s="102"/>
      <c r="K43" s="106"/>
      <c r="M43" s="87"/>
    </row>
    <row r="44" spans="3:18" ht="15" customHeight="1" x14ac:dyDescent="0.2">
      <c r="C44" s="40"/>
      <c r="D44" s="47" t="s">
        <v>50</v>
      </c>
      <c r="E44" s="30"/>
      <c r="F44" s="99">
        <v>31.183</v>
      </c>
      <c r="G44" s="100">
        <f>ROUND(2.16736861-0.05362229,1)</f>
        <v>2.1</v>
      </c>
      <c r="H44" s="107"/>
      <c r="I44" s="101">
        <f>G44/F44*100</f>
        <v>6.7344386364365194</v>
      </c>
      <c r="J44" s="102"/>
      <c r="K44" s="106"/>
    </row>
    <row r="45" spans="3:18" ht="27.75" customHeight="1" x14ac:dyDescent="0.2">
      <c r="C45" s="40"/>
      <c r="D45" s="185" t="s">
        <v>51</v>
      </c>
      <c r="E45" s="186"/>
      <c r="F45" s="49">
        <v>-3269.1619999999998</v>
      </c>
      <c r="G45" s="100">
        <f>-486.54556106</f>
        <v>-486.54556106000001</v>
      </c>
      <c r="H45" s="107"/>
      <c r="I45" s="101">
        <f>G45/F45*100</f>
        <v>14.882883168836541</v>
      </c>
      <c r="J45" s="102"/>
    </row>
    <row r="46" spans="3:18" ht="15" customHeight="1" x14ac:dyDescent="0.2">
      <c r="C46" s="40"/>
      <c r="D46" s="47" t="s">
        <v>52</v>
      </c>
      <c r="E46" s="30"/>
      <c r="F46" s="49">
        <v>-72.503</v>
      </c>
      <c r="G46" s="100">
        <v>36.061886809999997</v>
      </c>
      <c r="H46" s="105"/>
      <c r="I46" s="108" t="s">
        <v>38</v>
      </c>
      <c r="J46" s="109"/>
      <c r="K46" s="110"/>
      <c r="L46" s="110"/>
      <c r="M46" s="110"/>
    </row>
    <row r="47" spans="3:18" ht="15" customHeight="1" x14ac:dyDescent="0.2">
      <c r="C47" s="40"/>
      <c r="D47" s="47" t="s">
        <v>69</v>
      </c>
      <c r="E47" s="30"/>
      <c r="F47" s="99" t="s">
        <v>38</v>
      </c>
      <c r="G47" s="100">
        <f>36952.53521762+2070.36548245</f>
        <v>39022.90070007</v>
      </c>
      <c r="H47" s="107"/>
      <c r="I47" s="101" t="s">
        <v>38</v>
      </c>
      <c r="J47" s="102"/>
      <c r="K47" s="110"/>
      <c r="L47" s="110"/>
      <c r="M47" s="110"/>
    </row>
    <row r="48" spans="3:18" ht="15" customHeight="1" x14ac:dyDescent="0.2">
      <c r="C48" s="40"/>
      <c r="D48" s="47" t="s">
        <v>54</v>
      </c>
      <c r="E48" s="30"/>
      <c r="F48" s="49">
        <v>9000</v>
      </c>
      <c r="G48" s="103">
        <f>+ROUND(G39+G40+G41+G42+G43+G44+G45+G46-G47-G37,1)</f>
        <v>-4313.8</v>
      </c>
      <c r="H48" s="55"/>
      <c r="I48" s="108" t="s">
        <v>38</v>
      </c>
      <c r="J48" s="102"/>
    </row>
    <row r="49" spans="3:16" s="30" customFormat="1" ht="19.5" customHeight="1" x14ac:dyDescent="0.25">
      <c r="C49" s="111"/>
      <c r="D49" s="112" t="s">
        <v>55</v>
      </c>
      <c r="E49" s="113"/>
      <c r="F49" s="114">
        <v>4108.8140000000003</v>
      </c>
      <c r="G49" s="115">
        <v>3786.4174973600002</v>
      </c>
      <c r="H49" s="116"/>
      <c r="I49" s="117">
        <f>G49/F49*100</f>
        <v>92.153538645458283</v>
      </c>
      <c r="J49" s="118"/>
      <c r="O49" s="119"/>
      <c r="P49" s="119"/>
    </row>
    <row r="50" spans="3:16" ht="46.5" customHeight="1" x14ac:dyDescent="0.2">
      <c r="C50" s="151" t="s">
        <v>18</v>
      </c>
      <c r="D50" s="187" t="s">
        <v>67</v>
      </c>
      <c r="E50" s="187"/>
      <c r="F50" s="187"/>
      <c r="G50" s="187"/>
      <c r="H50" s="187"/>
      <c r="I50" s="187"/>
      <c r="J50" s="121"/>
    </row>
    <row r="51" spans="3:16" ht="12.95" customHeight="1" x14ac:dyDescent="0.2">
      <c r="C51" s="122" t="s">
        <v>35</v>
      </c>
      <c r="D51" s="123" t="s">
        <v>68</v>
      </c>
      <c r="E51" s="123"/>
      <c r="F51" s="124"/>
      <c r="G51" s="124"/>
      <c r="H51" s="123"/>
      <c r="I51" s="121"/>
      <c r="J51" s="125"/>
      <c r="O51" s="46"/>
      <c r="P51" s="46"/>
    </row>
    <row r="52" spans="3:16" ht="12.75" customHeight="1" x14ac:dyDescent="0.2">
      <c r="C52" s="122" t="s">
        <v>58</v>
      </c>
      <c r="D52" s="123" t="s">
        <v>59</v>
      </c>
      <c r="E52" s="123"/>
      <c r="F52" s="124"/>
      <c r="G52" s="124"/>
      <c r="H52" s="126"/>
      <c r="I52" s="121"/>
      <c r="J52" s="125"/>
      <c r="O52" s="46"/>
      <c r="P52" s="46"/>
    </row>
    <row r="53" spans="3:16" ht="39" customHeight="1" x14ac:dyDescent="0.2">
      <c r="C53" s="159"/>
      <c r="D53" s="159"/>
      <c r="E53" s="159"/>
      <c r="F53" s="159"/>
      <c r="G53" s="159"/>
      <c r="H53" s="159"/>
      <c r="I53" s="159"/>
      <c r="J53" s="154"/>
      <c r="O53" s="46"/>
      <c r="P53" s="46"/>
    </row>
    <row r="54" spans="3:16" ht="13.5" customHeight="1" x14ac:dyDescent="0.2">
      <c r="C54" s="123"/>
      <c r="D54" s="10"/>
      <c r="E54" s="10"/>
      <c r="F54" s="128"/>
      <c r="G54" s="128"/>
      <c r="H54" s="129"/>
      <c r="I54" s="125"/>
      <c r="J54" s="125"/>
      <c r="O54" s="46"/>
      <c r="P54" s="46"/>
    </row>
    <row r="55" spans="3:16" ht="15.75" x14ac:dyDescent="0.25">
      <c r="C55" s="10"/>
      <c r="D55" s="10"/>
      <c r="E55" s="11"/>
      <c r="F55" s="11"/>
      <c r="G55" s="11"/>
      <c r="H55" s="12"/>
      <c r="I55" s="10"/>
    </row>
    <row r="56" spans="3:16" ht="15.75" x14ac:dyDescent="0.25">
      <c r="C56" s="10"/>
      <c r="D56" s="10"/>
      <c r="E56" s="11"/>
      <c r="F56" s="11"/>
      <c r="G56" s="11"/>
      <c r="H56" s="12"/>
      <c r="I56" s="10"/>
    </row>
    <row r="57" spans="3:16" ht="15.75" x14ac:dyDescent="0.25">
      <c r="C57" s="10"/>
      <c r="D57" s="10"/>
      <c r="E57" s="11"/>
      <c r="F57" s="11"/>
      <c r="G57" s="11"/>
      <c r="H57" s="12"/>
      <c r="I57" s="10"/>
    </row>
    <row r="58" spans="3:16" x14ac:dyDescent="0.2">
      <c r="C58" s="10"/>
      <c r="D58" s="10"/>
      <c r="E58" s="10"/>
      <c r="F58" s="10"/>
      <c r="I58" s="10"/>
    </row>
    <row r="59" spans="3:16" x14ac:dyDescent="0.2">
      <c r="C59" s="130"/>
      <c r="D59" s="10"/>
      <c r="E59" s="10"/>
      <c r="F59" s="10"/>
      <c r="I59" s="10"/>
    </row>
    <row r="60" spans="3:16" x14ac:dyDescent="0.2">
      <c r="C60" s="10"/>
      <c r="D60" s="10"/>
      <c r="E60" s="10"/>
      <c r="F60" s="10"/>
      <c r="I60" s="10"/>
    </row>
    <row r="61" spans="3:16" x14ac:dyDescent="0.2">
      <c r="C61" s="10"/>
      <c r="D61" s="10"/>
      <c r="E61" s="10"/>
      <c r="F61" s="10"/>
      <c r="I61" s="10"/>
    </row>
    <row r="62" spans="3:16" ht="15.75" x14ac:dyDescent="0.25">
      <c r="C62" s="10"/>
      <c r="D62" s="10"/>
      <c r="E62" s="10"/>
      <c r="F62" s="10"/>
      <c r="G62" s="11"/>
      <c r="H62" s="12"/>
      <c r="I62" s="10"/>
    </row>
    <row r="63" spans="3:16" ht="15.75" x14ac:dyDescent="0.25">
      <c r="C63" s="10"/>
      <c r="D63" s="10"/>
      <c r="E63" s="10"/>
      <c r="F63" s="10"/>
      <c r="G63" s="11"/>
      <c r="H63" s="12"/>
      <c r="I63" s="131"/>
      <c r="J63" s="131"/>
    </row>
    <row r="64" spans="3:16" ht="15.75" x14ac:dyDescent="0.25">
      <c r="C64" s="132"/>
      <c r="D64" s="132"/>
      <c r="E64" s="11"/>
      <c r="F64" s="133"/>
      <c r="G64" s="132"/>
      <c r="H64" s="134"/>
      <c r="I64" s="10"/>
    </row>
    <row r="65" spans="3:10" ht="15.75" x14ac:dyDescent="0.25">
      <c r="C65" s="133"/>
      <c r="D65" s="135"/>
      <c r="E65" s="135"/>
      <c r="F65" s="133"/>
      <c r="G65" s="133"/>
      <c r="H65" s="136"/>
      <c r="I65" s="133"/>
      <c r="J65" s="133"/>
    </row>
    <row r="66" spans="3:10" ht="15.75" x14ac:dyDescent="0.25">
      <c r="C66" s="11"/>
      <c r="D66" s="11"/>
      <c r="E66" s="11"/>
      <c r="F66" s="133"/>
      <c r="G66" s="11"/>
      <c r="H66" s="12"/>
      <c r="I66" s="10"/>
    </row>
    <row r="67" spans="3:10" x14ac:dyDescent="0.2">
      <c r="C67" s="123"/>
      <c r="D67" s="137"/>
      <c r="E67" s="138"/>
      <c r="F67" s="139"/>
      <c r="G67" s="139"/>
      <c r="H67" s="136"/>
      <c r="I67" s="139"/>
      <c r="J67" s="139"/>
    </row>
    <row r="68" spans="3:10" ht="15.75" x14ac:dyDescent="0.25">
      <c r="C68" s="10"/>
      <c r="D68" s="11"/>
      <c r="E68" s="10"/>
      <c r="F68" s="140"/>
      <c r="G68" s="11"/>
      <c r="H68" s="12"/>
      <c r="I68" s="11"/>
      <c r="J68" s="11"/>
    </row>
    <row r="69" spans="3:10" ht="15.75" x14ac:dyDescent="0.25">
      <c r="C69" s="133"/>
      <c r="D69" s="132"/>
      <c r="E69" s="10"/>
      <c r="F69" s="140"/>
      <c r="G69" s="140"/>
      <c r="H69" s="141"/>
      <c r="I69" s="142"/>
      <c r="J69" s="142"/>
    </row>
    <row r="70" spans="3:10" ht="15.75" x14ac:dyDescent="0.25">
      <c r="C70" s="11"/>
      <c r="D70" s="10"/>
      <c r="E70" s="10"/>
      <c r="F70" s="143"/>
      <c r="I70" s="10"/>
    </row>
    <row r="71" spans="3:10" ht="15.75" x14ac:dyDescent="0.25">
      <c r="C71" s="11"/>
      <c r="D71" s="132"/>
      <c r="E71" s="10"/>
      <c r="F71" s="143"/>
      <c r="G71" s="143"/>
      <c r="H71" s="144"/>
      <c r="I71" s="10"/>
    </row>
    <row r="72" spans="3:10" ht="15.75" x14ac:dyDescent="0.25">
      <c r="C72" s="11"/>
      <c r="D72" s="130"/>
      <c r="E72" s="10"/>
      <c r="F72" s="143"/>
      <c r="G72" s="143"/>
      <c r="H72" s="144"/>
      <c r="I72" s="145"/>
      <c r="J72" s="145"/>
    </row>
    <row r="73" spans="3:10" ht="15.75" x14ac:dyDescent="0.25">
      <c r="C73" s="11"/>
      <c r="D73" s="130"/>
      <c r="E73" s="10"/>
      <c r="F73" s="143"/>
      <c r="G73" s="143"/>
      <c r="H73" s="144"/>
      <c r="I73" s="145"/>
      <c r="J73" s="145"/>
    </row>
    <row r="74" spans="3:10" ht="15.75" x14ac:dyDescent="0.25">
      <c r="C74" s="11"/>
      <c r="D74" s="130"/>
      <c r="E74" s="10"/>
      <c r="F74" s="143"/>
      <c r="G74" s="143"/>
      <c r="H74" s="144"/>
      <c r="I74" s="145"/>
      <c r="J74" s="145"/>
    </row>
    <row r="75" spans="3:10" ht="15.75" x14ac:dyDescent="0.25">
      <c r="C75" s="11"/>
      <c r="D75" s="130"/>
      <c r="E75" s="10"/>
      <c r="F75" s="143"/>
      <c r="G75" s="143"/>
      <c r="H75" s="144"/>
      <c r="I75" s="145"/>
      <c r="J75" s="145"/>
    </row>
    <row r="76" spans="3:10" ht="15.75" x14ac:dyDescent="0.25">
      <c r="C76" s="11"/>
      <c r="D76" s="130"/>
      <c r="E76" s="10"/>
      <c r="F76" s="143"/>
      <c r="G76" s="143"/>
      <c r="H76" s="144"/>
      <c r="I76" s="145"/>
      <c r="J76" s="145"/>
    </row>
    <row r="77" spans="3:10" ht="15.75" x14ac:dyDescent="0.25">
      <c r="C77" s="11"/>
      <c r="D77" s="10"/>
      <c r="E77" s="10"/>
      <c r="F77" s="10"/>
      <c r="I77" s="10"/>
    </row>
    <row r="78" spans="3:10" ht="15.75" x14ac:dyDescent="0.25">
      <c r="C78" s="11"/>
      <c r="D78" s="10"/>
      <c r="E78" s="10"/>
      <c r="F78" s="143"/>
      <c r="G78" s="143"/>
      <c r="H78" s="144"/>
      <c r="I78" s="10"/>
    </row>
    <row r="79" spans="3:10" ht="15.75" x14ac:dyDescent="0.25">
      <c r="C79" s="133"/>
      <c r="D79" s="132"/>
      <c r="E79" s="10"/>
      <c r="F79" s="140"/>
      <c r="G79" s="140"/>
      <c r="H79" s="141"/>
      <c r="I79" s="142"/>
      <c r="J79" s="142"/>
    </row>
    <row r="80" spans="3:10" ht="15.75" customHeight="1" x14ac:dyDescent="0.25">
      <c r="C80" s="11"/>
      <c r="D80" s="10"/>
      <c r="E80" s="10"/>
      <c r="F80" s="10"/>
      <c r="I80" s="10"/>
    </row>
    <row r="81" spans="3:18" ht="15.75" x14ac:dyDescent="0.25">
      <c r="C81" s="11"/>
      <c r="D81" s="10"/>
      <c r="E81" s="10"/>
      <c r="F81" s="143"/>
      <c r="G81" s="143"/>
      <c r="H81" s="144"/>
      <c r="I81" s="10"/>
    </row>
    <row r="82" spans="3:18" ht="15.75" x14ac:dyDescent="0.25">
      <c r="C82" s="133"/>
      <c r="D82" s="132"/>
      <c r="E82" s="10"/>
      <c r="F82" s="140"/>
      <c r="G82" s="140"/>
      <c r="H82" s="141"/>
      <c r="I82" s="142"/>
      <c r="J82" s="142"/>
    </row>
    <row r="83" spans="3:18" x14ac:dyDescent="0.2">
      <c r="C83" s="9"/>
      <c r="D83" s="130"/>
      <c r="E83" s="10"/>
      <c r="F83" s="143"/>
      <c r="G83" s="143"/>
      <c r="H83" s="144"/>
      <c r="I83" s="145"/>
      <c r="J83" s="145"/>
    </row>
    <row r="84" spans="3:18" x14ac:dyDescent="0.2">
      <c r="C84" s="10"/>
      <c r="D84" s="10"/>
      <c r="E84" s="10"/>
      <c r="F84" s="10"/>
      <c r="I84" s="10"/>
    </row>
    <row r="85" spans="3:18" x14ac:dyDescent="0.2">
      <c r="C85" s="10"/>
      <c r="D85" s="10"/>
      <c r="E85" s="10"/>
      <c r="F85" s="10"/>
      <c r="I85" s="10"/>
    </row>
    <row r="86" spans="3:18" x14ac:dyDescent="0.2">
      <c r="C86" s="10"/>
      <c r="D86" s="10"/>
      <c r="E86" s="10"/>
      <c r="F86" s="10"/>
      <c r="I86" s="10"/>
    </row>
    <row r="87" spans="3:18" x14ac:dyDescent="0.2">
      <c r="C87" s="10"/>
      <c r="D87" s="130"/>
      <c r="E87" s="10"/>
      <c r="F87" s="10"/>
      <c r="I87" s="10"/>
    </row>
    <row r="88" spans="3:18" x14ac:dyDescent="0.2">
      <c r="C88" s="10"/>
      <c r="D88" s="130"/>
      <c r="E88" s="10"/>
      <c r="F88" s="10"/>
      <c r="I88" s="10"/>
    </row>
    <row r="89" spans="3:18" x14ac:dyDescent="0.2">
      <c r="C89" s="10"/>
      <c r="D89" s="10"/>
      <c r="E89" s="10"/>
      <c r="F89" s="10"/>
      <c r="I89" s="10"/>
    </row>
    <row r="90" spans="3:18" x14ac:dyDescent="0.2">
      <c r="C90" s="10"/>
      <c r="D90" s="10"/>
      <c r="E90" s="10"/>
      <c r="F90" s="10"/>
      <c r="I90" s="10"/>
    </row>
    <row r="91" spans="3:18" x14ac:dyDescent="0.2">
      <c r="C91" s="10"/>
      <c r="D91" s="10"/>
      <c r="E91" s="10"/>
      <c r="F91" s="10"/>
      <c r="I91" s="10"/>
    </row>
    <row r="92" spans="3:18" x14ac:dyDescent="0.2">
      <c r="C92" s="10"/>
      <c r="D92" s="10"/>
      <c r="E92" s="10"/>
      <c r="F92" s="10"/>
      <c r="I92" s="10"/>
    </row>
    <row r="93" spans="3:18" s="10" customFormat="1" x14ac:dyDescent="0.2">
      <c r="H93" s="13"/>
      <c r="K93" s="3"/>
      <c r="L93" s="3"/>
      <c r="M93" s="3"/>
      <c r="N93" s="3"/>
      <c r="O93" s="3"/>
      <c r="P93" s="3"/>
      <c r="Q93" s="3"/>
      <c r="R93" s="3"/>
    </row>
    <row r="94" spans="3:18" s="10" customFormat="1" x14ac:dyDescent="0.2">
      <c r="H94" s="13"/>
      <c r="K94" s="3"/>
      <c r="L94" s="3"/>
      <c r="M94" s="3"/>
      <c r="N94" s="3"/>
      <c r="O94" s="3"/>
      <c r="P94" s="3"/>
      <c r="Q94" s="3"/>
      <c r="R94" s="3"/>
    </row>
    <row r="95" spans="3:18" s="10" customFormat="1" x14ac:dyDescent="0.2">
      <c r="H95" s="13"/>
      <c r="K95" s="3"/>
      <c r="L95" s="3"/>
      <c r="M95" s="3"/>
      <c r="N95" s="3"/>
      <c r="O95" s="3"/>
      <c r="P95" s="3"/>
      <c r="Q95" s="3"/>
      <c r="R95" s="3"/>
    </row>
    <row r="96" spans="3:18" s="10" customFormat="1" x14ac:dyDescent="0.2">
      <c r="H96" s="13"/>
      <c r="K96" s="3"/>
      <c r="L96" s="3"/>
      <c r="M96" s="3"/>
      <c r="N96" s="3"/>
      <c r="O96" s="3"/>
      <c r="P96" s="3"/>
      <c r="Q96" s="3"/>
      <c r="R96" s="3"/>
    </row>
    <row r="97" spans="8:18" s="10" customFormat="1" ht="15.75" customHeight="1" x14ac:dyDescent="0.2">
      <c r="H97" s="13"/>
      <c r="K97" s="3"/>
      <c r="L97" s="3"/>
      <c r="M97" s="3"/>
      <c r="N97" s="3"/>
      <c r="O97" s="3"/>
      <c r="P97" s="3"/>
      <c r="Q97" s="3"/>
      <c r="R97" s="3"/>
    </row>
    <row r="98" spans="8:18" s="10" customFormat="1" x14ac:dyDescent="0.2">
      <c r="H98" s="13"/>
      <c r="K98" s="3"/>
      <c r="L98" s="3"/>
      <c r="M98" s="3"/>
      <c r="N98" s="3"/>
      <c r="O98" s="3"/>
      <c r="P98" s="3"/>
      <c r="Q98" s="3"/>
      <c r="R98" s="3"/>
    </row>
    <row r="99" spans="8:18" s="10" customFormat="1" x14ac:dyDescent="0.2">
      <c r="H99" s="13"/>
      <c r="K99" s="3"/>
      <c r="L99" s="3"/>
      <c r="M99" s="3"/>
      <c r="N99" s="3"/>
      <c r="O99" s="3"/>
      <c r="P99" s="3"/>
      <c r="Q99" s="3"/>
      <c r="R99" s="3"/>
    </row>
    <row r="100" spans="8:18" s="10" customFormat="1" x14ac:dyDescent="0.2">
      <c r="H100" s="13"/>
      <c r="K100" s="3"/>
      <c r="L100" s="3"/>
      <c r="M100" s="3"/>
      <c r="N100" s="3"/>
      <c r="O100" s="3"/>
      <c r="P100" s="3"/>
      <c r="Q100" s="3"/>
      <c r="R100" s="3"/>
    </row>
    <row r="101" spans="8:18" s="10" customFormat="1" x14ac:dyDescent="0.2">
      <c r="H101" s="13"/>
      <c r="K101" s="3"/>
      <c r="L101" s="3"/>
      <c r="M101" s="3"/>
      <c r="N101" s="3"/>
      <c r="O101" s="3"/>
      <c r="P101" s="3"/>
      <c r="Q101" s="3"/>
      <c r="R101" s="3"/>
    </row>
    <row r="102" spans="8:18" s="10" customFormat="1" x14ac:dyDescent="0.2">
      <c r="H102" s="13"/>
      <c r="K102" s="3"/>
      <c r="L102" s="3"/>
      <c r="M102" s="3"/>
      <c r="N102" s="3"/>
      <c r="O102" s="3"/>
      <c r="P102" s="3"/>
      <c r="Q102" s="3"/>
      <c r="R102" s="3"/>
    </row>
    <row r="103" spans="8:18" s="10" customFormat="1" x14ac:dyDescent="0.2">
      <c r="H103" s="13"/>
      <c r="K103" s="3"/>
      <c r="L103" s="3"/>
      <c r="M103" s="3"/>
      <c r="N103" s="3"/>
      <c r="O103" s="3"/>
      <c r="P103" s="3"/>
      <c r="Q103" s="3"/>
      <c r="R103" s="3"/>
    </row>
    <row r="104" spans="8:18" s="10" customFormat="1" x14ac:dyDescent="0.2">
      <c r="H104" s="13"/>
      <c r="K104" s="3"/>
      <c r="L104" s="3"/>
      <c r="M104" s="3"/>
      <c r="N104" s="3"/>
      <c r="O104" s="3"/>
      <c r="P104" s="3"/>
      <c r="Q104" s="3"/>
      <c r="R104" s="3"/>
    </row>
    <row r="105" spans="8:18" s="10" customFormat="1" x14ac:dyDescent="0.2">
      <c r="H105" s="13"/>
      <c r="K105" s="3"/>
      <c r="L105" s="3"/>
      <c r="M105" s="3"/>
      <c r="N105" s="3"/>
      <c r="O105" s="3"/>
      <c r="P105" s="3"/>
      <c r="Q105" s="3"/>
      <c r="R105" s="3"/>
    </row>
    <row r="106" spans="8:18" s="10" customFormat="1" x14ac:dyDescent="0.2">
      <c r="H106" s="13"/>
      <c r="K106" s="3"/>
      <c r="L106" s="3"/>
      <c r="M106" s="3"/>
      <c r="N106" s="3"/>
      <c r="O106" s="3"/>
      <c r="P106" s="3"/>
      <c r="Q106" s="3"/>
      <c r="R106" s="3"/>
    </row>
    <row r="107" spans="8:18" s="10" customFormat="1" x14ac:dyDescent="0.2">
      <c r="H107" s="13"/>
      <c r="K107" s="3"/>
      <c r="L107" s="3"/>
      <c r="M107" s="3"/>
      <c r="N107" s="3"/>
      <c r="O107" s="3"/>
      <c r="P107" s="3"/>
      <c r="Q107" s="3"/>
      <c r="R107" s="3"/>
    </row>
    <row r="108" spans="8:18" s="10" customFormat="1" x14ac:dyDescent="0.2">
      <c r="H108" s="13"/>
      <c r="K108" s="3"/>
      <c r="L108" s="3"/>
      <c r="M108" s="3"/>
      <c r="N108" s="3"/>
      <c r="O108" s="3"/>
      <c r="P108" s="3"/>
      <c r="Q108" s="3"/>
      <c r="R108" s="3"/>
    </row>
    <row r="109" spans="8:18" s="10" customFormat="1" x14ac:dyDescent="0.2">
      <c r="H109" s="13"/>
      <c r="K109" s="3"/>
      <c r="L109" s="3"/>
      <c r="M109" s="3"/>
      <c r="N109" s="3"/>
      <c r="O109" s="3"/>
      <c r="P109" s="3"/>
      <c r="Q109" s="3"/>
      <c r="R109" s="3"/>
    </row>
    <row r="110" spans="8:18" s="10" customFormat="1" x14ac:dyDescent="0.2">
      <c r="H110" s="13"/>
      <c r="K110" s="3"/>
      <c r="L110" s="3"/>
      <c r="M110" s="3"/>
      <c r="N110" s="3"/>
      <c r="O110" s="3"/>
      <c r="P110" s="3"/>
      <c r="Q110" s="3"/>
      <c r="R110" s="3"/>
    </row>
    <row r="111" spans="8:18" s="10" customFormat="1" x14ac:dyDescent="0.2">
      <c r="H111" s="13"/>
      <c r="K111" s="3"/>
      <c r="L111" s="3"/>
      <c r="M111" s="3"/>
      <c r="N111" s="3"/>
      <c r="O111" s="3"/>
      <c r="P111" s="3"/>
      <c r="Q111" s="3"/>
      <c r="R111" s="3"/>
    </row>
    <row r="112" spans="8:18" s="10" customFormat="1" x14ac:dyDescent="0.2">
      <c r="H112" s="13"/>
      <c r="K112" s="3"/>
      <c r="L112" s="3"/>
      <c r="M112" s="3"/>
      <c r="N112" s="3"/>
      <c r="O112" s="3"/>
      <c r="P112" s="3"/>
      <c r="Q112" s="3"/>
      <c r="R112" s="3"/>
    </row>
    <row r="113" spans="8:18" s="10" customFormat="1" x14ac:dyDescent="0.2">
      <c r="H113" s="13"/>
      <c r="K113" s="3"/>
      <c r="L113" s="3"/>
      <c r="M113" s="3"/>
      <c r="N113" s="3"/>
      <c r="O113" s="3"/>
      <c r="P113" s="3"/>
      <c r="Q113" s="3"/>
      <c r="R113" s="3"/>
    </row>
    <row r="114" spans="8:18" s="10" customFormat="1" x14ac:dyDescent="0.2">
      <c r="H114" s="13"/>
      <c r="K114" s="3"/>
      <c r="L114" s="3"/>
      <c r="M114" s="3"/>
      <c r="N114" s="3"/>
      <c r="O114" s="3"/>
      <c r="P114" s="3"/>
      <c r="Q114" s="3"/>
      <c r="R114" s="3"/>
    </row>
    <row r="115" spans="8:18" s="10" customFormat="1" x14ac:dyDescent="0.2">
      <c r="H115" s="13"/>
      <c r="K115" s="3"/>
      <c r="L115" s="3"/>
      <c r="M115" s="3"/>
      <c r="N115" s="3"/>
      <c r="O115" s="3"/>
      <c r="P115" s="3"/>
      <c r="Q115" s="3"/>
      <c r="R115" s="3"/>
    </row>
    <row r="116" spans="8:18" s="10" customFormat="1" x14ac:dyDescent="0.2">
      <c r="H116" s="13"/>
      <c r="K116" s="3"/>
      <c r="L116" s="3"/>
      <c r="M116" s="3"/>
      <c r="N116" s="3"/>
      <c r="O116" s="3"/>
      <c r="P116" s="3"/>
      <c r="Q116" s="3"/>
      <c r="R116" s="3"/>
    </row>
    <row r="117" spans="8:18" s="10" customFormat="1" x14ac:dyDescent="0.2">
      <c r="H117" s="13"/>
      <c r="K117" s="3"/>
      <c r="L117" s="3"/>
      <c r="M117" s="3"/>
      <c r="N117" s="3"/>
      <c r="O117" s="3"/>
      <c r="P117" s="3"/>
      <c r="Q117" s="3"/>
      <c r="R117" s="3"/>
    </row>
    <row r="118" spans="8:18" s="10" customFormat="1" x14ac:dyDescent="0.2">
      <c r="H118" s="13"/>
      <c r="K118" s="3"/>
      <c r="L118" s="3"/>
      <c r="M118" s="3"/>
      <c r="N118" s="3"/>
      <c r="O118" s="3"/>
      <c r="P118" s="3"/>
      <c r="Q118" s="3"/>
      <c r="R118" s="3"/>
    </row>
    <row r="119" spans="8:18" s="10" customFormat="1" x14ac:dyDescent="0.2">
      <c r="H119" s="13"/>
      <c r="K119" s="3"/>
      <c r="L119" s="3"/>
      <c r="M119" s="3"/>
      <c r="N119" s="3"/>
      <c r="O119" s="3"/>
      <c r="P119" s="3"/>
      <c r="Q119" s="3"/>
      <c r="R119" s="3"/>
    </row>
    <row r="120" spans="8:18" s="10" customFormat="1" x14ac:dyDescent="0.2">
      <c r="H120" s="13"/>
      <c r="K120" s="3"/>
      <c r="L120" s="3"/>
      <c r="M120" s="3"/>
      <c r="N120" s="3"/>
      <c r="O120" s="3"/>
      <c r="P120" s="3"/>
      <c r="Q120" s="3"/>
      <c r="R120" s="3"/>
    </row>
    <row r="121" spans="8:18" s="10" customFormat="1" x14ac:dyDescent="0.2">
      <c r="H121" s="13"/>
      <c r="K121" s="3"/>
      <c r="L121" s="3"/>
      <c r="M121" s="3"/>
      <c r="N121" s="3"/>
      <c r="O121" s="3"/>
      <c r="P121" s="3"/>
      <c r="Q121" s="3"/>
      <c r="R121" s="3"/>
    </row>
    <row r="122" spans="8:18" s="10" customFormat="1" x14ac:dyDescent="0.2">
      <c r="H122" s="13"/>
      <c r="K122" s="3"/>
      <c r="L122" s="3"/>
      <c r="M122" s="3"/>
      <c r="N122" s="3"/>
      <c r="O122" s="3"/>
      <c r="P122" s="3"/>
      <c r="Q122" s="3"/>
      <c r="R122" s="3"/>
    </row>
    <row r="123" spans="8:18" s="10" customFormat="1" x14ac:dyDescent="0.2">
      <c r="H123" s="13"/>
      <c r="K123" s="3"/>
      <c r="L123" s="3"/>
      <c r="M123" s="3"/>
      <c r="N123" s="3"/>
      <c r="O123" s="3"/>
      <c r="P123" s="3"/>
      <c r="Q123" s="3"/>
      <c r="R123" s="3"/>
    </row>
    <row r="124" spans="8:18" s="10" customFormat="1" x14ac:dyDescent="0.2">
      <c r="H124" s="13"/>
      <c r="K124" s="3"/>
      <c r="L124" s="3"/>
      <c r="M124" s="3"/>
      <c r="N124" s="3"/>
      <c r="O124" s="3"/>
      <c r="P124" s="3"/>
      <c r="Q124" s="3"/>
      <c r="R124" s="3"/>
    </row>
    <row r="125" spans="8:18" s="10" customFormat="1" x14ac:dyDescent="0.2">
      <c r="H125" s="13"/>
      <c r="K125" s="3"/>
      <c r="L125" s="3"/>
      <c r="M125" s="3"/>
      <c r="N125" s="3"/>
      <c r="O125" s="3"/>
      <c r="P125" s="3"/>
      <c r="Q125" s="3"/>
      <c r="R125" s="3"/>
    </row>
    <row r="126" spans="8:18" s="10" customFormat="1" x14ac:dyDescent="0.2">
      <c r="H126" s="13"/>
      <c r="K126" s="3"/>
      <c r="L126" s="3"/>
      <c r="M126" s="3"/>
      <c r="N126" s="3"/>
      <c r="O126" s="3"/>
      <c r="P126" s="3"/>
      <c r="Q126" s="3"/>
      <c r="R126" s="3"/>
    </row>
    <row r="127" spans="8:18" s="10" customFormat="1" x14ac:dyDescent="0.2">
      <c r="H127" s="13"/>
      <c r="K127" s="3"/>
      <c r="L127" s="3"/>
      <c r="M127" s="3"/>
      <c r="N127" s="3"/>
      <c r="O127" s="3"/>
      <c r="P127" s="3"/>
      <c r="Q127" s="3"/>
      <c r="R127" s="3"/>
    </row>
    <row r="128" spans="8:18" s="10" customFormat="1" x14ac:dyDescent="0.2">
      <c r="H128" s="13"/>
      <c r="K128" s="3"/>
      <c r="L128" s="3"/>
      <c r="M128" s="3"/>
      <c r="N128" s="3"/>
      <c r="O128" s="3"/>
      <c r="P128" s="3"/>
      <c r="Q128" s="3"/>
      <c r="R128" s="3"/>
    </row>
    <row r="129" spans="8:18" s="10" customFormat="1" x14ac:dyDescent="0.2">
      <c r="H129" s="13"/>
      <c r="K129" s="3"/>
      <c r="L129" s="3"/>
      <c r="M129" s="3"/>
      <c r="N129" s="3"/>
      <c r="O129" s="3"/>
      <c r="P129" s="3"/>
      <c r="Q129" s="3"/>
      <c r="R129" s="3"/>
    </row>
    <row r="130" spans="8:18" s="10" customFormat="1" x14ac:dyDescent="0.2">
      <c r="H130" s="13"/>
      <c r="K130" s="3"/>
      <c r="L130" s="3"/>
      <c r="M130" s="3"/>
      <c r="N130" s="3"/>
      <c r="O130" s="3"/>
      <c r="P130" s="3"/>
      <c r="Q130" s="3"/>
      <c r="R130" s="3"/>
    </row>
    <row r="131" spans="8:18" s="10" customFormat="1" x14ac:dyDescent="0.2">
      <c r="H131" s="13"/>
      <c r="K131" s="3"/>
      <c r="L131" s="3"/>
      <c r="M131" s="3"/>
      <c r="N131" s="3"/>
      <c r="O131" s="3"/>
      <c r="P131" s="3"/>
      <c r="Q131" s="3"/>
      <c r="R131" s="3"/>
    </row>
    <row r="132" spans="8:18" s="10" customFormat="1" x14ac:dyDescent="0.2">
      <c r="H132" s="13"/>
      <c r="K132" s="3"/>
      <c r="L132" s="3"/>
      <c r="M132" s="3"/>
      <c r="N132" s="3"/>
      <c r="O132" s="3"/>
      <c r="P132" s="3"/>
      <c r="Q132" s="3"/>
      <c r="R132" s="3"/>
    </row>
    <row r="133" spans="8:18" s="10" customFormat="1" x14ac:dyDescent="0.2">
      <c r="H133" s="13"/>
      <c r="K133" s="3"/>
      <c r="L133" s="3"/>
      <c r="M133" s="3"/>
      <c r="N133" s="3"/>
      <c r="O133" s="3"/>
      <c r="P133" s="3"/>
      <c r="Q133" s="3"/>
      <c r="R133" s="3"/>
    </row>
    <row r="134" spans="8:18" s="10" customFormat="1" x14ac:dyDescent="0.2">
      <c r="H134" s="13"/>
      <c r="K134" s="3"/>
      <c r="L134" s="3"/>
      <c r="M134" s="3"/>
      <c r="N134" s="3"/>
      <c r="O134" s="3"/>
      <c r="P134" s="3"/>
      <c r="Q134" s="3"/>
      <c r="R134" s="3"/>
    </row>
    <row r="135" spans="8:18" s="10" customFormat="1" x14ac:dyDescent="0.2">
      <c r="H135" s="13"/>
      <c r="K135" s="3"/>
      <c r="L135" s="3"/>
      <c r="M135" s="3"/>
      <c r="N135" s="3"/>
      <c r="O135" s="3"/>
      <c r="P135" s="3"/>
      <c r="Q135" s="3"/>
      <c r="R135" s="3"/>
    </row>
    <row r="136" spans="8:18" s="10" customFormat="1" x14ac:dyDescent="0.2">
      <c r="H136" s="13"/>
      <c r="K136" s="3"/>
      <c r="L136" s="3"/>
      <c r="M136" s="3"/>
      <c r="N136" s="3"/>
      <c r="O136" s="3"/>
      <c r="P136" s="3"/>
      <c r="Q136" s="3"/>
      <c r="R136" s="3"/>
    </row>
    <row r="137" spans="8:18" s="10" customFormat="1" x14ac:dyDescent="0.2">
      <c r="H137" s="13"/>
      <c r="K137" s="3"/>
      <c r="L137" s="3"/>
      <c r="M137" s="3"/>
      <c r="N137" s="3"/>
      <c r="O137" s="3"/>
      <c r="P137" s="3"/>
      <c r="Q137" s="3"/>
      <c r="R137" s="3"/>
    </row>
    <row r="138" spans="8:18" s="10" customFormat="1" x14ac:dyDescent="0.2">
      <c r="H138" s="13"/>
      <c r="K138" s="3"/>
      <c r="L138" s="3"/>
      <c r="M138" s="3"/>
      <c r="N138" s="3"/>
      <c r="O138" s="3"/>
      <c r="P138" s="3"/>
      <c r="Q138" s="3"/>
      <c r="R138" s="3"/>
    </row>
    <row r="139" spans="8:18" s="10" customFormat="1" x14ac:dyDescent="0.2">
      <c r="H139" s="13"/>
      <c r="K139" s="3"/>
      <c r="L139" s="3"/>
      <c r="M139" s="3"/>
      <c r="N139" s="3"/>
      <c r="O139" s="3"/>
      <c r="P139" s="3"/>
      <c r="Q139" s="3"/>
      <c r="R139" s="3"/>
    </row>
    <row r="140" spans="8:18" s="10" customFormat="1" x14ac:dyDescent="0.2">
      <c r="H140" s="13"/>
      <c r="K140" s="3"/>
      <c r="L140" s="3"/>
      <c r="M140" s="3"/>
      <c r="N140" s="3"/>
      <c r="O140" s="3"/>
      <c r="P140" s="3"/>
      <c r="Q140" s="3"/>
      <c r="R140" s="3"/>
    </row>
    <row r="141" spans="8:18" s="10" customFormat="1" x14ac:dyDescent="0.2">
      <c r="H141" s="13"/>
      <c r="K141" s="3"/>
      <c r="L141" s="3"/>
      <c r="M141" s="3"/>
      <c r="N141" s="3"/>
      <c r="O141" s="3"/>
      <c r="P141" s="3"/>
      <c r="Q141" s="3"/>
      <c r="R141" s="3"/>
    </row>
    <row r="142" spans="8:18" s="10" customFormat="1" x14ac:dyDescent="0.2">
      <c r="H142" s="13"/>
      <c r="K142" s="3"/>
      <c r="L142" s="3"/>
      <c r="M142" s="3"/>
      <c r="N142" s="3"/>
      <c r="O142" s="3"/>
      <c r="P142" s="3"/>
      <c r="Q142" s="3"/>
      <c r="R142" s="3"/>
    </row>
    <row r="143" spans="8:18" s="10" customFormat="1" x14ac:dyDescent="0.2">
      <c r="H143" s="13"/>
      <c r="K143" s="3"/>
      <c r="L143" s="3"/>
      <c r="M143" s="3"/>
      <c r="N143" s="3"/>
      <c r="O143" s="3"/>
      <c r="P143" s="3"/>
      <c r="Q143" s="3"/>
      <c r="R143" s="3"/>
    </row>
    <row r="144" spans="8:18" s="10" customFormat="1" x14ac:dyDescent="0.2">
      <c r="H144" s="13"/>
      <c r="K144" s="3"/>
      <c r="L144" s="3"/>
      <c r="M144" s="3"/>
      <c r="N144" s="3"/>
      <c r="O144" s="3"/>
      <c r="P144" s="3"/>
      <c r="Q144" s="3"/>
      <c r="R144" s="3"/>
    </row>
    <row r="145" spans="8:18" s="10" customFormat="1" x14ac:dyDescent="0.2">
      <c r="H145" s="13"/>
      <c r="K145" s="3"/>
      <c r="L145" s="3"/>
      <c r="M145" s="3"/>
      <c r="N145" s="3"/>
      <c r="O145" s="3"/>
      <c r="P145" s="3"/>
      <c r="Q145" s="3"/>
      <c r="R145" s="3"/>
    </row>
    <row r="146" spans="8:18" s="10" customFormat="1" x14ac:dyDescent="0.2">
      <c r="H146" s="13"/>
      <c r="K146" s="3"/>
      <c r="L146" s="3"/>
      <c r="M146" s="3"/>
      <c r="N146" s="3"/>
      <c r="O146" s="3"/>
      <c r="P146" s="3"/>
      <c r="Q146" s="3"/>
      <c r="R146" s="3"/>
    </row>
    <row r="147" spans="8:18" s="10" customFormat="1" x14ac:dyDescent="0.2">
      <c r="H147" s="13"/>
      <c r="K147" s="3"/>
      <c r="L147" s="3"/>
      <c r="M147" s="3"/>
      <c r="N147" s="3"/>
      <c r="O147" s="3"/>
      <c r="P147" s="3"/>
      <c r="Q147" s="3"/>
      <c r="R147" s="3"/>
    </row>
    <row r="148" spans="8:18" s="10" customFormat="1" x14ac:dyDescent="0.2">
      <c r="H148" s="13"/>
      <c r="K148" s="3"/>
      <c r="L148" s="3"/>
      <c r="M148" s="3"/>
      <c r="N148" s="3"/>
      <c r="O148" s="3"/>
      <c r="P148" s="3"/>
      <c r="Q148" s="3"/>
      <c r="R148" s="3"/>
    </row>
    <row r="149" spans="8:18" s="10" customFormat="1" x14ac:dyDescent="0.2">
      <c r="H149" s="13"/>
      <c r="K149" s="3"/>
      <c r="L149" s="3"/>
      <c r="M149" s="3"/>
      <c r="N149" s="3"/>
      <c r="O149" s="3"/>
      <c r="P149" s="3"/>
      <c r="Q149" s="3"/>
      <c r="R149" s="3"/>
    </row>
    <row r="150" spans="8:18" s="10" customFormat="1" x14ac:dyDescent="0.2">
      <c r="H150" s="13"/>
      <c r="K150" s="3"/>
      <c r="L150" s="3"/>
      <c r="M150" s="3"/>
      <c r="N150" s="3"/>
      <c r="O150" s="3"/>
      <c r="P150" s="3"/>
      <c r="Q150" s="3"/>
      <c r="R150" s="3"/>
    </row>
    <row r="151" spans="8:18" s="10" customFormat="1" x14ac:dyDescent="0.2">
      <c r="H151" s="13"/>
      <c r="K151" s="3"/>
      <c r="L151" s="3"/>
      <c r="M151" s="3"/>
      <c r="N151" s="3"/>
      <c r="O151" s="3"/>
      <c r="P151" s="3"/>
      <c r="Q151" s="3"/>
      <c r="R151" s="3"/>
    </row>
    <row r="152" spans="8:18" s="10" customFormat="1" x14ac:dyDescent="0.2">
      <c r="H152" s="13"/>
      <c r="K152" s="3"/>
      <c r="L152" s="3"/>
      <c r="M152" s="3"/>
      <c r="N152" s="3"/>
      <c r="O152" s="3"/>
      <c r="P152" s="3"/>
      <c r="Q152" s="3"/>
      <c r="R152" s="3"/>
    </row>
    <row r="153" spans="8:18" s="10" customFormat="1" x14ac:dyDescent="0.2">
      <c r="H153" s="13"/>
      <c r="K153" s="3"/>
      <c r="L153" s="3"/>
      <c r="M153" s="3"/>
      <c r="N153" s="3"/>
      <c r="O153" s="3"/>
      <c r="P153" s="3"/>
      <c r="Q153" s="3"/>
      <c r="R153" s="3"/>
    </row>
    <row r="154" spans="8:18" s="10" customFormat="1" x14ac:dyDescent="0.2">
      <c r="H154" s="13"/>
      <c r="K154" s="3"/>
      <c r="L154" s="3"/>
      <c r="M154" s="3"/>
      <c r="N154" s="3"/>
      <c r="O154" s="3"/>
      <c r="P154" s="3"/>
      <c r="Q154" s="3"/>
      <c r="R154" s="3"/>
    </row>
    <row r="155" spans="8:18" s="10" customFormat="1" x14ac:dyDescent="0.2">
      <c r="H155" s="13"/>
      <c r="K155" s="3"/>
      <c r="L155" s="3"/>
      <c r="M155" s="3"/>
      <c r="N155" s="3"/>
      <c r="O155" s="3"/>
      <c r="P155" s="3"/>
      <c r="Q155" s="3"/>
      <c r="R155" s="3"/>
    </row>
    <row r="156" spans="8:18" s="10" customFormat="1" x14ac:dyDescent="0.2">
      <c r="H156" s="13"/>
      <c r="K156" s="3"/>
      <c r="L156" s="3"/>
      <c r="M156" s="3"/>
      <c r="N156" s="3"/>
      <c r="O156" s="3"/>
      <c r="P156" s="3"/>
      <c r="Q156" s="3"/>
      <c r="R156" s="3"/>
    </row>
    <row r="157" spans="8:18" s="10" customFormat="1" x14ac:dyDescent="0.2">
      <c r="H157" s="13"/>
      <c r="K157" s="3"/>
      <c r="L157" s="3"/>
      <c r="M157" s="3"/>
      <c r="N157" s="3"/>
      <c r="O157" s="3"/>
      <c r="P157" s="3"/>
      <c r="Q157" s="3"/>
      <c r="R157" s="3"/>
    </row>
    <row r="158" spans="8:18" s="10" customFormat="1" x14ac:dyDescent="0.2">
      <c r="H158" s="13"/>
      <c r="K158" s="3"/>
      <c r="L158" s="3"/>
      <c r="M158" s="3"/>
      <c r="N158" s="3"/>
      <c r="O158" s="3"/>
      <c r="P158" s="3"/>
      <c r="Q158" s="3"/>
      <c r="R158" s="3"/>
    </row>
    <row r="159" spans="8:18" s="10" customFormat="1" x14ac:dyDescent="0.2">
      <c r="H159" s="13"/>
      <c r="K159" s="3"/>
      <c r="L159" s="3"/>
      <c r="M159" s="3"/>
      <c r="N159" s="3"/>
      <c r="O159" s="3"/>
      <c r="P159" s="3"/>
      <c r="Q159" s="3"/>
      <c r="R159" s="3"/>
    </row>
    <row r="160" spans="8:18" s="10" customFormat="1" x14ac:dyDescent="0.2">
      <c r="H160" s="13"/>
      <c r="K160" s="3"/>
      <c r="L160" s="3"/>
      <c r="M160" s="3"/>
      <c r="N160" s="3"/>
      <c r="O160" s="3"/>
      <c r="P160" s="3"/>
      <c r="Q160" s="3"/>
      <c r="R160" s="3"/>
    </row>
    <row r="161" spans="8:18" s="10" customFormat="1" x14ac:dyDescent="0.2">
      <c r="H161" s="13"/>
      <c r="K161" s="3"/>
      <c r="L161" s="3"/>
      <c r="M161" s="3"/>
      <c r="N161" s="3"/>
      <c r="O161" s="3"/>
      <c r="P161" s="3"/>
      <c r="Q161" s="3"/>
      <c r="R161" s="3"/>
    </row>
    <row r="162" spans="8:18" s="10" customFormat="1" x14ac:dyDescent="0.2">
      <c r="H162" s="13"/>
      <c r="K162" s="3"/>
      <c r="L162" s="3"/>
      <c r="M162" s="3"/>
      <c r="N162" s="3"/>
      <c r="O162" s="3"/>
      <c r="P162" s="3"/>
      <c r="Q162" s="3"/>
      <c r="R162" s="3"/>
    </row>
    <row r="163" spans="8:18" s="10" customFormat="1" x14ac:dyDescent="0.2">
      <c r="H163" s="13"/>
      <c r="K163" s="3"/>
      <c r="L163" s="3"/>
      <c r="M163" s="3"/>
      <c r="N163" s="3"/>
      <c r="O163" s="3"/>
      <c r="P163" s="3"/>
      <c r="Q163" s="3"/>
      <c r="R163" s="3"/>
    </row>
    <row r="164" spans="8:18" s="10" customFormat="1" x14ac:dyDescent="0.2">
      <c r="H164" s="13"/>
      <c r="K164" s="3"/>
      <c r="L164" s="3"/>
      <c r="M164" s="3"/>
      <c r="N164" s="3"/>
      <c r="O164" s="3"/>
      <c r="P164" s="3"/>
      <c r="Q164" s="3"/>
      <c r="R164" s="3"/>
    </row>
    <row r="165" spans="8:18" s="10" customFormat="1" x14ac:dyDescent="0.2">
      <c r="H165" s="13"/>
      <c r="K165" s="3"/>
      <c r="L165" s="3"/>
      <c r="M165" s="3"/>
      <c r="N165" s="3"/>
      <c r="O165" s="3"/>
      <c r="P165" s="3"/>
      <c r="Q165" s="3"/>
      <c r="R165" s="3"/>
    </row>
    <row r="166" spans="8:18" s="10" customFormat="1" x14ac:dyDescent="0.2">
      <c r="H166" s="13"/>
      <c r="K166" s="3"/>
      <c r="L166" s="3"/>
      <c r="M166" s="3"/>
      <c r="N166" s="3"/>
      <c r="O166" s="3"/>
      <c r="P166" s="3"/>
      <c r="Q166" s="3"/>
      <c r="R166" s="3"/>
    </row>
    <row r="167" spans="8:18" s="10" customFormat="1" x14ac:dyDescent="0.2">
      <c r="H167" s="13"/>
      <c r="K167" s="3"/>
      <c r="L167" s="3"/>
      <c r="M167" s="3"/>
      <c r="N167" s="3"/>
      <c r="O167" s="3"/>
      <c r="P167" s="3"/>
      <c r="Q167" s="3"/>
      <c r="R167" s="3"/>
    </row>
    <row r="168" spans="8:18" s="10" customFormat="1" x14ac:dyDescent="0.2">
      <c r="H168" s="13"/>
      <c r="K168" s="3"/>
      <c r="L168" s="3"/>
      <c r="M168" s="3"/>
      <c r="N168" s="3"/>
      <c r="O168" s="3"/>
      <c r="P168" s="3"/>
      <c r="Q168" s="3"/>
      <c r="R168" s="3"/>
    </row>
    <row r="169" spans="8:18" s="10" customFormat="1" x14ac:dyDescent="0.2">
      <c r="H169" s="13"/>
      <c r="K169" s="3"/>
      <c r="L169" s="3"/>
      <c r="M169" s="3"/>
      <c r="N169" s="3"/>
      <c r="O169" s="3"/>
      <c r="P169" s="3"/>
      <c r="Q169" s="3"/>
      <c r="R169" s="3"/>
    </row>
    <row r="170" spans="8:18" s="10" customFormat="1" x14ac:dyDescent="0.2">
      <c r="H170" s="13"/>
      <c r="K170" s="3"/>
      <c r="L170" s="3"/>
      <c r="M170" s="3"/>
      <c r="N170" s="3"/>
      <c r="O170" s="3"/>
      <c r="P170" s="3"/>
      <c r="Q170" s="3"/>
      <c r="R170" s="3"/>
    </row>
    <row r="171" spans="8:18" s="10" customFormat="1" x14ac:dyDescent="0.2">
      <c r="H171" s="13"/>
      <c r="K171" s="3"/>
      <c r="L171" s="3"/>
      <c r="M171" s="3"/>
      <c r="N171" s="3"/>
      <c r="O171" s="3"/>
      <c r="P171" s="3"/>
      <c r="Q171" s="3"/>
      <c r="R171" s="3"/>
    </row>
    <row r="172" spans="8:18" s="10" customFormat="1" x14ac:dyDescent="0.2">
      <c r="H172" s="13"/>
      <c r="K172" s="3"/>
      <c r="L172" s="3"/>
      <c r="M172" s="3"/>
      <c r="N172" s="3"/>
      <c r="O172" s="3"/>
      <c r="P172" s="3"/>
      <c r="Q172" s="3"/>
      <c r="R172" s="3"/>
    </row>
    <row r="173" spans="8:18" s="10" customFormat="1" x14ac:dyDescent="0.2">
      <c r="H173" s="13"/>
      <c r="K173" s="3"/>
      <c r="L173" s="3"/>
      <c r="M173" s="3"/>
      <c r="N173" s="3"/>
      <c r="O173" s="3"/>
      <c r="P173" s="3"/>
      <c r="Q173" s="3"/>
      <c r="R173" s="3"/>
    </row>
    <row r="174" spans="8:18" s="10" customFormat="1" x14ac:dyDescent="0.2">
      <c r="H174" s="13"/>
      <c r="K174" s="3"/>
      <c r="L174" s="3"/>
      <c r="M174" s="3"/>
      <c r="N174" s="3"/>
      <c r="O174" s="3"/>
      <c r="P174" s="3"/>
      <c r="Q174" s="3"/>
      <c r="R174" s="3"/>
    </row>
    <row r="175" spans="8:18" s="10" customFormat="1" x14ac:dyDescent="0.2">
      <c r="H175" s="13"/>
      <c r="K175" s="3"/>
      <c r="L175" s="3"/>
      <c r="M175" s="3"/>
      <c r="N175" s="3"/>
      <c r="O175" s="3"/>
      <c r="P175" s="3"/>
      <c r="Q175" s="3"/>
      <c r="R175" s="3"/>
    </row>
    <row r="176" spans="8:18" s="10" customFormat="1" x14ac:dyDescent="0.2">
      <c r="H176" s="13"/>
      <c r="K176" s="3"/>
      <c r="L176" s="3"/>
      <c r="M176" s="3"/>
      <c r="N176" s="3"/>
      <c r="O176" s="3"/>
      <c r="P176" s="3"/>
      <c r="Q176" s="3"/>
      <c r="R176" s="3"/>
    </row>
    <row r="177" spans="8:18" s="10" customFormat="1" x14ac:dyDescent="0.2">
      <c r="H177" s="13"/>
      <c r="K177" s="3"/>
      <c r="L177" s="3"/>
      <c r="M177" s="3"/>
      <c r="N177" s="3"/>
      <c r="O177" s="3"/>
      <c r="P177" s="3"/>
      <c r="Q177" s="3"/>
      <c r="R177" s="3"/>
    </row>
    <row r="178" spans="8:18" s="10" customFormat="1" x14ac:dyDescent="0.2">
      <c r="H178" s="13"/>
      <c r="K178" s="3"/>
      <c r="L178" s="3"/>
      <c r="M178" s="3"/>
      <c r="N178" s="3"/>
      <c r="O178" s="3"/>
      <c r="P178" s="3"/>
      <c r="Q178" s="3"/>
      <c r="R178" s="3"/>
    </row>
    <row r="179" spans="8:18" s="10" customFormat="1" x14ac:dyDescent="0.2">
      <c r="H179" s="13"/>
      <c r="K179" s="3"/>
      <c r="L179" s="3"/>
      <c r="M179" s="3"/>
      <c r="N179" s="3"/>
      <c r="O179" s="3"/>
      <c r="P179" s="3"/>
      <c r="Q179" s="3"/>
      <c r="R179" s="3"/>
    </row>
    <row r="180" spans="8:18" s="10" customFormat="1" x14ac:dyDescent="0.2">
      <c r="H180" s="13"/>
      <c r="K180" s="3"/>
      <c r="L180" s="3"/>
      <c r="M180" s="3"/>
      <c r="N180" s="3"/>
      <c r="O180" s="3"/>
      <c r="P180" s="3"/>
      <c r="Q180" s="3"/>
      <c r="R180" s="3"/>
    </row>
    <row r="181" spans="8:18" s="10" customFormat="1" x14ac:dyDescent="0.2">
      <c r="H181" s="13"/>
      <c r="K181" s="3"/>
      <c r="L181" s="3"/>
      <c r="M181" s="3"/>
      <c r="N181" s="3"/>
      <c r="O181" s="3"/>
      <c r="P181" s="3"/>
      <c r="Q181" s="3"/>
      <c r="R181" s="3"/>
    </row>
    <row r="182" spans="8:18" s="10" customFormat="1" x14ac:dyDescent="0.2">
      <c r="H182" s="13"/>
      <c r="K182" s="3"/>
      <c r="L182" s="3"/>
      <c r="M182" s="3"/>
      <c r="N182" s="3"/>
      <c r="O182" s="3"/>
      <c r="P182" s="3"/>
      <c r="Q182" s="3"/>
      <c r="R182" s="3"/>
    </row>
    <row r="183" spans="8:18" s="10" customFormat="1" x14ac:dyDescent="0.2">
      <c r="H183" s="13"/>
      <c r="K183" s="3"/>
      <c r="L183" s="3"/>
      <c r="M183" s="3"/>
      <c r="N183" s="3"/>
      <c r="O183" s="3"/>
      <c r="P183" s="3"/>
      <c r="Q183" s="3"/>
      <c r="R183" s="3"/>
    </row>
    <row r="184" spans="8:18" s="10" customFormat="1" x14ac:dyDescent="0.2">
      <c r="H184" s="13"/>
      <c r="K184" s="3"/>
      <c r="L184" s="3"/>
      <c r="M184" s="3"/>
      <c r="N184" s="3"/>
      <c r="O184" s="3"/>
      <c r="P184" s="3"/>
      <c r="Q184" s="3"/>
      <c r="R184" s="3"/>
    </row>
    <row r="185" spans="8:18" s="10" customFormat="1" x14ac:dyDescent="0.2">
      <c r="H185" s="13"/>
      <c r="K185" s="3"/>
      <c r="L185" s="3"/>
      <c r="M185" s="3"/>
      <c r="N185" s="3"/>
      <c r="O185" s="3"/>
      <c r="P185" s="3"/>
      <c r="Q185" s="3"/>
      <c r="R185" s="3"/>
    </row>
    <row r="186" spans="8:18" s="10" customFormat="1" x14ac:dyDescent="0.2">
      <c r="H186" s="13"/>
      <c r="K186" s="3"/>
      <c r="L186" s="3"/>
      <c r="M186" s="3"/>
      <c r="N186" s="3"/>
      <c r="O186" s="3"/>
      <c r="P186" s="3"/>
      <c r="Q186" s="3"/>
      <c r="R186" s="3"/>
    </row>
    <row r="187" spans="8:18" s="10" customFormat="1" x14ac:dyDescent="0.2">
      <c r="H187" s="13"/>
      <c r="K187" s="3"/>
      <c r="L187" s="3"/>
      <c r="M187" s="3"/>
      <c r="N187" s="3"/>
      <c r="O187" s="3"/>
      <c r="P187" s="3"/>
      <c r="Q187" s="3"/>
      <c r="R187" s="3"/>
    </row>
    <row r="188" spans="8:18" s="10" customFormat="1" x14ac:dyDescent="0.2">
      <c r="H188" s="13"/>
      <c r="K188" s="3"/>
      <c r="L188" s="3"/>
      <c r="M188" s="3"/>
      <c r="N188" s="3"/>
      <c r="O188" s="3"/>
      <c r="P188" s="3"/>
      <c r="Q188" s="3"/>
      <c r="R188" s="3"/>
    </row>
    <row r="189" spans="8:18" s="10" customFormat="1" x14ac:dyDescent="0.2">
      <c r="H189" s="13"/>
      <c r="K189" s="3"/>
      <c r="L189" s="3"/>
      <c r="M189" s="3"/>
      <c r="N189" s="3"/>
      <c r="O189" s="3"/>
      <c r="P189" s="3"/>
      <c r="Q189" s="3"/>
      <c r="R189" s="3"/>
    </row>
    <row r="190" spans="8:18" s="10" customFormat="1" x14ac:dyDescent="0.2">
      <c r="H190" s="13"/>
      <c r="K190" s="3"/>
      <c r="L190" s="3"/>
      <c r="M190" s="3"/>
      <c r="N190" s="3"/>
      <c r="O190" s="3"/>
      <c r="P190" s="3"/>
      <c r="Q190" s="3"/>
      <c r="R190" s="3"/>
    </row>
    <row r="191" spans="8:18" s="10" customFormat="1" x14ac:dyDescent="0.2">
      <c r="H191" s="13"/>
      <c r="K191" s="3"/>
      <c r="L191" s="3"/>
      <c r="M191" s="3"/>
      <c r="N191" s="3"/>
      <c r="O191" s="3"/>
      <c r="P191" s="3"/>
      <c r="Q191" s="3"/>
      <c r="R191" s="3"/>
    </row>
    <row r="192" spans="8:18" s="10" customFormat="1" x14ac:dyDescent="0.2">
      <c r="H192" s="13"/>
      <c r="K192" s="3"/>
      <c r="L192" s="3"/>
      <c r="M192" s="3"/>
      <c r="N192" s="3"/>
      <c r="O192" s="3"/>
      <c r="P192" s="3"/>
      <c r="Q192" s="3"/>
      <c r="R192" s="3"/>
    </row>
    <row r="193" spans="8:18" s="10" customFormat="1" x14ac:dyDescent="0.2">
      <c r="H193" s="13"/>
      <c r="K193" s="3"/>
      <c r="L193" s="3"/>
      <c r="M193" s="3"/>
      <c r="N193" s="3"/>
      <c r="O193" s="3"/>
      <c r="P193" s="3"/>
      <c r="Q193" s="3"/>
      <c r="R193" s="3"/>
    </row>
    <row r="194" spans="8:18" s="10" customFormat="1" x14ac:dyDescent="0.2">
      <c r="H194" s="13"/>
      <c r="K194" s="3"/>
      <c r="L194" s="3"/>
      <c r="M194" s="3"/>
      <c r="N194" s="3"/>
      <c r="O194" s="3"/>
      <c r="P194" s="3"/>
      <c r="Q194" s="3"/>
      <c r="R194" s="3"/>
    </row>
    <row r="195" spans="8:18" s="10" customFormat="1" x14ac:dyDescent="0.2">
      <c r="H195" s="13"/>
      <c r="K195" s="3"/>
      <c r="L195" s="3"/>
      <c r="M195" s="3"/>
      <c r="N195" s="3"/>
      <c r="O195" s="3"/>
      <c r="P195" s="3"/>
      <c r="Q195" s="3"/>
      <c r="R195" s="3"/>
    </row>
    <row r="196" spans="8:18" s="10" customFormat="1" x14ac:dyDescent="0.2">
      <c r="H196" s="13"/>
      <c r="K196" s="3"/>
      <c r="L196" s="3"/>
      <c r="M196" s="3"/>
      <c r="N196" s="3"/>
      <c r="O196" s="3"/>
      <c r="P196" s="3"/>
      <c r="Q196" s="3"/>
      <c r="R196" s="3"/>
    </row>
    <row r="197" spans="8:18" s="10" customFormat="1" x14ac:dyDescent="0.2">
      <c r="H197" s="13"/>
      <c r="K197" s="3"/>
      <c r="L197" s="3"/>
      <c r="M197" s="3"/>
      <c r="N197" s="3"/>
      <c r="O197" s="3"/>
      <c r="P197" s="3"/>
      <c r="Q197" s="3"/>
      <c r="R197" s="3"/>
    </row>
    <row r="198" spans="8:18" s="10" customFormat="1" x14ac:dyDescent="0.2">
      <c r="H198" s="13"/>
      <c r="K198" s="3"/>
      <c r="L198" s="3"/>
      <c r="M198" s="3"/>
      <c r="N198" s="3"/>
      <c r="O198" s="3"/>
      <c r="P198" s="3"/>
      <c r="Q198" s="3"/>
      <c r="R198" s="3"/>
    </row>
    <row r="199" spans="8:18" s="10" customFormat="1" x14ac:dyDescent="0.2">
      <c r="H199" s="13"/>
      <c r="K199" s="3"/>
      <c r="L199" s="3"/>
      <c r="M199" s="3"/>
      <c r="N199" s="3"/>
      <c r="O199" s="3"/>
      <c r="P199" s="3"/>
      <c r="Q199" s="3"/>
      <c r="R199" s="3"/>
    </row>
    <row r="200" spans="8:18" s="10" customFormat="1" x14ac:dyDescent="0.2">
      <c r="H200" s="13"/>
      <c r="K200" s="3"/>
      <c r="L200" s="3"/>
      <c r="M200" s="3"/>
      <c r="N200" s="3"/>
      <c r="O200" s="3"/>
      <c r="P200" s="3"/>
      <c r="Q200" s="3"/>
      <c r="R200" s="3"/>
    </row>
    <row r="201" spans="8:18" s="10" customFormat="1" x14ac:dyDescent="0.2">
      <c r="H201" s="13"/>
      <c r="K201" s="3"/>
      <c r="L201" s="3"/>
      <c r="M201" s="3"/>
      <c r="N201" s="3"/>
      <c r="O201" s="3"/>
      <c r="P201" s="3"/>
      <c r="Q201" s="3"/>
      <c r="R201" s="3"/>
    </row>
    <row r="202" spans="8:18" s="10" customFormat="1" x14ac:dyDescent="0.2">
      <c r="H202" s="13"/>
      <c r="K202" s="3"/>
      <c r="L202" s="3"/>
      <c r="M202" s="3"/>
      <c r="N202" s="3"/>
      <c r="O202" s="3"/>
      <c r="P202" s="3"/>
      <c r="Q202" s="3"/>
      <c r="R202" s="3"/>
    </row>
    <row r="203" spans="8:18" s="10" customFormat="1" x14ac:dyDescent="0.2">
      <c r="H203" s="13"/>
      <c r="K203" s="3"/>
      <c r="L203" s="3"/>
      <c r="M203" s="3"/>
      <c r="N203" s="3"/>
      <c r="O203" s="3"/>
      <c r="P203" s="3"/>
      <c r="Q203" s="3"/>
      <c r="R203" s="3"/>
    </row>
    <row r="204" spans="8:18" s="10" customFormat="1" x14ac:dyDescent="0.2">
      <c r="H204" s="13"/>
      <c r="K204" s="3"/>
      <c r="L204" s="3"/>
      <c r="M204" s="3"/>
      <c r="N204" s="3"/>
      <c r="O204" s="3"/>
      <c r="P204" s="3"/>
      <c r="Q204" s="3"/>
      <c r="R204" s="3"/>
    </row>
    <row r="205" spans="8:18" s="10" customFormat="1" x14ac:dyDescent="0.2">
      <c r="H205" s="13"/>
      <c r="K205" s="3"/>
      <c r="L205" s="3"/>
      <c r="M205" s="3"/>
      <c r="N205" s="3"/>
      <c r="O205" s="3"/>
      <c r="P205" s="3"/>
      <c r="Q205" s="3"/>
      <c r="R205" s="3"/>
    </row>
    <row r="206" spans="8:18" s="10" customFormat="1" x14ac:dyDescent="0.2">
      <c r="H206" s="13"/>
      <c r="K206" s="3"/>
      <c r="L206" s="3"/>
      <c r="M206" s="3"/>
      <c r="N206" s="3"/>
      <c r="O206" s="3"/>
      <c r="P206" s="3"/>
      <c r="Q206" s="3"/>
      <c r="R206" s="3"/>
    </row>
    <row r="207" spans="8:18" s="10" customFormat="1" x14ac:dyDescent="0.2">
      <c r="H207" s="13"/>
      <c r="K207" s="3"/>
      <c r="L207" s="3"/>
      <c r="M207" s="3"/>
      <c r="N207" s="3"/>
      <c r="O207" s="3"/>
      <c r="P207" s="3"/>
      <c r="Q207" s="3"/>
      <c r="R207" s="3"/>
    </row>
    <row r="208" spans="8:18" s="10" customFormat="1" x14ac:dyDescent="0.2">
      <c r="H208" s="13"/>
      <c r="K208" s="3"/>
      <c r="L208" s="3"/>
      <c r="M208" s="3"/>
      <c r="N208" s="3"/>
      <c r="O208" s="3"/>
      <c r="P208" s="3"/>
      <c r="Q208" s="3"/>
      <c r="R208" s="3"/>
    </row>
    <row r="209" spans="8:18" s="10" customFormat="1" x14ac:dyDescent="0.2">
      <c r="H209" s="13"/>
      <c r="K209" s="3"/>
      <c r="L209" s="3"/>
      <c r="M209" s="3"/>
      <c r="N209" s="3"/>
      <c r="O209" s="3"/>
      <c r="P209" s="3"/>
      <c r="Q209" s="3"/>
      <c r="R209" s="3"/>
    </row>
    <row r="210" spans="8:18" s="10" customFormat="1" x14ac:dyDescent="0.2">
      <c r="H210" s="13"/>
      <c r="K210" s="3"/>
      <c r="L210" s="3"/>
      <c r="M210" s="3"/>
      <c r="N210" s="3"/>
      <c r="O210" s="3"/>
      <c r="P210" s="3"/>
      <c r="Q210" s="3"/>
      <c r="R210" s="3"/>
    </row>
    <row r="211" spans="8:18" s="10" customFormat="1" x14ac:dyDescent="0.2">
      <c r="H211" s="13"/>
      <c r="K211" s="3"/>
      <c r="L211" s="3"/>
      <c r="M211" s="3"/>
      <c r="N211" s="3"/>
      <c r="O211" s="3"/>
      <c r="P211" s="3"/>
      <c r="Q211" s="3"/>
      <c r="R211" s="3"/>
    </row>
    <row r="212" spans="8:18" s="10" customFormat="1" x14ac:dyDescent="0.2">
      <c r="H212" s="13"/>
      <c r="K212" s="3"/>
      <c r="L212" s="3"/>
      <c r="M212" s="3"/>
      <c r="N212" s="3"/>
      <c r="O212" s="3"/>
      <c r="P212" s="3"/>
      <c r="Q212" s="3"/>
      <c r="R212" s="3"/>
    </row>
    <row r="213" spans="8:18" s="10" customFormat="1" x14ac:dyDescent="0.2">
      <c r="H213" s="13"/>
      <c r="K213" s="3"/>
      <c r="L213" s="3"/>
      <c r="M213" s="3"/>
      <c r="N213" s="3"/>
      <c r="O213" s="3"/>
      <c r="P213" s="3"/>
      <c r="Q213" s="3"/>
      <c r="R213" s="3"/>
    </row>
    <row r="214" spans="8:18" s="10" customFormat="1" x14ac:dyDescent="0.2">
      <c r="H214" s="13"/>
      <c r="K214" s="3"/>
      <c r="L214" s="3"/>
      <c r="M214" s="3"/>
      <c r="N214" s="3"/>
      <c r="O214" s="3"/>
      <c r="P214" s="3"/>
      <c r="Q214" s="3"/>
      <c r="R214" s="3"/>
    </row>
    <row r="215" spans="8:18" s="10" customFormat="1" x14ac:dyDescent="0.2">
      <c r="H215" s="13"/>
      <c r="K215" s="3"/>
      <c r="L215" s="3"/>
      <c r="M215" s="3"/>
      <c r="N215" s="3"/>
      <c r="O215" s="3"/>
      <c r="P215" s="3"/>
      <c r="Q215" s="3"/>
      <c r="R215" s="3"/>
    </row>
    <row r="216" spans="8:18" s="10" customFormat="1" x14ac:dyDescent="0.2">
      <c r="H216" s="13"/>
      <c r="K216" s="3"/>
      <c r="L216" s="3"/>
      <c r="M216" s="3"/>
      <c r="N216" s="3"/>
      <c r="O216" s="3"/>
      <c r="P216" s="3"/>
      <c r="Q216" s="3"/>
      <c r="R216" s="3"/>
    </row>
    <row r="217" spans="8:18" s="10" customFormat="1" x14ac:dyDescent="0.2">
      <c r="H217" s="13"/>
      <c r="K217" s="3"/>
      <c r="L217" s="3"/>
      <c r="M217" s="3"/>
      <c r="N217" s="3"/>
      <c r="O217" s="3"/>
      <c r="P217" s="3"/>
      <c r="Q217" s="3"/>
      <c r="R217" s="3"/>
    </row>
    <row r="218" spans="8:18" s="10" customFormat="1" x14ac:dyDescent="0.2">
      <c r="H218" s="13"/>
      <c r="K218" s="3"/>
      <c r="L218" s="3"/>
      <c r="M218" s="3"/>
      <c r="N218" s="3"/>
      <c r="O218" s="3"/>
      <c r="P218" s="3"/>
      <c r="Q218" s="3"/>
      <c r="R218" s="3"/>
    </row>
    <row r="219" spans="8:18" s="10" customFormat="1" x14ac:dyDescent="0.2">
      <c r="H219" s="13"/>
      <c r="K219" s="3"/>
      <c r="L219" s="3"/>
      <c r="M219" s="3"/>
      <c r="N219" s="3"/>
      <c r="O219" s="3"/>
      <c r="P219" s="3"/>
      <c r="Q219" s="3"/>
      <c r="R219" s="3"/>
    </row>
    <row r="220" spans="8:18" s="10" customFormat="1" x14ac:dyDescent="0.2">
      <c r="H220" s="13"/>
      <c r="K220" s="3"/>
      <c r="L220" s="3"/>
      <c r="M220" s="3"/>
      <c r="N220" s="3"/>
      <c r="O220" s="3"/>
      <c r="P220" s="3"/>
      <c r="Q220" s="3"/>
      <c r="R220" s="3"/>
    </row>
    <row r="221" spans="8:18" s="10" customFormat="1" x14ac:dyDescent="0.2">
      <c r="H221" s="13"/>
      <c r="K221" s="3"/>
      <c r="L221" s="3"/>
      <c r="M221" s="3"/>
      <c r="N221" s="3"/>
      <c r="O221" s="3"/>
      <c r="P221" s="3"/>
      <c r="Q221" s="3"/>
      <c r="R221" s="3"/>
    </row>
    <row r="222" spans="8:18" s="10" customFormat="1" x14ac:dyDescent="0.2">
      <c r="H222" s="13"/>
      <c r="K222" s="3"/>
      <c r="L222" s="3"/>
      <c r="M222" s="3"/>
      <c r="N222" s="3"/>
      <c r="O222" s="3"/>
      <c r="P222" s="3"/>
      <c r="Q222" s="3"/>
      <c r="R222" s="3"/>
    </row>
    <row r="223" spans="8:18" s="10" customFormat="1" x14ac:dyDescent="0.2">
      <c r="H223" s="13"/>
      <c r="K223" s="3"/>
      <c r="L223" s="3"/>
      <c r="M223" s="3"/>
      <c r="N223" s="3"/>
      <c r="O223" s="3"/>
      <c r="P223" s="3"/>
      <c r="Q223" s="3"/>
      <c r="R223" s="3"/>
    </row>
    <row r="224" spans="8:18" s="10" customFormat="1" x14ac:dyDescent="0.2">
      <c r="H224" s="13"/>
      <c r="K224" s="3"/>
      <c r="L224" s="3"/>
      <c r="M224" s="3"/>
      <c r="N224" s="3"/>
      <c r="O224" s="3"/>
      <c r="P224" s="3"/>
      <c r="Q224" s="3"/>
      <c r="R224" s="3"/>
    </row>
    <row r="225" spans="8:18" s="10" customFormat="1" x14ac:dyDescent="0.2">
      <c r="H225" s="13"/>
      <c r="K225" s="3"/>
      <c r="L225" s="3"/>
      <c r="M225" s="3"/>
      <c r="N225" s="3"/>
      <c r="O225" s="3"/>
      <c r="P225" s="3"/>
      <c r="Q225" s="3"/>
      <c r="R225" s="3"/>
    </row>
    <row r="226" spans="8:18" s="10" customFormat="1" x14ac:dyDescent="0.2">
      <c r="H226" s="13"/>
      <c r="K226" s="3"/>
      <c r="L226" s="3"/>
      <c r="M226" s="3"/>
      <c r="N226" s="3"/>
      <c r="O226" s="3"/>
      <c r="P226" s="3"/>
      <c r="Q226" s="3"/>
      <c r="R226" s="3"/>
    </row>
    <row r="227" spans="8:18" s="10" customFormat="1" x14ac:dyDescent="0.2">
      <c r="H227" s="13"/>
      <c r="K227" s="3"/>
      <c r="L227" s="3"/>
      <c r="M227" s="3"/>
      <c r="N227" s="3"/>
      <c r="O227" s="3"/>
      <c r="P227" s="3"/>
      <c r="Q227" s="3"/>
      <c r="R227" s="3"/>
    </row>
    <row r="228" spans="8:18" s="10" customFormat="1" x14ac:dyDescent="0.2">
      <c r="H228" s="13"/>
      <c r="K228" s="3"/>
      <c r="L228" s="3"/>
      <c r="M228" s="3"/>
      <c r="N228" s="3"/>
      <c r="O228" s="3"/>
      <c r="P228" s="3"/>
      <c r="Q228" s="3"/>
      <c r="R228" s="3"/>
    </row>
    <row r="229" spans="8:18" s="10" customFormat="1" x14ac:dyDescent="0.2">
      <c r="H229" s="13"/>
      <c r="K229" s="3"/>
      <c r="L229" s="3"/>
      <c r="M229" s="3"/>
      <c r="N229" s="3"/>
      <c r="O229" s="3"/>
      <c r="P229" s="3"/>
      <c r="Q229" s="3"/>
      <c r="R229" s="3"/>
    </row>
    <row r="230" spans="8:18" s="10" customFormat="1" x14ac:dyDescent="0.2">
      <c r="H230" s="13"/>
      <c r="K230" s="3"/>
      <c r="L230" s="3"/>
      <c r="M230" s="3"/>
      <c r="N230" s="3"/>
      <c r="O230" s="3"/>
      <c r="P230" s="3"/>
      <c r="Q230" s="3"/>
      <c r="R230" s="3"/>
    </row>
    <row r="231" spans="8:18" s="10" customFormat="1" x14ac:dyDescent="0.2">
      <c r="H231" s="13"/>
      <c r="K231" s="3"/>
      <c r="L231" s="3"/>
      <c r="M231" s="3"/>
      <c r="N231" s="3"/>
      <c r="O231" s="3"/>
      <c r="P231" s="3"/>
      <c r="Q231" s="3"/>
      <c r="R231" s="3"/>
    </row>
    <row r="232" spans="8:18" s="10" customFormat="1" x14ac:dyDescent="0.2">
      <c r="H232" s="13"/>
      <c r="K232" s="3"/>
      <c r="L232" s="3"/>
      <c r="M232" s="3"/>
      <c r="N232" s="3"/>
      <c r="O232" s="3"/>
      <c r="P232" s="3"/>
      <c r="Q232" s="3"/>
      <c r="R232" s="3"/>
    </row>
    <row r="233" spans="8:18" s="10" customFormat="1" x14ac:dyDescent="0.2">
      <c r="H233" s="13"/>
      <c r="K233" s="3"/>
      <c r="L233" s="3"/>
      <c r="M233" s="3"/>
      <c r="N233" s="3"/>
      <c r="O233" s="3"/>
      <c r="P233" s="3"/>
      <c r="Q233" s="3"/>
      <c r="R233" s="3"/>
    </row>
    <row r="234" spans="8:18" s="10" customFormat="1" x14ac:dyDescent="0.2">
      <c r="H234" s="13"/>
      <c r="K234" s="3"/>
      <c r="L234" s="3"/>
      <c r="M234" s="3"/>
      <c r="N234" s="3"/>
      <c r="O234" s="3"/>
      <c r="P234" s="3"/>
      <c r="Q234" s="3"/>
      <c r="R234" s="3"/>
    </row>
    <row r="235" spans="8:18" s="10" customFormat="1" x14ac:dyDescent="0.2">
      <c r="H235" s="13"/>
      <c r="K235" s="3"/>
      <c r="L235" s="3"/>
      <c r="M235" s="3"/>
      <c r="N235" s="3"/>
      <c r="O235" s="3"/>
      <c r="P235" s="3"/>
      <c r="Q235" s="3"/>
      <c r="R235" s="3"/>
    </row>
    <row r="236" spans="8:18" s="10" customFormat="1" x14ac:dyDescent="0.2">
      <c r="H236" s="13"/>
      <c r="K236" s="3"/>
      <c r="L236" s="3"/>
      <c r="M236" s="3"/>
      <c r="N236" s="3"/>
      <c r="O236" s="3"/>
      <c r="P236" s="3"/>
      <c r="Q236" s="3"/>
      <c r="R236" s="3"/>
    </row>
    <row r="237" spans="8:18" s="10" customFormat="1" x14ac:dyDescent="0.2">
      <c r="H237" s="13"/>
      <c r="K237" s="3"/>
      <c r="L237" s="3"/>
      <c r="M237" s="3"/>
      <c r="N237" s="3"/>
      <c r="O237" s="3"/>
      <c r="P237" s="3"/>
      <c r="Q237" s="3"/>
      <c r="R237" s="3"/>
    </row>
    <row r="238" spans="8:18" s="10" customFormat="1" x14ac:dyDescent="0.2">
      <c r="H238" s="13"/>
      <c r="K238" s="3"/>
      <c r="L238" s="3"/>
      <c r="M238" s="3"/>
      <c r="N238" s="3"/>
      <c r="O238" s="3"/>
      <c r="P238" s="3"/>
      <c r="Q238" s="3"/>
      <c r="R238" s="3"/>
    </row>
    <row r="239" spans="8:18" s="10" customFormat="1" x14ac:dyDescent="0.2">
      <c r="H239" s="13"/>
      <c r="K239" s="3"/>
      <c r="L239" s="3"/>
      <c r="M239" s="3"/>
      <c r="N239" s="3"/>
      <c r="O239" s="3"/>
      <c r="P239" s="3"/>
      <c r="Q239" s="3"/>
      <c r="R239" s="3"/>
    </row>
    <row r="240" spans="8:18" s="10" customFormat="1" x14ac:dyDescent="0.2">
      <c r="H240" s="13"/>
      <c r="K240" s="3"/>
      <c r="L240" s="3"/>
      <c r="M240" s="3"/>
      <c r="N240" s="3"/>
      <c r="O240" s="3"/>
      <c r="P240" s="3"/>
      <c r="Q240" s="3"/>
      <c r="R240" s="3"/>
    </row>
    <row r="241" spans="8:18" s="10" customFormat="1" x14ac:dyDescent="0.2">
      <c r="H241" s="13"/>
      <c r="K241" s="3"/>
      <c r="L241" s="3"/>
      <c r="M241" s="3"/>
      <c r="N241" s="3"/>
      <c r="O241" s="3"/>
      <c r="P241" s="3"/>
      <c r="Q241" s="3"/>
      <c r="R241" s="3"/>
    </row>
    <row r="242" spans="8:18" s="10" customFormat="1" x14ac:dyDescent="0.2">
      <c r="H242" s="13"/>
      <c r="K242" s="3"/>
      <c r="L242" s="3"/>
      <c r="M242" s="3"/>
      <c r="N242" s="3"/>
      <c r="O242" s="3"/>
      <c r="P242" s="3"/>
      <c r="Q242" s="3"/>
      <c r="R242" s="3"/>
    </row>
    <row r="243" spans="8:18" s="10" customFormat="1" x14ac:dyDescent="0.2">
      <c r="H243" s="13"/>
      <c r="K243" s="3"/>
      <c r="L243" s="3"/>
      <c r="M243" s="3"/>
      <c r="N243" s="3"/>
      <c r="O243" s="3"/>
      <c r="P243" s="3"/>
      <c r="Q243" s="3"/>
      <c r="R243" s="3"/>
    </row>
    <row r="244" spans="8:18" s="10" customFormat="1" x14ac:dyDescent="0.2">
      <c r="H244" s="13"/>
      <c r="K244" s="3"/>
      <c r="L244" s="3"/>
      <c r="M244" s="3"/>
      <c r="N244" s="3"/>
      <c r="O244" s="3"/>
      <c r="P244" s="3"/>
      <c r="Q244" s="3"/>
      <c r="R244" s="3"/>
    </row>
    <row r="245" spans="8:18" s="10" customFormat="1" x14ac:dyDescent="0.2">
      <c r="H245" s="13"/>
      <c r="K245" s="3"/>
      <c r="L245" s="3"/>
      <c r="M245" s="3"/>
      <c r="N245" s="3"/>
      <c r="O245" s="3"/>
      <c r="P245" s="3"/>
      <c r="Q245" s="3"/>
      <c r="R245" s="3"/>
    </row>
    <row r="246" spans="8:18" s="10" customFormat="1" x14ac:dyDescent="0.2">
      <c r="H246" s="13"/>
      <c r="K246" s="3"/>
      <c r="L246" s="3"/>
      <c r="M246" s="3"/>
      <c r="N246" s="3"/>
      <c r="O246" s="3"/>
      <c r="P246" s="3"/>
      <c r="Q246" s="3"/>
      <c r="R246" s="3"/>
    </row>
    <row r="247" spans="8:18" s="10" customFormat="1" x14ac:dyDescent="0.2">
      <c r="H247" s="13"/>
      <c r="K247" s="3"/>
      <c r="L247" s="3"/>
      <c r="M247" s="3"/>
      <c r="N247" s="3"/>
      <c r="O247" s="3"/>
      <c r="P247" s="3"/>
      <c r="Q247" s="3"/>
      <c r="R247" s="3"/>
    </row>
    <row r="248" spans="8:18" s="10" customFormat="1" x14ac:dyDescent="0.2">
      <c r="H248" s="13"/>
      <c r="K248" s="3"/>
      <c r="L248" s="3"/>
      <c r="M248" s="3"/>
      <c r="N248" s="3"/>
      <c r="O248" s="3"/>
      <c r="P248" s="3"/>
      <c r="Q248" s="3"/>
      <c r="R248" s="3"/>
    </row>
    <row r="249" spans="8:18" s="10" customFormat="1" x14ac:dyDescent="0.2">
      <c r="H249" s="13"/>
      <c r="K249" s="3"/>
      <c r="L249" s="3"/>
      <c r="M249" s="3"/>
      <c r="N249" s="3"/>
      <c r="O249" s="3"/>
      <c r="P249" s="3"/>
      <c r="Q249" s="3"/>
      <c r="R249" s="3"/>
    </row>
    <row r="250" spans="8:18" s="10" customFormat="1" x14ac:dyDescent="0.2">
      <c r="H250" s="13"/>
      <c r="K250" s="3"/>
      <c r="L250" s="3"/>
      <c r="M250" s="3"/>
      <c r="N250" s="3"/>
      <c r="O250" s="3"/>
      <c r="P250" s="3"/>
      <c r="Q250" s="3"/>
      <c r="R250" s="3"/>
    </row>
    <row r="251" spans="8:18" s="10" customFormat="1" x14ac:dyDescent="0.2">
      <c r="H251" s="13"/>
      <c r="K251" s="3"/>
      <c r="L251" s="3"/>
      <c r="M251" s="3"/>
      <c r="N251" s="3"/>
      <c r="O251" s="3"/>
      <c r="P251" s="3"/>
      <c r="Q251" s="3"/>
      <c r="R251" s="3"/>
    </row>
    <row r="252" spans="8:18" s="10" customFormat="1" x14ac:dyDescent="0.2">
      <c r="H252" s="13"/>
      <c r="K252" s="3"/>
      <c r="L252" s="3"/>
      <c r="M252" s="3"/>
      <c r="N252" s="3"/>
      <c r="O252" s="3"/>
      <c r="P252" s="3"/>
      <c r="Q252" s="3"/>
      <c r="R252" s="3"/>
    </row>
    <row r="253" spans="8:18" s="10" customFormat="1" x14ac:dyDescent="0.2">
      <c r="H253" s="13"/>
      <c r="K253" s="3"/>
      <c r="L253" s="3"/>
      <c r="M253" s="3"/>
      <c r="N253" s="3"/>
      <c r="O253" s="3"/>
      <c r="P253" s="3"/>
      <c r="Q253" s="3"/>
      <c r="R253" s="3"/>
    </row>
    <row r="254" spans="8:18" s="10" customFormat="1" x14ac:dyDescent="0.2">
      <c r="H254" s="13"/>
      <c r="K254" s="3"/>
      <c r="L254" s="3"/>
      <c r="M254" s="3"/>
      <c r="N254" s="3"/>
      <c r="O254" s="3"/>
      <c r="P254" s="3"/>
      <c r="Q254" s="3"/>
      <c r="R254" s="3"/>
    </row>
    <row r="255" spans="8:18" s="10" customFormat="1" x14ac:dyDescent="0.2">
      <c r="H255" s="13"/>
      <c r="K255" s="3"/>
      <c r="L255" s="3"/>
      <c r="M255" s="3"/>
      <c r="N255" s="3"/>
      <c r="O255" s="3"/>
      <c r="P255" s="3"/>
      <c r="Q255" s="3"/>
      <c r="R255" s="3"/>
    </row>
    <row r="256" spans="8:18" s="10" customFormat="1" x14ac:dyDescent="0.2">
      <c r="H256" s="13"/>
      <c r="K256" s="3"/>
      <c r="L256" s="3"/>
      <c r="M256" s="3"/>
      <c r="N256" s="3"/>
      <c r="O256" s="3"/>
      <c r="P256" s="3"/>
      <c r="Q256" s="3"/>
      <c r="R256" s="3"/>
    </row>
    <row r="257" spans="8:18" s="10" customFormat="1" x14ac:dyDescent="0.2">
      <c r="H257" s="13"/>
      <c r="K257" s="3"/>
      <c r="L257" s="3"/>
      <c r="M257" s="3"/>
      <c r="N257" s="3"/>
      <c r="O257" s="3"/>
      <c r="P257" s="3"/>
      <c r="Q257" s="3"/>
      <c r="R257" s="3"/>
    </row>
    <row r="258" spans="8:18" s="10" customFormat="1" x14ac:dyDescent="0.2">
      <c r="H258" s="13"/>
      <c r="K258" s="3"/>
      <c r="L258" s="3"/>
      <c r="M258" s="3"/>
      <c r="N258" s="3"/>
      <c r="O258" s="3"/>
      <c r="P258" s="3"/>
      <c r="Q258" s="3"/>
      <c r="R258" s="3"/>
    </row>
    <row r="259" spans="8:18" s="10" customFormat="1" x14ac:dyDescent="0.2">
      <c r="H259" s="13"/>
      <c r="K259" s="3"/>
      <c r="L259" s="3"/>
      <c r="M259" s="3"/>
      <c r="N259" s="3"/>
      <c r="O259" s="3"/>
      <c r="P259" s="3"/>
      <c r="Q259" s="3"/>
      <c r="R259" s="3"/>
    </row>
    <row r="260" spans="8:18" s="10" customFormat="1" x14ac:dyDescent="0.2">
      <c r="H260" s="13"/>
      <c r="K260" s="3"/>
      <c r="L260" s="3"/>
      <c r="M260" s="3"/>
      <c r="N260" s="3"/>
      <c r="O260" s="3"/>
      <c r="P260" s="3"/>
      <c r="Q260" s="3"/>
      <c r="R260" s="3"/>
    </row>
    <row r="261" spans="8:18" s="10" customFormat="1" x14ac:dyDescent="0.2">
      <c r="H261" s="13"/>
      <c r="K261" s="3"/>
      <c r="L261" s="3"/>
      <c r="M261" s="3"/>
      <c r="N261" s="3"/>
      <c r="O261" s="3"/>
      <c r="P261" s="3"/>
      <c r="Q261" s="3"/>
      <c r="R261" s="3"/>
    </row>
    <row r="262" spans="8:18" s="10" customFormat="1" x14ac:dyDescent="0.2">
      <c r="H262" s="13"/>
      <c r="K262" s="3"/>
      <c r="L262" s="3"/>
      <c r="M262" s="3"/>
      <c r="N262" s="3"/>
      <c r="O262" s="3"/>
      <c r="P262" s="3"/>
      <c r="Q262" s="3"/>
      <c r="R262" s="3"/>
    </row>
    <row r="263" spans="8:18" s="10" customFormat="1" x14ac:dyDescent="0.2">
      <c r="H263" s="13"/>
      <c r="K263" s="3"/>
      <c r="L263" s="3"/>
      <c r="M263" s="3"/>
      <c r="N263" s="3"/>
      <c r="O263" s="3"/>
      <c r="P263" s="3"/>
      <c r="Q263" s="3"/>
      <c r="R263" s="3"/>
    </row>
    <row r="264" spans="8:18" s="10" customFormat="1" x14ac:dyDescent="0.2">
      <c r="H264" s="13"/>
      <c r="K264" s="3"/>
      <c r="L264" s="3"/>
      <c r="M264" s="3"/>
      <c r="N264" s="3"/>
      <c r="O264" s="3"/>
      <c r="P264" s="3"/>
      <c r="Q264" s="3"/>
      <c r="R264" s="3"/>
    </row>
    <row r="265" spans="8:18" s="10" customFormat="1" x14ac:dyDescent="0.2">
      <c r="H265" s="13"/>
      <c r="K265" s="3"/>
      <c r="L265" s="3"/>
      <c r="M265" s="3"/>
      <c r="N265" s="3"/>
      <c r="O265" s="3"/>
      <c r="P265" s="3"/>
      <c r="Q265" s="3"/>
      <c r="R265" s="3"/>
    </row>
    <row r="266" spans="8:18" s="10" customFormat="1" x14ac:dyDescent="0.2">
      <c r="H266" s="13"/>
      <c r="K266" s="3"/>
      <c r="L266" s="3"/>
      <c r="M266" s="3"/>
      <c r="N266" s="3"/>
      <c r="O266" s="3"/>
      <c r="P266" s="3"/>
      <c r="Q266" s="3"/>
      <c r="R266" s="3"/>
    </row>
    <row r="267" spans="8:18" s="10" customFormat="1" x14ac:dyDescent="0.2">
      <c r="H267" s="13"/>
      <c r="K267" s="3"/>
      <c r="L267" s="3"/>
      <c r="M267" s="3"/>
      <c r="N267" s="3"/>
      <c r="O267" s="3"/>
      <c r="P267" s="3"/>
      <c r="Q267" s="3"/>
      <c r="R267" s="3"/>
    </row>
    <row r="268" spans="8:18" s="10" customFormat="1" x14ac:dyDescent="0.2">
      <c r="H268" s="13"/>
      <c r="K268" s="3"/>
      <c r="L268" s="3"/>
      <c r="M268" s="3"/>
      <c r="N268" s="3"/>
      <c r="O268" s="3"/>
      <c r="P268" s="3"/>
      <c r="Q268" s="3"/>
      <c r="R268" s="3"/>
    </row>
    <row r="269" spans="8:18" s="10" customFormat="1" x14ac:dyDescent="0.2">
      <c r="H269" s="13"/>
      <c r="K269" s="3"/>
      <c r="L269" s="3"/>
      <c r="M269" s="3"/>
      <c r="N269" s="3"/>
      <c r="O269" s="3"/>
      <c r="P269" s="3"/>
      <c r="Q269" s="3"/>
      <c r="R269" s="3"/>
    </row>
    <row r="270" spans="8:18" s="10" customFormat="1" x14ac:dyDescent="0.2">
      <c r="H270" s="13"/>
      <c r="K270" s="3"/>
      <c r="L270" s="3"/>
      <c r="M270" s="3"/>
      <c r="N270" s="3"/>
      <c r="O270" s="3"/>
      <c r="P270" s="3"/>
      <c r="Q270" s="3"/>
      <c r="R270" s="3"/>
    </row>
    <row r="271" spans="8:18" s="10" customFormat="1" x14ac:dyDescent="0.2">
      <c r="H271" s="13"/>
      <c r="K271" s="3"/>
      <c r="L271" s="3"/>
      <c r="M271" s="3"/>
      <c r="N271" s="3"/>
      <c r="O271" s="3"/>
      <c r="P271" s="3"/>
      <c r="Q271" s="3"/>
      <c r="R271" s="3"/>
    </row>
    <row r="272" spans="8:18" s="10" customFormat="1" x14ac:dyDescent="0.2">
      <c r="H272" s="13"/>
      <c r="K272" s="3"/>
      <c r="L272" s="3"/>
      <c r="M272" s="3"/>
      <c r="N272" s="3"/>
      <c r="O272" s="3"/>
      <c r="P272" s="3"/>
      <c r="Q272" s="3"/>
      <c r="R272" s="3"/>
    </row>
    <row r="273" spans="8:18" s="10" customFormat="1" x14ac:dyDescent="0.2">
      <c r="H273" s="13"/>
      <c r="K273" s="3"/>
      <c r="L273" s="3"/>
      <c r="M273" s="3"/>
      <c r="N273" s="3"/>
      <c r="O273" s="3"/>
      <c r="P273" s="3"/>
      <c r="Q273" s="3"/>
      <c r="R273" s="3"/>
    </row>
    <row r="274" spans="8:18" s="10" customFormat="1" x14ac:dyDescent="0.2">
      <c r="H274" s="13"/>
      <c r="K274" s="3"/>
      <c r="L274" s="3"/>
      <c r="M274" s="3"/>
      <c r="N274" s="3"/>
      <c r="O274" s="3"/>
      <c r="P274" s="3"/>
      <c r="Q274" s="3"/>
      <c r="R274" s="3"/>
    </row>
    <row r="275" spans="8:18" s="10" customFormat="1" x14ac:dyDescent="0.2">
      <c r="H275" s="13"/>
      <c r="K275" s="3"/>
      <c r="L275" s="3"/>
      <c r="M275" s="3"/>
      <c r="N275" s="3"/>
      <c r="O275" s="3"/>
      <c r="P275" s="3"/>
      <c r="Q275" s="3"/>
      <c r="R275" s="3"/>
    </row>
    <row r="276" spans="8:18" s="10" customFormat="1" x14ac:dyDescent="0.2">
      <c r="H276" s="13"/>
      <c r="K276" s="3"/>
      <c r="L276" s="3"/>
      <c r="M276" s="3"/>
      <c r="N276" s="3"/>
      <c r="O276" s="3"/>
      <c r="P276" s="3"/>
      <c r="Q276" s="3"/>
      <c r="R276" s="3"/>
    </row>
    <row r="277" spans="8:18" s="10" customFormat="1" x14ac:dyDescent="0.2">
      <c r="H277" s="13"/>
      <c r="K277" s="3"/>
      <c r="L277" s="3"/>
      <c r="M277" s="3"/>
      <c r="N277" s="3"/>
      <c r="O277" s="3"/>
      <c r="P277" s="3"/>
      <c r="Q277" s="3"/>
      <c r="R277" s="3"/>
    </row>
    <row r="278" spans="8:18" s="10" customFormat="1" x14ac:dyDescent="0.2">
      <c r="H278" s="13"/>
      <c r="K278" s="3"/>
      <c r="L278" s="3"/>
      <c r="M278" s="3"/>
      <c r="N278" s="3"/>
      <c r="O278" s="3"/>
      <c r="P278" s="3"/>
      <c r="Q278" s="3"/>
      <c r="R278" s="3"/>
    </row>
    <row r="279" spans="8:18" s="10" customFormat="1" x14ac:dyDescent="0.2">
      <c r="H279" s="13"/>
      <c r="K279" s="3"/>
      <c r="L279" s="3"/>
      <c r="M279" s="3"/>
      <c r="N279" s="3"/>
      <c r="O279" s="3"/>
      <c r="P279" s="3"/>
      <c r="Q279" s="3"/>
      <c r="R279" s="3"/>
    </row>
    <row r="280" spans="8:18" s="10" customFormat="1" x14ac:dyDescent="0.2">
      <c r="H280" s="13"/>
      <c r="K280" s="3"/>
      <c r="L280" s="3"/>
      <c r="M280" s="3"/>
      <c r="N280" s="3"/>
      <c r="O280" s="3"/>
      <c r="P280" s="3"/>
      <c r="Q280" s="3"/>
      <c r="R280" s="3"/>
    </row>
    <row r="281" spans="8:18" s="10" customFormat="1" x14ac:dyDescent="0.2">
      <c r="H281" s="13"/>
      <c r="K281" s="3"/>
      <c r="L281" s="3"/>
      <c r="M281" s="3"/>
      <c r="N281" s="3"/>
      <c r="O281" s="3"/>
      <c r="P281" s="3"/>
      <c r="Q281" s="3"/>
      <c r="R281" s="3"/>
    </row>
    <row r="282" spans="8:18" s="10" customFormat="1" x14ac:dyDescent="0.2">
      <c r="H282" s="13"/>
      <c r="K282" s="3"/>
      <c r="L282" s="3"/>
      <c r="M282" s="3"/>
      <c r="N282" s="3"/>
      <c r="O282" s="3"/>
      <c r="P282" s="3"/>
      <c r="Q282" s="3"/>
      <c r="R282" s="3"/>
    </row>
    <row r="283" spans="8:18" s="10" customFormat="1" x14ac:dyDescent="0.2">
      <c r="H283" s="13"/>
      <c r="K283" s="3"/>
      <c r="L283" s="3"/>
      <c r="M283" s="3"/>
      <c r="N283" s="3"/>
      <c r="O283" s="3"/>
      <c r="P283" s="3"/>
      <c r="Q283" s="3"/>
      <c r="R283" s="3"/>
    </row>
    <row r="284" spans="8:18" s="10" customFormat="1" x14ac:dyDescent="0.2">
      <c r="H284" s="13"/>
      <c r="K284" s="3"/>
      <c r="L284" s="3"/>
      <c r="M284" s="3"/>
      <c r="N284" s="3"/>
      <c r="O284" s="3"/>
      <c r="P284" s="3"/>
      <c r="Q284" s="3"/>
      <c r="R284" s="3"/>
    </row>
    <row r="285" spans="8:18" s="10" customFormat="1" x14ac:dyDescent="0.2">
      <c r="H285" s="13"/>
      <c r="K285" s="3"/>
      <c r="L285" s="3"/>
      <c r="M285" s="3"/>
      <c r="N285" s="3"/>
      <c r="O285" s="3"/>
      <c r="P285" s="3"/>
      <c r="Q285" s="3"/>
      <c r="R285" s="3"/>
    </row>
    <row r="286" spans="8:18" s="10" customFormat="1" x14ac:dyDescent="0.2">
      <c r="H286" s="13"/>
      <c r="K286" s="3"/>
      <c r="L286" s="3"/>
      <c r="M286" s="3"/>
      <c r="N286" s="3"/>
      <c r="O286" s="3"/>
      <c r="P286" s="3"/>
      <c r="Q286" s="3"/>
      <c r="R286" s="3"/>
    </row>
    <row r="287" spans="8:18" s="10" customFormat="1" x14ac:dyDescent="0.2">
      <c r="H287" s="13"/>
      <c r="K287" s="3"/>
      <c r="L287" s="3"/>
      <c r="M287" s="3"/>
      <c r="N287" s="3"/>
      <c r="O287" s="3"/>
      <c r="P287" s="3"/>
      <c r="Q287" s="3"/>
      <c r="R287" s="3"/>
    </row>
    <row r="288" spans="8:18" s="10" customFormat="1" x14ac:dyDescent="0.2">
      <c r="H288" s="13"/>
      <c r="K288" s="3"/>
      <c r="L288" s="3"/>
      <c r="M288" s="3"/>
      <c r="N288" s="3"/>
      <c r="O288" s="3"/>
      <c r="P288" s="3"/>
      <c r="Q288" s="3"/>
      <c r="R288" s="3"/>
    </row>
    <row r="289" spans="8:18" s="10" customFormat="1" x14ac:dyDescent="0.2">
      <c r="H289" s="13"/>
      <c r="K289" s="3"/>
      <c r="L289" s="3"/>
      <c r="M289" s="3"/>
      <c r="N289" s="3"/>
      <c r="O289" s="3"/>
      <c r="P289" s="3"/>
      <c r="Q289" s="3"/>
      <c r="R289" s="3"/>
    </row>
    <row r="290" spans="8:18" s="10" customFormat="1" x14ac:dyDescent="0.2">
      <c r="H290" s="13"/>
      <c r="K290" s="3"/>
      <c r="L290" s="3"/>
      <c r="M290" s="3"/>
      <c r="N290" s="3"/>
      <c r="O290" s="3"/>
      <c r="P290" s="3"/>
      <c r="Q290" s="3"/>
      <c r="R290" s="3"/>
    </row>
    <row r="291" spans="8:18" s="10" customFormat="1" x14ac:dyDescent="0.2">
      <c r="H291" s="13"/>
      <c r="K291" s="3"/>
      <c r="L291" s="3"/>
      <c r="M291" s="3"/>
      <c r="N291" s="3"/>
      <c r="O291" s="3"/>
      <c r="P291" s="3"/>
      <c r="Q291" s="3"/>
      <c r="R291" s="3"/>
    </row>
    <row r="292" spans="8:18" s="10" customFormat="1" x14ac:dyDescent="0.2">
      <c r="H292" s="13"/>
      <c r="K292" s="3"/>
      <c r="L292" s="3"/>
      <c r="M292" s="3"/>
      <c r="N292" s="3"/>
      <c r="O292" s="3"/>
      <c r="P292" s="3"/>
      <c r="Q292" s="3"/>
      <c r="R292" s="3"/>
    </row>
    <row r="293" spans="8:18" s="10" customFormat="1" x14ac:dyDescent="0.2">
      <c r="H293" s="13"/>
      <c r="K293" s="3"/>
      <c r="L293" s="3"/>
      <c r="M293" s="3"/>
      <c r="N293" s="3"/>
      <c r="O293" s="3"/>
      <c r="P293" s="3"/>
      <c r="Q293" s="3"/>
      <c r="R293" s="3"/>
    </row>
    <row r="294" spans="8:18" s="10" customFormat="1" x14ac:dyDescent="0.2">
      <c r="H294" s="13"/>
      <c r="K294" s="3"/>
      <c r="L294" s="3"/>
      <c r="M294" s="3"/>
      <c r="N294" s="3"/>
      <c r="O294" s="3"/>
      <c r="P294" s="3"/>
      <c r="Q294" s="3"/>
      <c r="R294" s="3"/>
    </row>
    <row r="295" spans="8:18" s="10" customFormat="1" x14ac:dyDescent="0.2">
      <c r="H295" s="13"/>
      <c r="K295" s="3"/>
      <c r="L295" s="3"/>
      <c r="M295" s="3"/>
      <c r="N295" s="3"/>
      <c r="O295" s="3"/>
      <c r="P295" s="3"/>
      <c r="Q295" s="3"/>
      <c r="R295" s="3"/>
    </row>
    <row r="296" spans="8:18" s="10" customFormat="1" x14ac:dyDescent="0.2">
      <c r="H296" s="13"/>
      <c r="K296" s="3"/>
      <c r="L296" s="3"/>
      <c r="M296" s="3"/>
      <c r="N296" s="3"/>
      <c r="O296" s="3"/>
      <c r="P296" s="3"/>
      <c r="Q296" s="3"/>
      <c r="R296" s="3"/>
    </row>
    <row r="297" spans="8:18" s="10" customFormat="1" x14ac:dyDescent="0.2">
      <c r="H297" s="13"/>
      <c r="K297" s="3"/>
      <c r="L297" s="3"/>
      <c r="M297" s="3"/>
      <c r="N297" s="3"/>
      <c r="O297" s="3"/>
      <c r="P297" s="3"/>
      <c r="Q297" s="3"/>
      <c r="R297" s="3"/>
    </row>
    <row r="298" spans="8:18" s="10" customFormat="1" x14ac:dyDescent="0.2">
      <c r="H298" s="13"/>
      <c r="K298" s="3"/>
      <c r="L298" s="3"/>
      <c r="M298" s="3"/>
      <c r="N298" s="3"/>
      <c r="O298" s="3"/>
      <c r="P298" s="3"/>
      <c r="Q298" s="3"/>
      <c r="R298" s="3"/>
    </row>
    <row r="299" spans="8:18" s="10" customFormat="1" x14ac:dyDescent="0.2">
      <c r="H299" s="13"/>
      <c r="K299" s="3"/>
      <c r="L299" s="3"/>
      <c r="M299" s="3"/>
      <c r="N299" s="3"/>
      <c r="O299" s="3"/>
      <c r="P299" s="3"/>
      <c r="Q299" s="3"/>
      <c r="R299" s="3"/>
    </row>
    <row r="300" spans="8:18" s="10" customFormat="1" x14ac:dyDescent="0.2">
      <c r="H300" s="13"/>
      <c r="K300" s="3"/>
      <c r="L300" s="3"/>
      <c r="M300" s="3"/>
      <c r="N300" s="3"/>
      <c r="O300" s="3"/>
      <c r="P300" s="3"/>
      <c r="Q300" s="3"/>
      <c r="R300" s="3"/>
    </row>
    <row r="301" spans="8:18" s="10" customFormat="1" x14ac:dyDescent="0.2">
      <c r="H301" s="13"/>
      <c r="K301" s="3"/>
      <c r="L301" s="3"/>
      <c r="M301" s="3"/>
      <c r="N301" s="3"/>
      <c r="O301" s="3"/>
      <c r="P301" s="3"/>
      <c r="Q301" s="3"/>
      <c r="R301" s="3"/>
    </row>
    <row r="302" spans="8:18" s="10" customFormat="1" x14ac:dyDescent="0.2">
      <c r="H302" s="13"/>
      <c r="K302" s="3"/>
      <c r="L302" s="3"/>
      <c r="M302" s="3"/>
      <c r="N302" s="3"/>
      <c r="O302" s="3"/>
      <c r="P302" s="3"/>
      <c r="Q302" s="3"/>
      <c r="R302" s="3"/>
    </row>
    <row r="303" spans="8:18" s="10" customFormat="1" x14ac:dyDescent="0.2">
      <c r="H303" s="13"/>
      <c r="K303" s="3"/>
      <c r="L303" s="3"/>
      <c r="M303" s="3"/>
      <c r="N303" s="3"/>
      <c r="O303" s="3"/>
      <c r="P303" s="3"/>
      <c r="Q303" s="3"/>
      <c r="R303" s="3"/>
    </row>
    <row r="304" spans="8:18" s="10" customFormat="1" x14ac:dyDescent="0.2">
      <c r="H304" s="13"/>
      <c r="K304" s="3"/>
      <c r="L304" s="3"/>
      <c r="M304" s="3"/>
      <c r="N304" s="3"/>
      <c r="O304" s="3"/>
      <c r="P304" s="3"/>
      <c r="Q304" s="3"/>
      <c r="R304" s="3"/>
    </row>
    <row r="305" spans="8:18" s="10" customFormat="1" x14ac:dyDescent="0.2">
      <c r="H305" s="13"/>
      <c r="K305" s="3"/>
      <c r="L305" s="3"/>
      <c r="M305" s="3"/>
      <c r="N305" s="3"/>
      <c r="O305" s="3"/>
      <c r="P305" s="3"/>
      <c r="Q305" s="3"/>
      <c r="R305" s="3"/>
    </row>
    <row r="306" spans="8:18" s="10" customFormat="1" x14ac:dyDescent="0.2">
      <c r="H306" s="13"/>
      <c r="K306" s="3"/>
      <c r="L306" s="3"/>
      <c r="M306" s="3"/>
      <c r="N306" s="3"/>
      <c r="O306" s="3"/>
      <c r="P306" s="3"/>
      <c r="Q306" s="3"/>
      <c r="R306" s="3"/>
    </row>
    <row r="307" spans="8:18" s="10" customFormat="1" x14ac:dyDescent="0.2">
      <c r="H307" s="13"/>
      <c r="K307" s="3"/>
      <c r="L307" s="3"/>
      <c r="M307" s="3"/>
      <c r="N307" s="3"/>
      <c r="O307" s="3"/>
      <c r="P307" s="3"/>
      <c r="Q307" s="3"/>
      <c r="R307" s="3"/>
    </row>
  </sheetData>
  <mergeCells count="13">
    <mergeCell ref="C53:I53"/>
    <mergeCell ref="C6:I6"/>
    <mergeCell ref="C8:C11"/>
    <mergeCell ref="D8:E11"/>
    <mergeCell ref="F8:F10"/>
    <mergeCell ref="G8:H10"/>
    <mergeCell ref="I8:I10"/>
    <mergeCell ref="F11:H11"/>
    <mergeCell ref="D12:E12"/>
    <mergeCell ref="G12:H12"/>
    <mergeCell ref="D24:E24"/>
    <mergeCell ref="D45:E45"/>
    <mergeCell ref="D50:I50"/>
  </mergeCells>
  <printOptions gridLinesSet="0"/>
  <pageMargins left="0.25" right="0.25" top="0.75" bottom="0.75" header="0.3" footer="0.3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B050"/>
    <pageSetUpPr fitToPage="1"/>
  </sheetPr>
  <dimension ref="C1:R307"/>
  <sheetViews>
    <sheetView showGridLines="0" topLeftCell="A16" workbookViewId="0">
      <selection activeCell="G13" sqref="G13"/>
    </sheetView>
  </sheetViews>
  <sheetFormatPr defaultColWidth="9.77734375" defaultRowHeight="15" x14ac:dyDescent="0.2"/>
  <cols>
    <col min="1" max="1" width="7" style="3" customWidth="1"/>
    <col min="2" max="2" width="7.77734375" style="3" customWidth="1"/>
    <col min="3" max="3" width="3.109375" style="3" customWidth="1"/>
    <col min="4" max="4" width="20.88671875" style="3" customWidth="1"/>
    <col min="5" max="5" width="31.21875" style="3" customWidth="1"/>
    <col min="6" max="6" width="9.77734375" style="3" customWidth="1"/>
    <col min="7" max="7" width="9.33203125" style="10" customWidth="1"/>
    <col min="8" max="8" width="1.33203125" style="13" customWidth="1"/>
    <col min="9" max="9" width="10.33203125" style="146" customWidth="1"/>
    <col min="10" max="10" width="2.109375" style="10" customWidth="1"/>
    <col min="11" max="11" width="17" style="3" bestFit="1" customWidth="1"/>
    <col min="12" max="12" width="3.77734375" style="3" customWidth="1"/>
    <col min="13" max="13" width="17.77734375" style="3" customWidth="1"/>
    <col min="14" max="14" width="19.77734375" style="3" customWidth="1"/>
    <col min="15" max="15" width="11.77734375" style="3" customWidth="1"/>
    <col min="16" max="16" width="16.6640625" style="3" customWidth="1"/>
    <col min="17" max="17" width="2.77734375" style="3" customWidth="1"/>
    <col min="18" max="18" width="9.77734375" style="3" customWidth="1"/>
    <col min="19" max="16384" width="9.77734375" style="3"/>
  </cols>
  <sheetData>
    <row r="1" spans="3:18" ht="15" customHeight="1" x14ac:dyDescent="0.25">
      <c r="C1" s="1"/>
      <c r="D1" s="2"/>
      <c r="F1" s="4"/>
      <c r="G1" s="5"/>
      <c r="H1" s="6"/>
      <c r="I1" s="5" t="s">
        <v>63</v>
      </c>
      <c r="J1" s="5"/>
      <c r="L1" s="7"/>
      <c r="M1" s="7"/>
      <c r="N1" s="8"/>
    </row>
    <row r="2" spans="3:18" ht="87.6" customHeight="1" x14ac:dyDescent="0.25">
      <c r="C2" s="1"/>
      <c r="D2" s="2"/>
      <c r="E2" s="2"/>
      <c r="G2" s="9"/>
      <c r="H2" s="6"/>
      <c r="I2" s="10"/>
      <c r="L2" s="2"/>
      <c r="M2" s="2"/>
      <c r="N2" s="2"/>
    </row>
    <row r="3" spans="3:18" ht="15" customHeight="1" x14ac:dyDescent="0.25">
      <c r="C3" s="1" t="s">
        <v>1</v>
      </c>
      <c r="D3" s="2"/>
      <c r="E3" s="2"/>
      <c r="F3" s="1"/>
      <c r="G3" s="11"/>
      <c r="H3" s="12"/>
      <c r="I3" s="10"/>
      <c r="O3" s="2"/>
      <c r="P3" s="2"/>
      <c r="Q3" s="2"/>
    </row>
    <row r="4" spans="3:18" ht="13.5" customHeight="1" x14ac:dyDescent="0.25">
      <c r="C4" s="1"/>
      <c r="F4" s="2"/>
      <c r="I4" s="10"/>
    </row>
    <row r="5" spans="3:18" ht="14.45" customHeight="1" x14ac:dyDescent="0.25">
      <c r="C5" s="1"/>
      <c r="F5" s="2"/>
      <c r="I5" s="10"/>
    </row>
    <row r="6" spans="3:18" ht="48.6" customHeight="1" x14ac:dyDescent="0.35">
      <c r="C6" s="160" t="s">
        <v>64</v>
      </c>
      <c r="D6" s="160"/>
      <c r="E6" s="160"/>
      <c r="F6" s="160"/>
      <c r="G6" s="160"/>
      <c r="H6" s="160"/>
      <c r="I6" s="160"/>
      <c r="J6" s="153"/>
    </row>
    <row r="7" spans="3:18" ht="12" customHeight="1" x14ac:dyDescent="0.25">
      <c r="G7" s="11"/>
      <c r="H7" s="15"/>
      <c r="I7" s="16"/>
      <c r="J7" s="17"/>
      <c r="P7" s="2"/>
      <c r="R7" s="2"/>
    </row>
    <row r="8" spans="3:18" s="20" customFormat="1" ht="17.25" customHeight="1" x14ac:dyDescent="0.2">
      <c r="C8" s="161" t="s">
        <v>3</v>
      </c>
      <c r="D8" s="164" t="s">
        <v>4</v>
      </c>
      <c r="E8" s="165"/>
      <c r="F8" s="170" t="s">
        <v>5</v>
      </c>
      <c r="G8" s="164" t="s">
        <v>6</v>
      </c>
      <c r="H8" s="165"/>
      <c r="I8" s="173" t="s">
        <v>7</v>
      </c>
      <c r="J8" s="18"/>
      <c r="K8" s="19"/>
    </row>
    <row r="9" spans="3:18" s="20" customFormat="1" ht="15.75" customHeight="1" x14ac:dyDescent="0.2">
      <c r="C9" s="162"/>
      <c r="D9" s="166"/>
      <c r="E9" s="167"/>
      <c r="F9" s="171"/>
      <c r="G9" s="166"/>
      <c r="H9" s="167"/>
      <c r="I9" s="174"/>
      <c r="J9" s="18"/>
      <c r="K9" s="19"/>
    </row>
    <row r="10" spans="3:18" s="20" customFormat="1" ht="34.5" customHeight="1" x14ac:dyDescent="0.2">
      <c r="C10" s="162"/>
      <c r="D10" s="166"/>
      <c r="E10" s="167"/>
      <c r="F10" s="172"/>
      <c r="G10" s="168"/>
      <c r="H10" s="169"/>
      <c r="I10" s="175"/>
      <c r="J10" s="18"/>
      <c r="K10" s="19"/>
    </row>
    <row r="11" spans="3:18" s="20" customFormat="1" ht="16.5" customHeight="1" x14ac:dyDescent="0.2">
      <c r="C11" s="163"/>
      <c r="D11" s="168"/>
      <c r="E11" s="169"/>
      <c r="F11" s="176" t="s">
        <v>8</v>
      </c>
      <c r="G11" s="177"/>
      <c r="H11" s="178"/>
      <c r="I11" s="21" t="s">
        <v>9</v>
      </c>
      <c r="J11" s="22"/>
    </row>
    <row r="12" spans="3:18" s="27" customFormat="1" ht="15" customHeight="1" thickBot="1" x14ac:dyDescent="0.3">
      <c r="C12" s="23">
        <v>1</v>
      </c>
      <c r="D12" s="179">
        <v>2</v>
      </c>
      <c r="E12" s="180"/>
      <c r="F12" s="24">
        <v>3</v>
      </c>
      <c r="G12" s="181">
        <v>4</v>
      </c>
      <c r="H12" s="182"/>
      <c r="I12" s="25">
        <v>5</v>
      </c>
      <c r="J12" s="26"/>
    </row>
    <row r="13" spans="3:18" s="30" customFormat="1" ht="19.5" customHeight="1" thickTop="1" x14ac:dyDescent="0.25">
      <c r="C13" s="28" t="s">
        <v>10</v>
      </c>
      <c r="D13" s="29" t="s">
        <v>11</v>
      </c>
      <c r="F13" s="31">
        <f>F15+F22+F24</f>
        <v>355705.375</v>
      </c>
      <c r="G13" s="32">
        <f>G15+G22+G24</f>
        <v>62020.798465169995</v>
      </c>
      <c r="H13" s="33"/>
      <c r="I13" s="34">
        <f>G13/F13*100</f>
        <v>17.436002608948485</v>
      </c>
      <c r="J13" s="35"/>
      <c r="K13" s="36"/>
      <c r="L13" s="37"/>
      <c r="M13" s="37"/>
      <c r="O13" s="38"/>
      <c r="P13" s="38"/>
      <c r="R13" s="39"/>
    </row>
    <row r="14" spans="3:18" ht="11.25" customHeight="1" x14ac:dyDescent="0.25">
      <c r="C14" s="40"/>
      <c r="D14" s="41" t="s">
        <v>12</v>
      </c>
      <c r="F14" s="42"/>
      <c r="G14" s="43"/>
      <c r="H14" s="33"/>
      <c r="I14" s="44"/>
      <c r="J14" s="45"/>
      <c r="O14" s="46"/>
      <c r="P14" s="46"/>
    </row>
    <row r="15" spans="3:18" ht="15" customHeight="1" x14ac:dyDescent="0.2">
      <c r="C15" s="40"/>
      <c r="D15" s="47" t="s">
        <v>13</v>
      </c>
      <c r="E15" s="48"/>
      <c r="F15" s="49">
        <f>F17+F19+F20+F21+1290</f>
        <v>331672.63699999999</v>
      </c>
      <c r="G15" s="50">
        <f>G17+G19+G20+G21+281.505914</f>
        <v>58529.205913999998</v>
      </c>
      <c r="H15" s="51"/>
      <c r="I15" s="52">
        <f>G15/F15*100</f>
        <v>17.646679100030795</v>
      </c>
      <c r="J15" s="53"/>
      <c r="O15" s="46"/>
      <c r="P15" s="46"/>
    </row>
    <row r="16" spans="3:18" ht="11.25" customHeight="1" x14ac:dyDescent="0.2">
      <c r="C16" s="40"/>
      <c r="D16" s="41" t="s">
        <v>60</v>
      </c>
      <c r="E16" s="48"/>
      <c r="F16" s="74"/>
      <c r="G16" s="50"/>
      <c r="H16" s="51"/>
      <c r="I16" s="52"/>
      <c r="J16" s="53"/>
      <c r="O16" s="46"/>
      <c r="P16" s="46"/>
    </row>
    <row r="17" spans="3:18" ht="15" customHeight="1" x14ac:dyDescent="0.2">
      <c r="C17" s="40"/>
      <c r="D17" s="47" t="s">
        <v>61</v>
      </c>
      <c r="E17" s="48"/>
      <c r="F17" s="49">
        <f>166000+70000+1913.982</f>
        <v>237913.98199999999</v>
      </c>
      <c r="G17" s="54">
        <f>ROUND(42376.16764766,1)</f>
        <v>42376.2</v>
      </c>
      <c r="H17" s="55"/>
      <c r="I17" s="52">
        <f t="shared" ref="I17:I27" si="0">G17/F17*100</f>
        <v>17.81156350869702</v>
      </c>
      <c r="J17" s="53"/>
      <c r="O17" s="46"/>
      <c r="P17" s="46"/>
      <c r="R17" s="56"/>
    </row>
    <row r="18" spans="3:18" s="20" customFormat="1" ht="13.5" customHeight="1" x14ac:dyDescent="0.2">
      <c r="C18" s="57"/>
      <c r="D18" s="41" t="s">
        <v>62</v>
      </c>
      <c r="E18" s="58"/>
      <c r="F18" s="66">
        <v>70000</v>
      </c>
      <c r="G18" s="67">
        <v>10762.271984180001</v>
      </c>
      <c r="H18" s="55"/>
      <c r="I18" s="60">
        <f t="shared" si="0"/>
        <v>15.374674263114288</v>
      </c>
      <c r="J18" s="61"/>
      <c r="K18" s="3"/>
      <c r="O18" s="62"/>
      <c r="R18" s="63"/>
    </row>
    <row r="19" spans="3:18" ht="15" customHeight="1" x14ac:dyDescent="0.2">
      <c r="C19" s="40"/>
      <c r="D19" s="47" t="s">
        <v>17</v>
      </c>
      <c r="E19" s="48"/>
      <c r="F19" s="59">
        <v>32400</v>
      </c>
      <c r="G19" s="54">
        <f>ROUND(5586,1)</f>
        <v>5586</v>
      </c>
      <c r="H19" s="55" t="s">
        <v>18</v>
      </c>
      <c r="I19" s="52">
        <f t="shared" si="0"/>
        <v>17.24074074074074</v>
      </c>
      <c r="J19" s="53"/>
      <c r="O19" s="46"/>
      <c r="R19" s="56"/>
    </row>
    <row r="20" spans="3:18" ht="15" customHeight="1" x14ac:dyDescent="0.2">
      <c r="C20" s="40"/>
      <c r="D20" s="47" t="s">
        <v>19</v>
      </c>
      <c r="E20" s="48"/>
      <c r="F20" s="59">
        <v>55500</v>
      </c>
      <c r="G20" s="54">
        <f>ROUND(9540.44326764,1)</f>
        <v>9540.4</v>
      </c>
      <c r="H20" s="55" t="s">
        <v>18</v>
      </c>
      <c r="I20" s="52">
        <f t="shared" si="0"/>
        <v>17.189909909909908</v>
      </c>
      <c r="J20" s="53"/>
      <c r="O20" s="46"/>
      <c r="R20" s="56"/>
    </row>
    <row r="21" spans="3:18" ht="15" customHeight="1" x14ac:dyDescent="0.2">
      <c r="C21" s="40"/>
      <c r="D21" s="47" t="s">
        <v>21</v>
      </c>
      <c r="E21" s="48"/>
      <c r="F21" s="59">
        <v>4568.6549999999997</v>
      </c>
      <c r="G21" s="54">
        <f>ROUND(745.13888205,1)</f>
        <v>745.1</v>
      </c>
      <c r="H21" s="55"/>
      <c r="I21" s="52">
        <f t="shared" si="0"/>
        <v>16.308957450278037</v>
      </c>
      <c r="J21" s="53"/>
      <c r="M21" s="64"/>
      <c r="O21" s="46"/>
      <c r="R21" s="56"/>
    </row>
    <row r="22" spans="3:18" ht="15" customHeight="1" x14ac:dyDescent="0.2">
      <c r="C22" s="40"/>
      <c r="D22" s="47" t="s">
        <v>22</v>
      </c>
      <c r="F22" s="59">
        <v>21908.68</v>
      </c>
      <c r="G22" s="54">
        <v>3462.1</v>
      </c>
      <c r="H22" s="55"/>
      <c r="I22" s="52">
        <f t="shared" si="0"/>
        <v>15.802412559770829</v>
      </c>
      <c r="J22" s="53"/>
      <c r="M22" s="64"/>
      <c r="Q22" s="65"/>
      <c r="R22" s="56"/>
    </row>
    <row r="23" spans="3:18" s="20" customFormat="1" ht="12" customHeight="1" x14ac:dyDescent="0.2">
      <c r="C23" s="57"/>
      <c r="D23" s="41" t="s">
        <v>23</v>
      </c>
      <c r="F23" s="66">
        <v>3787</v>
      </c>
      <c r="G23" s="67">
        <v>620.20138156999997</v>
      </c>
      <c r="H23" s="55"/>
      <c r="I23" s="60">
        <f t="shared" si="0"/>
        <v>16.377115964351731</v>
      </c>
      <c r="J23" s="61"/>
      <c r="M23" s="68"/>
      <c r="Q23" s="69"/>
      <c r="R23" s="63"/>
    </row>
    <row r="24" spans="3:18" s="20" customFormat="1" ht="15" customHeight="1" x14ac:dyDescent="0.2">
      <c r="C24" s="57"/>
      <c r="D24" s="183" t="s">
        <v>24</v>
      </c>
      <c r="E24" s="184"/>
      <c r="F24" s="59">
        <f>F25+F26</f>
        <v>2124.058</v>
      </c>
      <c r="G24" s="54">
        <f>G25+G26</f>
        <v>29.492551169999999</v>
      </c>
      <c r="H24" s="55"/>
      <c r="I24" s="52">
        <f t="shared" si="0"/>
        <v>1.388500274945411</v>
      </c>
      <c r="J24" s="53"/>
      <c r="Q24" s="69"/>
      <c r="R24" s="63"/>
    </row>
    <row r="25" spans="3:18" s="20" customFormat="1" ht="15" customHeight="1" x14ac:dyDescent="0.2">
      <c r="C25" s="57"/>
      <c r="D25" s="70" t="s">
        <v>25</v>
      </c>
      <c r="E25" s="70"/>
      <c r="F25" s="59">
        <f>115.764+36.294</f>
        <v>152.05799999999999</v>
      </c>
      <c r="G25" s="54">
        <v>10.721212469999999</v>
      </c>
      <c r="H25" s="55"/>
      <c r="I25" s="52">
        <f t="shared" si="0"/>
        <v>7.0507388430730371</v>
      </c>
      <c r="J25" s="53"/>
      <c r="Q25" s="69"/>
      <c r="R25" s="63"/>
    </row>
    <row r="26" spans="3:18" s="20" customFormat="1" ht="15" customHeight="1" x14ac:dyDescent="0.2">
      <c r="C26" s="57"/>
      <c r="D26" s="70" t="s">
        <v>26</v>
      </c>
      <c r="E26" s="70"/>
      <c r="F26" s="59">
        <v>1972</v>
      </c>
      <c r="G26" s="54">
        <v>18.771338700000001</v>
      </c>
      <c r="H26" s="55"/>
      <c r="I26" s="52">
        <f t="shared" si="0"/>
        <v>0.95189344320486813</v>
      </c>
      <c r="J26" s="53"/>
      <c r="Q26" s="69"/>
      <c r="R26" s="63"/>
    </row>
    <row r="27" spans="3:18" s="30" customFormat="1" ht="16.5" customHeight="1" x14ac:dyDescent="0.25">
      <c r="C27" s="28" t="s">
        <v>27</v>
      </c>
      <c r="D27" s="29" t="s">
        <v>28</v>
      </c>
      <c r="F27" s="71">
        <v>397197.40500000003</v>
      </c>
      <c r="G27" s="32">
        <v>57559.5</v>
      </c>
      <c r="H27" s="72"/>
      <c r="I27" s="73">
        <f t="shared" si="0"/>
        <v>14.491408875141065</v>
      </c>
      <c r="J27" s="35"/>
      <c r="L27" s="37"/>
      <c r="M27" s="37"/>
      <c r="O27" s="38"/>
      <c r="P27" s="38"/>
      <c r="R27" s="39"/>
    </row>
    <row r="28" spans="3:18" ht="11.25" customHeight="1" x14ac:dyDescent="0.25">
      <c r="C28" s="40"/>
      <c r="D28" s="41" t="s">
        <v>29</v>
      </c>
      <c r="F28" s="74"/>
      <c r="G28" s="75"/>
      <c r="H28" s="72"/>
      <c r="I28" s="76"/>
      <c r="J28" s="77"/>
      <c r="O28" s="46"/>
      <c r="P28" s="46"/>
    </row>
    <row r="29" spans="3:18" ht="15" customHeight="1" x14ac:dyDescent="0.2">
      <c r="C29" s="40"/>
      <c r="D29" s="47" t="s">
        <v>30</v>
      </c>
      <c r="E29" s="30"/>
      <c r="F29" s="49">
        <v>30700</v>
      </c>
      <c r="G29" s="78">
        <v>4016.5666869900001</v>
      </c>
      <c r="H29" s="51"/>
      <c r="I29" s="52">
        <f t="shared" ref="I29:I33" si="1">G29/F29*100</f>
        <v>13.083279110716614</v>
      </c>
      <c r="J29" s="53"/>
      <c r="K29" s="64"/>
      <c r="O29" s="46"/>
      <c r="P29" s="46"/>
      <c r="R29" s="56"/>
    </row>
    <row r="30" spans="3:18" ht="15" customHeight="1" x14ac:dyDescent="0.2">
      <c r="C30" s="40"/>
      <c r="D30" s="47" t="s">
        <v>31</v>
      </c>
      <c r="E30" s="30"/>
      <c r="F30" s="79">
        <v>19643.623</v>
      </c>
      <c r="G30" s="50">
        <v>2783.7434977200001</v>
      </c>
      <c r="H30" s="51"/>
      <c r="I30" s="52">
        <f t="shared" si="1"/>
        <v>14.171232555827407</v>
      </c>
      <c r="J30" s="53"/>
      <c r="K30" s="64"/>
      <c r="O30" s="46"/>
      <c r="P30" s="46"/>
      <c r="R30" s="56"/>
    </row>
    <row r="31" spans="3:18" ht="15" customHeight="1" x14ac:dyDescent="0.2">
      <c r="C31" s="40"/>
      <c r="D31" s="47" t="s">
        <v>32</v>
      </c>
      <c r="E31" s="30"/>
      <c r="F31" s="49">
        <v>17565.7</v>
      </c>
      <c r="G31" s="78">
        <v>2485.0533602800001</v>
      </c>
      <c r="H31" s="51"/>
      <c r="I31" s="52">
        <f t="shared" si="1"/>
        <v>14.147192313884446</v>
      </c>
      <c r="J31" s="53"/>
      <c r="K31" s="64"/>
      <c r="O31" s="46"/>
      <c r="P31" s="46"/>
      <c r="R31" s="56"/>
    </row>
    <row r="32" spans="3:18" ht="15" customHeight="1" x14ac:dyDescent="0.2">
      <c r="C32" s="40"/>
      <c r="D32" s="47" t="s">
        <v>33</v>
      </c>
      <c r="E32" s="30"/>
      <c r="F32" s="79">
        <v>46637.7</v>
      </c>
      <c r="G32" s="50">
        <v>3044.01735444</v>
      </c>
      <c r="H32" s="80"/>
      <c r="I32" s="52">
        <f t="shared" si="1"/>
        <v>6.5269456993805441</v>
      </c>
      <c r="J32" s="53"/>
      <c r="K32" s="64"/>
      <c r="O32" s="46"/>
      <c r="P32" s="46"/>
      <c r="R32" s="56"/>
    </row>
    <row r="33" spans="3:18" ht="15" customHeight="1" x14ac:dyDescent="0.2">
      <c r="C33" s="40"/>
      <c r="D33" s="81" t="s">
        <v>34</v>
      </c>
      <c r="E33" s="30"/>
      <c r="F33" s="49">
        <v>56444.714999999997</v>
      </c>
      <c r="G33" s="50">
        <v>15329.509185999999</v>
      </c>
      <c r="H33" s="55" t="s">
        <v>35</v>
      </c>
      <c r="I33" s="52">
        <f t="shared" si="1"/>
        <v>27.158449087748959</v>
      </c>
      <c r="J33" s="53"/>
      <c r="K33" s="82"/>
      <c r="O33" s="46"/>
      <c r="P33" s="46"/>
      <c r="R33" s="56"/>
    </row>
    <row r="34" spans="3:18" s="30" customFormat="1" ht="18" customHeight="1" x14ac:dyDescent="0.25">
      <c r="C34" s="28" t="s">
        <v>36</v>
      </c>
      <c r="D34" s="29" t="s">
        <v>37</v>
      </c>
      <c r="E34" s="37"/>
      <c r="F34" s="71">
        <f>F13-F27</f>
        <v>-41492.030000000028</v>
      </c>
      <c r="G34" s="83">
        <f>G13-G27</f>
        <v>4461.2984651699953</v>
      </c>
      <c r="H34" s="84"/>
      <c r="I34" s="85" t="s">
        <v>38</v>
      </c>
      <c r="J34" s="86"/>
      <c r="K34" s="87"/>
      <c r="L34" s="3"/>
      <c r="M34" s="64">
        <v>4926226316.0900002</v>
      </c>
      <c r="N34" s="3" t="s">
        <v>65</v>
      </c>
      <c r="O34" s="3"/>
      <c r="P34" s="38"/>
      <c r="R34" s="39"/>
    </row>
    <row r="35" spans="3:18" ht="18" customHeight="1" x14ac:dyDescent="0.25">
      <c r="C35" s="28" t="s">
        <v>39</v>
      </c>
      <c r="D35" s="29" t="s">
        <v>40</v>
      </c>
      <c r="E35" s="2"/>
      <c r="F35" s="88">
        <v>-15460.157999999999</v>
      </c>
      <c r="G35" s="89">
        <f>ROUND(,1)</f>
        <v>0</v>
      </c>
      <c r="H35" s="84"/>
      <c r="I35" s="85" t="s">
        <v>38</v>
      </c>
      <c r="J35" s="86"/>
      <c r="K35" s="36"/>
      <c r="L35" s="30"/>
      <c r="M35" s="82">
        <v>2070365482.45</v>
      </c>
      <c r="N35" s="3" t="s">
        <v>66</v>
      </c>
      <c r="P35" s="90"/>
      <c r="R35" s="91"/>
    </row>
    <row r="36" spans="3:18" s="30" customFormat="1" ht="19.5" customHeight="1" x14ac:dyDescent="0.25">
      <c r="C36" s="28" t="s">
        <v>41</v>
      </c>
      <c r="D36" s="29" t="s">
        <v>42</v>
      </c>
      <c r="F36" s="71">
        <f>F37+F49</f>
        <v>56952.158000000018</v>
      </c>
      <c r="G36" s="92">
        <f>-G34-G35</f>
        <v>-4461.2984651699953</v>
      </c>
      <c r="H36" s="33"/>
      <c r="I36" s="85" t="s">
        <v>38</v>
      </c>
      <c r="J36" s="86"/>
      <c r="M36" s="87">
        <f>M34-M35</f>
        <v>2855860833.6400003</v>
      </c>
      <c r="N36" s="3"/>
      <c r="O36" s="3"/>
    </row>
    <row r="37" spans="3:18" ht="18.75" customHeight="1" x14ac:dyDescent="0.25">
      <c r="C37" s="40"/>
      <c r="D37" s="1" t="s">
        <v>43</v>
      </c>
      <c r="F37" s="71">
        <f>F39+F40+F41++F42+F44+F43+F45+F46-F47-F48</f>
        <v>52843.344000000019</v>
      </c>
      <c r="G37" s="75">
        <f>G36-G49</f>
        <v>-8247.7159625299955</v>
      </c>
      <c r="H37" s="72"/>
      <c r="I37" s="93" t="s">
        <v>38</v>
      </c>
      <c r="J37" s="94"/>
      <c r="M37" s="36"/>
      <c r="N37" s="30"/>
      <c r="O37" s="30"/>
    </row>
    <row r="38" spans="3:18" ht="15" customHeight="1" x14ac:dyDescent="0.25">
      <c r="C38" s="40"/>
      <c r="D38" s="95" t="s">
        <v>44</v>
      </c>
      <c r="E38" s="96"/>
      <c r="F38" s="49"/>
      <c r="G38" s="75"/>
      <c r="H38" s="72"/>
      <c r="I38" s="97"/>
      <c r="J38" s="98"/>
      <c r="N38" s="64"/>
    </row>
    <row r="39" spans="3:18" ht="15" customHeight="1" x14ac:dyDescent="0.2">
      <c r="C39" s="40"/>
      <c r="D39" s="47" t="s">
        <v>45</v>
      </c>
      <c r="E39" s="30"/>
      <c r="F39" s="99">
        <v>0</v>
      </c>
      <c r="G39" s="100">
        <f>ROUND(0,1)</f>
        <v>0</v>
      </c>
      <c r="H39" s="55"/>
      <c r="I39" s="101" t="s">
        <v>38</v>
      </c>
      <c r="J39" s="102"/>
      <c r="N39" s="82"/>
      <c r="P39" s="46"/>
      <c r="R39" s="46"/>
    </row>
    <row r="40" spans="3:18" ht="15" customHeight="1" x14ac:dyDescent="0.2">
      <c r="C40" s="40"/>
      <c r="D40" s="47" t="s">
        <v>46</v>
      </c>
      <c r="E40" s="30"/>
      <c r="F40" s="49">
        <f>57645.361+271.451</f>
        <v>57916.811999999998</v>
      </c>
      <c r="G40" s="103">
        <f>ROUND(24358.6445817-9957.5087934,1)</f>
        <v>14401.1</v>
      </c>
      <c r="H40" s="55"/>
      <c r="I40" s="101">
        <f>G40/F40*100</f>
        <v>24.865146237676207</v>
      </c>
      <c r="J40" s="102"/>
      <c r="N40" s="87"/>
      <c r="P40" s="46"/>
      <c r="R40" s="46"/>
    </row>
    <row r="41" spans="3:18" ht="15" customHeight="1" x14ac:dyDescent="0.2">
      <c r="C41" s="40"/>
      <c r="D41" s="47" t="s">
        <v>47</v>
      </c>
      <c r="E41" s="30"/>
      <c r="F41" s="49">
        <v>9000</v>
      </c>
      <c r="G41" s="103">
        <f>ROUND(3889.384381+2122.45718768+4926.22631609,1)</f>
        <v>10938.1</v>
      </c>
      <c r="H41" s="55"/>
      <c r="I41" s="52">
        <f>G41/F41*100</f>
        <v>121.53444444444446</v>
      </c>
      <c r="J41" s="53"/>
      <c r="M41" s="64"/>
      <c r="P41" s="46"/>
      <c r="R41" s="46"/>
    </row>
    <row r="42" spans="3:18" ht="15" customHeight="1" x14ac:dyDescent="0.2">
      <c r="C42" s="40"/>
      <c r="D42" s="47" t="s">
        <v>48</v>
      </c>
      <c r="E42" s="30"/>
      <c r="F42" s="49">
        <v>-275.88600000000002</v>
      </c>
      <c r="G42" s="104">
        <f>+ROUND(1.221892,1)</f>
        <v>1.2</v>
      </c>
      <c r="H42" s="105"/>
      <c r="I42" s="101" t="s">
        <v>38</v>
      </c>
      <c r="J42" s="53"/>
      <c r="M42" s="82"/>
    </row>
    <row r="43" spans="3:18" ht="15" customHeight="1" x14ac:dyDescent="0.2">
      <c r="C43" s="40"/>
      <c r="D43" s="47" t="s">
        <v>49</v>
      </c>
      <c r="E43" s="30"/>
      <c r="F43" s="99">
        <v>-1487.1</v>
      </c>
      <c r="G43" s="100">
        <f>ROUND(4425.76158092-2855.86083364,1)</f>
        <v>1569.9</v>
      </c>
      <c r="H43" s="105"/>
      <c r="I43" s="101" t="s">
        <v>38</v>
      </c>
      <c r="J43" s="102"/>
      <c r="K43" s="106"/>
      <c r="M43" s="87"/>
    </row>
    <row r="44" spans="3:18" ht="15" customHeight="1" x14ac:dyDescent="0.2">
      <c r="C44" s="40"/>
      <c r="D44" s="47" t="s">
        <v>50</v>
      </c>
      <c r="E44" s="30"/>
      <c r="F44" s="99">
        <v>31.183</v>
      </c>
      <c r="G44" s="100">
        <f>ROUND(2.16736861-0.05362229,1)</f>
        <v>2.1</v>
      </c>
      <c r="H44" s="107"/>
      <c r="I44" s="101">
        <f>G44/F44*100</f>
        <v>6.7344386364365194</v>
      </c>
      <c r="J44" s="102"/>
      <c r="K44" s="106"/>
    </row>
    <row r="45" spans="3:18" ht="27.75" customHeight="1" x14ac:dyDescent="0.2">
      <c r="C45" s="40"/>
      <c r="D45" s="185" t="s">
        <v>51</v>
      </c>
      <c r="E45" s="186"/>
      <c r="F45" s="49">
        <v>-3269.1619999999998</v>
      </c>
      <c r="G45" s="100">
        <f>-486.54556106</f>
        <v>-486.54556106000001</v>
      </c>
      <c r="H45" s="107"/>
      <c r="I45" s="101">
        <f>G45/F45*100</f>
        <v>14.882883168836541</v>
      </c>
      <c r="J45" s="102"/>
    </row>
    <row r="46" spans="3:18" ht="15" customHeight="1" x14ac:dyDescent="0.2">
      <c r="C46" s="40"/>
      <c r="D46" s="47" t="s">
        <v>52</v>
      </c>
      <c r="E46" s="30"/>
      <c r="F46" s="49">
        <v>-72.503</v>
      </c>
      <c r="G46" s="100">
        <v>36.061886809999997</v>
      </c>
      <c r="H46" s="105"/>
      <c r="I46" s="108" t="s">
        <v>38</v>
      </c>
      <c r="J46" s="109"/>
      <c r="K46" s="110"/>
      <c r="L46" s="110"/>
      <c r="M46" s="110"/>
    </row>
    <row r="47" spans="3:18" ht="15" customHeight="1" x14ac:dyDescent="0.2">
      <c r="C47" s="40"/>
      <c r="D47" s="47" t="s">
        <v>69</v>
      </c>
      <c r="E47" s="30"/>
      <c r="F47" s="99" t="s">
        <v>38</v>
      </c>
      <c r="G47" s="100">
        <f>36952.53521762+2070.36548245</f>
        <v>39022.90070007</v>
      </c>
      <c r="H47" s="107"/>
      <c r="I47" s="101" t="s">
        <v>38</v>
      </c>
      <c r="J47" s="102"/>
      <c r="K47" s="110"/>
      <c r="L47" s="110"/>
      <c r="M47" s="110"/>
    </row>
    <row r="48" spans="3:18" ht="15" customHeight="1" x14ac:dyDescent="0.2">
      <c r="C48" s="40"/>
      <c r="D48" s="47" t="s">
        <v>54</v>
      </c>
      <c r="E48" s="30"/>
      <c r="F48" s="49">
        <v>9000</v>
      </c>
      <c r="G48" s="103">
        <f>+ROUND(G39+G40+G41+G42+G43+G44+G45+G46-G47-G37,1)</f>
        <v>-4313.3</v>
      </c>
      <c r="H48" s="55"/>
      <c r="I48" s="108" t="s">
        <v>38</v>
      </c>
      <c r="J48" s="102"/>
    </row>
    <row r="49" spans="3:16" s="30" customFormat="1" ht="19.5" customHeight="1" x14ac:dyDescent="0.25">
      <c r="C49" s="111"/>
      <c r="D49" s="112" t="s">
        <v>55</v>
      </c>
      <c r="E49" s="113"/>
      <c r="F49" s="114">
        <v>4108.8140000000003</v>
      </c>
      <c r="G49" s="115">
        <v>3786.4174973600002</v>
      </c>
      <c r="H49" s="116"/>
      <c r="I49" s="117">
        <f>G49/F49*100</f>
        <v>92.153538645458283</v>
      </c>
      <c r="J49" s="118"/>
      <c r="O49" s="119"/>
      <c r="P49" s="119"/>
    </row>
    <row r="50" spans="3:16" ht="46.5" customHeight="1" x14ac:dyDescent="0.2">
      <c r="C50" s="151" t="s">
        <v>18</v>
      </c>
      <c r="D50" s="187" t="s">
        <v>67</v>
      </c>
      <c r="E50" s="187"/>
      <c r="F50" s="187"/>
      <c r="G50" s="187"/>
      <c r="H50" s="187"/>
      <c r="I50" s="187"/>
      <c r="J50" s="121"/>
    </row>
    <row r="51" spans="3:16" ht="12.95" customHeight="1" x14ac:dyDescent="0.2">
      <c r="C51" s="122" t="s">
        <v>35</v>
      </c>
      <c r="D51" s="123" t="s">
        <v>68</v>
      </c>
      <c r="E51" s="123"/>
      <c r="F51" s="124"/>
      <c r="G51" s="124"/>
      <c r="H51" s="123"/>
      <c r="I51" s="121"/>
      <c r="J51" s="125"/>
      <c r="O51" s="46"/>
      <c r="P51" s="46"/>
    </row>
    <row r="52" spans="3:16" ht="12.75" customHeight="1" x14ac:dyDescent="0.2">
      <c r="C52" s="122" t="s">
        <v>58</v>
      </c>
      <c r="D52" s="123" t="s">
        <v>59</v>
      </c>
      <c r="E52" s="123"/>
      <c r="F52" s="124"/>
      <c r="G52" s="124"/>
      <c r="H52" s="126"/>
      <c r="I52" s="121"/>
      <c r="J52" s="125"/>
      <c r="O52" s="46"/>
      <c r="P52" s="46"/>
    </row>
    <row r="53" spans="3:16" ht="39" customHeight="1" x14ac:dyDescent="0.2">
      <c r="C53" s="159"/>
      <c r="D53" s="159"/>
      <c r="E53" s="159"/>
      <c r="F53" s="159"/>
      <c r="G53" s="159"/>
      <c r="H53" s="159"/>
      <c r="I53" s="159"/>
      <c r="J53" s="152"/>
      <c r="O53" s="46"/>
      <c r="P53" s="46"/>
    </row>
    <row r="54" spans="3:16" ht="13.5" customHeight="1" x14ac:dyDescent="0.2">
      <c r="C54" s="123"/>
      <c r="D54" s="10"/>
      <c r="E54" s="10"/>
      <c r="F54" s="128"/>
      <c r="G54" s="128"/>
      <c r="H54" s="129"/>
      <c r="I54" s="125"/>
      <c r="J54" s="125"/>
      <c r="O54" s="46"/>
      <c r="P54" s="46"/>
    </row>
    <row r="55" spans="3:16" ht="15.75" x14ac:dyDescent="0.25">
      <c r="C55" s="10"/>
      <c r="D55" s="10"/>
      <c r="E55" s="11"/>
      <c r="F55" s="11"/>
      <c r="G55" s="11"/>
      <c r="H55" s="12"/>
      <c r="I55" s="10"/>
    </row>
    <row r="56" spans="3:16" ht="15.75" x14ac:dyDescent="0.25">
      <c r="C56" s="10"/>
      <c r="D56" s="10"/>
      <c r="E56" s="11"/>
      <c r="F56" s="11"/>
      <c r="G56" s="11"/>
      <c r="H56" s="12"/>
      <c r="I56" s="10"/>
    </row>
    <row r="57" spans="3:16" ht="15.75" x14ac:dyDescent="0.25">
      <c r="C57" s="10"/>
      <c r="D57" s="10"/>
      <c r="E57" s="11"/>
      <c r="F57" s="11"/>
      <c r="G57" s="11"/>
      <c r="H57" s="12"/>
      <c r="I57" s="10"/>
    </row>
    <row r="58" spans="3:16" x14ac:dyDescent="0.2">
      <c r="C58" s="10"/>
      <c r="D58" s="10"/>
      <c r="E58" s="10"/>
      <c r="F58" s="10"/>
      <c r="I58" s="10"/>
    </row>
    <row r="59" spans="3:16" x14ac:dyDescent="0.2">
      <c r="C59" s="130"/>
      <c r="D59" s="10"/>
      <c r="E59" s="10"/>
      <c r="F59" s="10"/>
      <c r="I59" s="10"/>
    </row>
    <row r="60" spans="3:16" x14ac:dyDescent="0.2">
      <c r="C60" s="10"/>
      <c r="D60" s="10"/>
      <c r="E60" s="10"/>
      <c r="F60" s="10"/>
      <c r="I60" s="10"/>
    </row>
    <row r="61" spans="3:16" x14ac:dyDescent="0.2">
      <c r="C61" s="10"/>
      <c r="D61" s="10"/>
      <c r="E61" s="10"/>
      <c r="F61" s="10"/>
      <c r="I61" s="10"/>
    </row>
    <row r="62" spans="3:16" ht="15.75" x14ac:dyDescent="0.25">
      <c r="C62" s="10"/>
      <c r="D62" s="10"/>
      <c r="E62" s="10"/>
      <c r="F62" s="10"/>
      <c r="G62" s="11"/>
      <c r="H62" s="12"/>
      <c r="I62" s="10"/>
    </row>
    <row r="63" spans="3:16" ht="15.75" x14ac:dyDescent="0.25">
      <c r="C63" s="10"/>
      <c r="D63" s="10"/>
      <c r="E63" s="10"/>
      <c r="F63" s="10"/>
      <c r="G63" s="11"/>
      <c r="H63" s="12"/>
      <c r="I63" s="131"/>
      <c r="J63" s="131"/>
    </row>
    <row r="64" spans="3:16" ht="15.75" x14ac:dyDescent="0.25">
      <c r="C64" s="132"/>
      <c r="D64" s="132"/>
      <c r="E64" s="11"/>
      <c r="F64" s="133"/>
      <c r="G64" s="132"/>
      <c r="H64" s="134"/>
      <c r="I64" s="10"/>
    </row>
    <row r="65" spans="3:10" ht="15.75" x14ac:dyDescent="0.25">
      <c r="C65" s="133"/>
      <c r="D65" s="135"/>
      <c r="E65" s="135"/>
      <c r="F65" s="133"/>
      <c r="G65" s="133"/>
      <c r="H65" s="136"/>
      <c r="I65" s="133"/>
      <c r="J65" s="133"/>
    </row>
    <row r="66" spans="3:10" ht="15.75" x14ac:dyDescent="0.25">
      <c r="C66" s="11"/>
      <c r="D66" s="11"/>
      <c r="E66" s="11"/>
      <c r="F66" s="133"/>
      <c r="G66" s="11"/>
      <c r="H66" s="12"/>
      <c r="I66" s="10"/>
    </row>
    <row r="67" spans="3:10" x14ac:dyDescent="0.2">
      <c r="C67" s="123"/>
      <c r="D67" s="137"/>
      <c r="E67" s="138"/>
      <c r="F67" s="139"/>
      <c r="G67" s="139"/>
      <c r="H67" s="136"/>
      <c r="I67" s="139"/>
      <c r="J67" s="139"/>
    </row>
    <row r="68" spans="3:10" ht="15.75" x14ac:dyDescent="0.25">
      <c r="C68" s="10"/>
      <c r="D68" s="11"/>
      <c r="E68" s="10"/>
      <c r="F68" s="140"/>
      <c r="G68" s="11"/>
      <c r="H68" s="12"/>
      <c r="I68" s="11"/>
      <c r="J68" s="11"/>
    </row>
    <row r="69" spans="3:10" ht="15.75" x14ac:dyDescent="0.25">
      <c r="C69" s="133"/>
      <c r="D69" s="132"/>
      <c r="E69" s="10"/>
      <c r="F69" s="140"/>
      <c r="G69" s="140"/>
      <c r="H69" s="141"/>
      <c r="I69" s="142"/>
      <c r="J69" s="142"/>
    </row>
    <row r="70" spans="3:10" ht="15.75" x14ac:dyDescent="0.25">
      <c r="C70" s="11"/>
      <c r="D70" s="10"/>
      <c r="E70" s="10"/>
      <c r="F70" s="143"/>
      <c r="I70" s="10"/>
    </row>
    <row r="71" spans="3:10" ht="15.75" x14ac:dyDescent="0.25">
      <c r="C71" s="11"/>
      <c r="D71" s="132"/>
      <c r="E71" s="10"/>
      <c r="F71" s="143"/>
      <c r="G71" s="143"/>
      <c r="H71" s="144"/>
      <c r="I71" s="10"/>
    </row>
    <row r="72" spans="3:10" ht="15.75" x14ac:dyDescent="0.25">
      <c r="C72" s="11"/>
      <c r="D72" s="130"/>
      <c r="E72" s="10"/>
      <c r="F72" s="143"/>
      <c r="G72" s="143"/>
      <c r="H72" s="144"/>
      <c r="I72" s="145"/>
      <c r="J72" s="145"/>
    </row>
    <row r="73" spans="3:10" ht="15.75" x14ac:dyDescent="0.25">
      <c r="C73" s="11"/>
      <c r="D73" s="130"/>
      <c r="E73" s="10"/>
      <c r="F73" s="143"/>
      <c r="G73" s="143"/>
      <c r="H73" s="144"/>
      <c r="I73" s="145"/>
      <c r="J73" s="145"/>
    </row>
    <row r="74" spans="3:10" ht="15.75" x14ac:dyDescent="0.25">
      <c r="C74" s="11"/>
      <c r="D74" s="130"/>
      <c r="E74" s="10"/>
      <c r="F74" s="143"/>
      <c r="G74" s="143"/>
      <c r="H74" s="144"/>
      <c r="I74" s="145"/>
      <c r="J74" s="145"/>
    </row>
    <row r="75" spans="3:10" ht="15.75" x14ac:dyDescent="0.25">
      <c r="C75" s="11"/>
      <c r="D75" s="130"/>
      <c r="E75" s="10"/>
      <c r="F75" s="143"/>
      <c r="G75" s="143"/>
      <c r="H75" s="144"/>
      <c r="I75" s="145"/>
      <c r="J75" s="145"/>
    </row>
    <row r="76" spans="3:10" ht="15.75" x14ac:dyDescent="0.25">
      <c r="C76" s="11"/>
      <c r="D76" s="130"/>
      <c r="E76" s="10"/>
      <c r="F76" s="143"/>
      <c r="G76" s="143"/>
      <c r="H76" s="144"/>
      <c r="I76" s="145"/>
      <c r="J76" s="145"/>
    </row>
    <row r="77" spans="3:10" ht="15.75" x14ac:dyDescent="0.25">
      <c r="C77" s="11"/>
      <c r="D77" s="10"/>
      <c r="E77" s="10"/>
      <c r="F77" s="10"/>
      <c r="I77" s="10"/>
    </row>
    <row r="78" spans="3:10" ht="15.75" x14ac:dyDescent="0.25">
      <c r="C78" s="11"/>
      <c r="D78" s="10"/>
      <c r="E78" s="10"/>
      <c r="F78" s="143"/>
      <c r="G78" s="143"/>
      <c r="H78" s="144"/>
      <c r="I78" s="10"/>
    </row>
    <row r="79" spans="3:10" ht="15.75" x14ac:dyDescent="0.25">
      <c r="C79" s="133"/>
      <c r="D79" s="132"/>
      <c r="E79" s="10"/>
      <c r="F79" s="140"/>
      <c r="G79" s="140"/>
      <c r="H79" s="141"/>
      <c r="I79" s="142"/>
      <c r="J79" s="142"/>
    </row>
    <row r="80" spans="3:10" ht="15.75" customHeight="1" x14ac:dyDescent="0.25">
      <c r="C80" s="11"/>
      <c r="D80" s="10"/>
      <c r="E80" s="10"/>
      <c r="F80" s="10"/>
      <c r="I80" s="10"/>
    </row>
    <row r="81" spans="3:18" ht="15.75" x14ac:dyDescent="0.25">
      <c r="C81" s="11"/>
      <c r="D81" s="10"/>
      <c r="E81" s="10"/>
      <c r="F81" s="143"/>
      <c r="G81" s="143"/>
      <c r="H81" s="144"/>
      <c r="I81" s="10"/>
    </row>
    <row r="82" spans="3:18" ht="15.75" x14ac:dyDescent="0.25">
      <c r="C82" s="133"/>
      <c r="D82" s="132"/>
      <c r="E82" s="10"/>
      <c r="F82" s="140"/>
      <c r="G82" s="140"/>
      <c r="H82" s="141"/>
      <c r="I82" s="142"/>
      <c r="J82" s="142"/>
    </row>
    <row r="83" spans="3:18" x14ac:dyDescent="0.2">
      <c r="C83" s="9"/>
      <c r="D83" s="130"/>
      <c r="E83" s="10"/>
      <c r="F83" s="143"/>
      <c r="G83" s="143"/>
      <c r="H83" s="144"/>
      <c r="I83" s="145"/>
      <c r="J83" s="145"/>
    </row>
    <row r="84" spans="3:18" x14ac:dyDescent="0.2">
      <c r="C84" s="10"/>
      <c r="D84" s="10"/>
      <c r="E84" s="10"/>
      <c r="F84" s="10"/>
      <c r="I84" s="10"/>
    </row>
    <row r="85" spans="3:18" x14ac:dyDescent="0.2">
      <c r="C85" s="10"/>
      <c r="D85" s="10"/>
      <c r="E85" s="10"/>
      <c r="F85" s="10"/>
      <c r="I85" s="10"/>
    </row>
    <row r="86" spans="3:18" x14ac:dyDescent="0.2">
      <c r="C86" s="10"/>
      <c r="D86" s="10"/>
      <c r="E86" s="10"/>
      <c r="F86" s="10"/>
      <c r="I86" s="10"/>
    </row>
    <row r="87" spans="3:18" x14ac:dyDescent="0.2">
      <c r="C87" s="10"/>
      <c r="D87" s="130"/>
      <c r="E87" s="10"/>
      <c r="F87" s="10"/>
      <c r="I87" s="10"/>
    </row>
    <row r="88" spans="3:18" x14ac:dyDescent="0.2">
      <c r="C88" s="10"/>
      <c r="D88" s="130"/>
      <c r="E88" s="10"/>
      <c r="F88" s="10"/>
      <c r="I88" s="10"/>
    </row>
    <row r="89" spans="3:18" x14ac:dyDescent="0.2">
      <c r="C89" s="10"/>
      <c r="D89" s="10"/>
      <c r="E89" s="10"/>
      <c r="F89" s="10"/>
      <c r="I89" s="10"/>
    </row>
    <row r="90" spans="3:18" x14ac:dyDescent="0.2">
      <c r="C90" s="10"/>
      <c r="D90" s="10"/>
      <c r="E90" s="10"/>
      <c r="F90" s="10"/>
      <c r="I90" s="10"/>
    </row>
    <row r="91" spans="3:18" x14ac:dyDescent="0.2">
      <c r="C91" s="10"/>
      <c r="D91" s="10"/>
      <c r="E91" s="10"/>
      <c r="F91" s="10"/>
      <c r="I91" s="10"/>
    </row>
    <row r="92" spans="3:18" x14ac:dyDescent="0.2">
      <c r="C92" s="10"/>
      <c r="D92" s="10"/>
      <c r="E92" s="10"/>
      <c r="F92" s="10"/>
      <c r="I92" s="10"/>
    </row>
    <row r="93" spans="3:18" s="10" customFormat="1" x14ac:dyDescent="0.2">
      <c r="H93" s="13"/>
      <c r="K93" s="3"/>
      <c r="L93" s="3"/>
      <c r="M93" s="3"/>
      <c r="N93" s="3"/>
      <c r="O93" s="3"/>
      <c r="P93" s="3"/>
      <c r="Q93" s="3"/>
      <c r="R93" s="3"/>
    </row>
    <row r="94" spans="3:18" s="10" customFormat="1" x14ac:dyDescent="0.2">
      <c r="H94" s="13"/>
      <c r="K94" s="3"/>
      <c r="L94" s="3"/>
      <c r="M94" s="3"/>
      <c r="N94" s="3"/>
      <c r="O94" s="3"/>
      <c r="P94" s="3"/>
      <c r="Q94" s="3"/>
      <c r="R94" s="3"/>
    </row>
    <row r="95" spans="3:18" s="10" customFormat="1" x14ac:dyDescent="0.2">
      <c r="H95" s="13"/>
      <c r="K95" s="3"/>
      <c r="L95" s="3"/>
      <c r="M95" s="3"/>
      <c r="N95" s="3"/>
      <c r="O95" s="3"/>
      <c r="P95" s="3"/>
      <c r="Q95" s="3"/>
      <c r="R95" s="3"/>
    </row>
    <row r="96" spans="3:18" s="10" customFormat="1" x14ac:dyDescent="0.2">
      <c r="H96" s="13"/>
      <c r="K96" s="3"/>
      <c r="L96" s="3"/>
      <c r="M96" s="3"/>
      <c r="N96" s="3"/>
      <c r="O96" s="3"/>
      <c r="P96" s="3"/>
      <c r="Q96" s="3"/>
      <c r="R96" s="3"/>
    </row>
    <row r="97" spans="8:18" s="10" customFormat="1" ht="15.75" customHeight="1" x14ac:dyDescent="0.2">
      <c r="H97" s="13"/>
      <c r="K97" s="3"/>
      <c r="L97" s="3"/>
      <c r="M97" s="3"/>
      <c r="N97" s="3"/>
      <c r="O97" s="3"/>
      <c r="P97" s="3"/>
      <c r="Q97" s="3"/>
      <c r="R97" s="3"/>
    </row>
    <row r="98" spans="8:18" s="10" customFormat="1" x14ac:dyDescent="0.2">
      <c r="H98" s="13"/>
      <c r="K98" s="3"/>
      <c r="L98" s="3"/>
      <c r="M98" s="3"/>
      <c r="N98" s="3"/>
      <c r="O98" s="3"/>
      <c r="P98" s="3"/>
      <c r="Q98" s="3"/>
      <c r="R98" s="3"/>
    </row>
    <row r="99" spans="8:18" s="10" customFormat="1" x14ac:dyDescent="0.2">
      <c r="H99" s="13"/>
      <c r="K99" s="3"/>
      <c r="L99" s="3"/>
      <c r="M99" s="3"/>
      <c r="N99" s="3"/>
      <c r="O99" s="3"/>
      <c r="P99" s="3"/>
      <c r="Q99" s="3"/>
      <c r="R99" s="3"/>
    </row>
    <row r="100" spans="8:18" s="10" customFormat="1" x14ac:dyDescent="0.2">
      <c r="H100" s="13"/>
      <c r="K100" s="3"/>
      <c r="L100" s="3"/>
      <c r="M100" s="3"/>
      <c r="N100" s="3"/>
      <c r="O100" s="3"/>
      <c r="P100" s="3"/>
      <c r="Q100" s="3"/>
      <c r="R100" s="3"/>
    </row>
    <row r="101" spans="8:18" s="10" customFormat="1" x14ac:dyDescent="0.2">
      <c r="H101" s="13"/>
      <c r="K101" s="3"/>
      <c r="L101" s="3"/>
      <c r="M101" s="3"/>
      <c r="N101" s="3"/>
      <c r="O101" s="3"/>
      <c r="P101" s="3"/>
      <c r="Q101" s="3"/>
      <c r="R101" s="3"/>
    </row>
    <row r="102" spans="8:18" s="10" customFormat="1" x14ac:dyDescent="0.2">
      <c r="H102" s="13"/>
      <c r="K102" s="3"/>
      <c r="L102" s="3"/>
      <c r="M102" s="3"/>
      <c r="N102" s="3"/>
      <c r="O102" s="3"/>
      <c r="P102" s="3"/>
      <c r="Q102" s="3"/>
      <c r="R102" s="3"/>
    </row>
    <row r="103" spans="8:18" s="10" customFormat="1" x14ac:dyDescent="0.2">
      <c r="H103" s="13"/>
      <c r="K103" s="3"/>
      <c r="L103" s="3"/>
      <c r="M103" s="3"/>
      <c r="N103" s="3"/>
      <c r="O103" s="3"/>
      <c r="P103" s="3"/>
      <c r="Q103" s="3"/>
      <c r="R103" s="3"/>
    </row>
    <row r="104" spans="8:18" s="10" customFormat="1" x14ac:dyDescent="0.2">
      <c r="H104" s="13"/>
      <c r="K104" s="3"/>
      <c r="L104" s="3"/>
      <c r="M104" s="3"/>
      <c r="N104" s="3"/>
      <c r="O104" s="3"/>
      <c r="P104" s="3"/>
      <c r="Q104" s="3"/>
      <c r="R104" s="3"/>
    </row>
    <row r="105" spans="8:18" s="10" customFormat="1" x14ac:dyDescent="0.2">
      <c r="H105" s="13"/>
      <c r="K105" s="3"/>
      <c r="L105" s="3"/>
      <c r="M105" s="3"/>
      <c r="N105" s="3"/>
      <c r="O105" s="3"/>
      <c r="P105" s="3"/>
      <c r="Q105" s="3"/>
      <c r="R105" s="3"/>
    </row>
    <row r="106" spans="8:18" s="10" customFormat="1" x14ac:dyDescent="0.2">
      <c r="H106" s="13"/>
      <c r="K106" s="3"/>
      <c r="L106" s="3"/>
      <c r="M106" s="3"/>
      <c r="N106" s="3"/>
      <c r="O106" s="3"/>
      <c r="P106" s="3"/>
      <c r="Q106" s="3"/>
      <c r="R106" s="3"/>
    </row>
    <row r="107" spans="8:18" s="10" customFormat="1" x14ac:dyDescent="0.2">
      <c r="H107" s="13"/>
      <c r="K107" s="3"/>
      <c r="L107" s="3"/>
      <c r="M107" s="3"/>
      <c r="N107" s="3"/>
      <c r="O107" s="3"/>
      <c r="P107" s="3"/>
      <c r="Q107" s="3"/>
      <c r="R107" s="3"/>
    </row>
    <row r="108" spans="8:18" s="10" customFormat="1" x14ac:dyDescent="0.2">
      <c r="H108" s="13"/>
      <c r="K108" s="3"/>
      <c r="L108" s="3"/>
      <c r="M108" s="3"/>
      <c r="N108" s="3"/>
      <c r="O108" s="3"/>
      <c r="P108" s="3"/>
      <c r="Q108" s="3"/>
      <c r="R108" s="3"/>
    </row>
    <row r="109" spans="8:18" s="10" customFormat="1" x14ac:dyDescent="0.2">
      <c r="H109" s="13"/>
      <c r="K109" s="3"/>
      <c r="L109" s="3"/>
      <c r="M109" s="3"/>
      <c r="N109" s="3"/>
      <c r="O109" s="3"/>
      <c r="P109" s="3"/>
      <c r="Q109" s="3"/>
      <c r="R109" s="3"/>
    </row>
    <row r="110" spans="8:18" s="10" customFormat="1" x14ac:dyDescent="0.2">
      <c r="H110" s="13"/>
      <c r="K110" s="3"/>
      <c r="L110" s="3"/>
      <c r="M110" s="3"/>
      <c r="N110" s="3"/>
      <c r="O110" s="3"/>
      <c r="P110" s="3"/>
      <c r="Q110" s="3"/>
      <c r="R110" s="3"/>
    </row>
    <row r="111" spans="8:18" s="10" customFormat="1" x14ac:dyDescent="0.2">
      <c r="H111" s="13"/>
      <c r="K111" s="3"/>
      <c r="L111" s="3"/>
      <c r="M111" s="3"/>
      <c r="N111" s="3"/>
      <c r="O111" s="3"/>
      <c r="P111" s="3"/>
      <c r="Q111" s="3"/>
      <c r="R111" s="3"/>
    </row>
    <row r="112" spans="8:18" s="10" customFormat="1" x14ac:dyDescent="0.2">
      <c r="H112" s="13"/>
      <c r="K112" s="3"/>
      <c r="L112" s="3"/>
      <c r="M112" s="3"/>
      <c r="N112" s="3"/>
      <c r="O112" s="3"/>
      <c r="P112" s="3"/>
      <c r="Q112" s="3"/>
      <c r="R112" s="3"/>
    </row>
    <row r="113" spans="8:18" s="10" customFormat="1" x14ac:dyDescent="0.2">
      <c r="H113" s="13"/>
      <c r="K113" s="3"/>
      <c r="L113" s="3"/>
      <c r="M113" s="3"/>
      <c r="N113" s="3"/>
      <c r="O113" s="3"/>
      <c r="P113" s="3"/>
      <c r="Q113" s="3"/>
      <c r="R113" s="3"/>
    </row>
    <row r="114" spans="8:18" s="10" customFormat="1" x14ac:dyDescent="0.2">
      <c r="H114" s="13"/>
      <c r="K114" s="3"/>
      <c r="L114" s="3"/>
      <c r="M114" s="3"/>
      <c r="N114" s="3"/>
      <c r="O114" s="3"/>
      <c r="P114" s="3"/>
      <c r="Q114" s="3"/>
      <c r="R114" s="3"/>
    </row>
    <row r="115" spans="8:18" s="10" customFormat="1" x14ac:dyDescent="0.2">
      <c r="H115" s="13"/>
      <c r="K115" s="3"/>
      <c r="L115" s="3"/>
      <c r="M115" s="3"/>
      <c r="N115" s="3"/>
      <c r="O115" s="3"/>
      <c r="P115" s="3"/>
      <c r="Q115" s="3"/>
      <c r="R115" s="3"/>
    </row>
    <row r="116" spans="8:18" s="10" customFormat="1" x14ac:dyDescent="0.2">
      <c r="H116" s="13"/>
      <c r="K116" s="3"/>
      <c r="L116" s="3"/>
      <c r="M116" s="3"/>
      <c r="N116" s="3"/>
      <c r="O116" s="3"/>
      <c r="P116" s="3"/>
      <c r="Q116" s="3"/>
      <c r="R116" s="3"/>
    </row>
    <row r="117" spans="8:18" s="10" customFormat="1" x14ac:dyDescent="0.2">
      <c r="H117" s="13"/>
      <c r="K117" s="3"/>
      <c r="L117" s="3"/>
      <c r="M117" s="3"/>
      <c r="N117" s="3"/>
      <c r="O117" s="3"/>
      <c r="P117" s="3"/>
      <c r="Q117" s="3"/>
      <c r="R117" s="3"/>
    </row>
    <row r="118" spans="8:18" s="10" customFormat="1" x14ac:dyDescent="0.2">
      <c r="H118" s="13"/>
      <c r="K118" s="3"/>
      <c r="L118" s="3"/>
      <c r="M118" s="3"/>
      <c r="N118" s="3"/>
      <c r="O118" s="3"/>
      <c r="P118" s="3"/>
      <c r="Q118" s="3"/>
      <c r="R118" s="3"/>
    </row>
    <row r="119" spans="8:18" s="10" customFormat="1" x14ac:dyDescent="0.2">
      <c r="H119" s="13"/>
      <c r="K119" s="3"/>
      <c r="L119" s="3"/>
      <c r="M119" s="3"/>
      <c r="N119" s="3"/>
      <c r="O119" s="3"/>
      <c r="P119" s="3"/>
      <c r="Q119" s="3"/>
      <c r="R119" s="3"/>
    </row>
    <row r="120" spans="8:18" s="10" customFormat="1" x14ac:dyDescent="0.2">
      <c r="H120" s="13"/>
      <c r="K120" s="3"/>
      <c r="L120" s="3"/>
      <c r="M120" s="3"/>
      <c r="N120" s="3"/>
      <c r="O120" s="3"/>
      <c r="P120" s="3"/>
      <c r="Q120" s="3"/>
      <c r="R120" s="3"/>
    </row>
    <row r="121" spans="8:18" s="10" customFormat="1" x14ac:dyDescent="0.2">
      <c r="H121" s="13"/>
      <c r="K121" s="3"/>
      <c r="L121" s="3"/>
      <c r="M121" s="3"/>
      <c r="N121" s="3"/>
      <c r="O121" s="3"/>
      <c r="P121" s="3"/>
      <c r="Q121" s="3"/>
      <c r="R121" s="3"/>
    </row>
    <row r="122" spans="8:18" s="10" customFormat="1" x14ac:dyDescent="0.2">
      <c r="H122" s="13"/>
      <c r="K122" s="3"/>
      <c r="L122" s="3"/>
      <c r="M122" s="3"/>
      <c r="N122" s="3"/>
      <c r="O122" s="3"/>
      <c r="P122" s="3"/>
      <c r="Q122" s="3"/>
      <c r="R122" s="3"/>
    </row>
    <row r="123" spans="8:18" s="10" customFormat="1" x14ac:dyDescent="0.2">
      <c r="H123" s="13"/>
      <c r="K123" s="3"/>
      <c r="L123" s="3"/>
      <c r="M123" s="3"/>
      <c r="N123" s="3"/>
      <c r="O123" s="3"/>
      <c r="P123" s="3"/>
      <c r="Q123" s="3"/>
      <c r="R123" s="3"/>
    </row>
    <row r="124" spans="8:18" s="10" customFormat="1" x14ac:dyDescent="0.2">
      <c r="H124" s="13"/>
      <c r="K124" s="3"/>
      <c r="L124" s="3"/>
      <c r="M124" s="3"/>
      <c r="N124" s="3"/>
      <c r="O124" s="3"/>
      <c r="P124" s="3"/>
      <c r="Q124" s="3"/>
      <c r="R124" s="3"/>
    </row>
    <row r="125" spans="8:18" s="10" customFormat="1" x14ac:dyDescent="0.2">
      <c r="H125" s="13"/>
      <c r="K125" s="3"/>
      <c r="L125" s="3"/>
      <c r="M125" s="3"/>
      <c r="N125" s="3"/>
      <c r="O125" s="3"/>
      <c r="P125" s="3"/>
      <c r="Q125" s="3"/>
      <c r="R125" s="3"/>
    </row>
    <row r="126" spans="8:18" s="10" customFormat="1" x14ac:dyDescent="0.2">
      <c r="H126" s="13"/>
      <c r="K126" s="3"/>
      <c r="L126" s="3"/>
      <c r="M126" s="3"/>
      <c r="N126" s="3"/>
      <c r="O126" s="3"/>
      <c r="P126" s="3"/>
      <c r="Q126" s="3"/>
      <c r="R126" s="3"/>
    </row>
    <row r="127" spans="8:18" s="10" customFormat="1" x14ac:dyDescent="0.2">
      <c r="H127" s="13"/>
      <c r="K127" s="3"/>
      <c r="L127" s="3"/>
      <c r="M127" s="3"/>
      <c r="N127" s="3"/>
      <c r="O127" s="3"/>
      <c r="P127" s="3"/>
      <c r="Q127" s="3"/>
      <c r="R127" s="3"/>
    </row>
    <row r="128" spans="8:18" s="10" customFormat="1" x14ac:dyDescent="0.2">
      <c r="H128" s="13"/>
      <c r="K128" s="3"/>
      <c r="L128" s="3"/>
      <c r="M128" s="3"/>
      <c r="N128" s="3"/>
      <c r="O128" s="3"/>
      <c r="P128" s="3"/>
      <c r="Q128" s="3"/>
      <c r="R128" s="3"/>
    </row>
    <row r="129" spans="8:18" s="10" customFormat="1" x14ac:dyDescent="0.2">
      <c r="H129" s="13"/>
      <c r="K129" s="3"/>
      <c r="L129" s="3"/>
      <c r="M129" s="3"/>
      <c r="N129" s="3"/>
      <c r="O129" s="3"/>
      <c r="P129" s="3"/>
      <c r="Q129" s="3"/>
      <c r="R129" s="3"/>
    </row>
    <row r="130" spans="8:18" s="10" customFormat="1" x14ac:dyDescent="0.2">
      <c r="H130" s="13"/>
      <c r="K130" s="3"/>
      <c r="L130" s="3"/>
      <c r="M130" s="3"/>
      <c r="N130" s="3"/>
      <c r="O130" s="3"/>
      <c r="P130" s="3"/>
      <c r="Q130" s="3"/>
      <c r="R130" s="3"/>
    </row>
    <row r="131" spans="8:18" s="10" customFormat="1" x14ac:dyDescent="0.2">
      <c r="H131" s="13"/>
      <c r="K131" s="3"/>
      <c r="L131" s="3"/>
      <c r="M131" s="3"/>
      <c r="N131" s="3"/>
      <c r="O131" s="3"/>
      <c r="P131" s="3"/>
      <c r="Q131" s="3"/>
      <c r="R131" s="3"/>
    </row>
    <row r="132" spans="8:18" s="10" customFormat="1" x14ac:dyDescent="0.2">
      <c r="H132" s="13"/>
      <c r="K132" s="3"/>
      <c r="L132" s="3"/>
      <c r="M132" s="3"/>
      <c r="N132" s="3"/>
      <c r="O132" s="3"/>
      <c r="P132" s="3"/>
      <c r="Q132" s="3"/>
      <c r="R132" s="3"/>
    </row>
    <row r="133" spans="8:18" s="10" customFormat="1" x14ac:dyDescent="0.2">
      <c r="H133" s="13"/>
      <c r="K133" s="3"/>
      <c r="L133" s="3"/>
      <c r="M133" s="3"/>
      <c r="N133" s="3"/>
      <c r="O133" s="3"/>
      <c r="P133" s="3"/>
      <c r="Q133" s="3"/>
      <c r="R133" s="3"/>
    </row>
    <row r="134" spans="8:18" s="10" customFormat="1" x14ac:dyDescent="0.2">
      <c r="H134" s="13"/>
      <c r="K134" s="3"/>
      <c r="L134" s="3"/>
      <c r="M134" s="3"/>
      <c r="N134" s="3"/>
      <c r="O134" s="3"/>
      <c r="P134" s="3"/>
      <c r="Q134" s="3"/>
      <c r="R134" s="3"/>
    </row>
    <row r="135" spans="8:18" s="10" customFormat="1" x14ac:dyDescent="0.2">
      <c r="H135" s="13"/>
      <c r="K135" s="3"/>
      <c r="L135" s="3"/>
      <c r="M135" s="3"/>
      <c r="N135" s="3"/>
      <c r="O135" s="3"/>
      <c r="P135" s="3"/>
      <c r="Q135" s="3"/>
      <c r="R135" s="3"/>
    </row>
    <row r="136" spans="8:18" s="10" customFormat="1" x14ac:dyDescent="0.2">
      <c r="H136" s="13"/>
      <c r="K136" s="3"/>
      <c r="L136" s="3"/>
      <c r="M136" s="3"/>
      <c r="N136" s="3"/>
      <c r="O136" s="3"/>
      <c r="P136" s="3"/>
      <c r="Q136" s="3"/>
      <c r="R136" s="3"/>
    </row>
    <row r="137" spans="8:18" s="10" customFormat="1" x14ac:dyDescent="0.2">
      <c r="H137" s="13"/>
      <c r="K137" s="3"/>
      <c r="L137" s="3"/>
      <c r="M137" s="3"/>
      <c r="N137" s="3"/>
      <c r="O137" s="3"/>
      <c r="P137" s="3"/>
      <c r="Q137" s="3"/>
      <c r="R137" s="3"/>
    </row>
    <row r="138" spans="8:18" s="10" customFormat="1" x14ac:dyDescent="0.2">
      <c r="H138" s="13"/>
      <c r="K138" s="3"/>
      <c r="L138" s="3"/>
      <c r="M138" s="3"/>
      <c r="N138" s="3"/>
      <c r="O138" s="3"/>
      <c r="P138" s="3"/>
      <c r="Q138" s="3"/>
      <c r="R138" s="3"/>
    </row>
    <row r="139" spans="8:18" s="10" customFormat="1" x14ac:dyDescent="0.2">
      <c r="H139" s="13"/>
      <c r="K139" s="3"/>
      <c r="L139" s="3"/>
      <c r="M139" s="3"/>
      <c r="N139" s="3"/>
      <c r="O139" s="3"/>
      <c r="P139" s="3"/>
      <c r="Q139" s="3"/>
      <c r="R139" s="3"/>
    </row>
    <row r="140" spans="8:18" s="10" customFormat="1" x14ac:dyDescent="0.2">
      <c r="H140" s="13"/>
      <c r="K140" s="3"/>
      <c r="L140" s="3"/>
      <c r="M140" s="3"/>
      <c r="N140" s="3"/>
      <c r="O140" s="3"/>
      <c r="P140" s="3"/>
      <c r="Q140" s="3"/>
      <c r="R140" s="3"/>
    </row>
    <row r="141" spans="8:18" s="10" customFormat="1" x14ac:dyDescent="0.2">
      <c r="H141" s="13"/>
      <c r="K141" s="3"/>
      <c r="L141" s="3"/>
      <c r="M141" s="3"/>
      <c r="N141" s="3"/>
      <c r="O141" s="3"/>
      <c r="P141" s="3"/>
      <c r="Q141" s="3"/>
      <c r="R141" s="3"/>
    </row>
    <row r="142" spans="8:18" s="10" customFormat="1" x14ac:dyDescent="0.2">
      <c r="H142" s="13"/>
      <c r="K142" s="3"/>
      <c r="L142" s="3"/>
      <c r="M142" s="3"/>
      <c r="N142" s="3"/>
      <c r="O142" s="3"/>
      <c r="P142" s="3"/>
      <c r="Q142" s="3"/>
      <c r="R142" s="3"/>
    </row>
    <row r="143" spans="8:18" s="10" customFormat="1" x14ac:dyDescent="0.2">
      <c r="H143" s="13"/>
      <c r="K143" s="3"/>
      <c r="L143" s="3"/>
      <c r="M143" s="3"/>
      <c r="N143" s="3"/>
      <c r="O143" s="3"/>
      <c r="P143" s="3"/>
      <c r="Q143" s="3"/>
      <c r="R143" s="3"/>
    </row>
    <row r="144" spans="8:18" s="10" customFormat="1" x14ac:dyDescent="0.2">
      <c r="H144" s="13"/>
      <c r="K144" s="3"/>
      <c r="L144" s="3"/>
      <c r="M144" s="3"/>
      <c r="N144" s="3"/>
      <c r="O144" s="3"/>
      <c r="P144" s="3"/>
      <c r="Q144" s="3"/>
      <c r="R144" s="3"/>
    </row>
    <row r="145" spans="8:18" s="10" customFormat="1" x14ac:dyDescent="0.2">
      <c r="H145" s="13"/>
      <c r="K145" s="3"/>
      <c r="L145" s="3"/>
      <c r="M145" s="3"/>
      <c r="N145" s="3"/>
      <c r="O145" s="3"/>
      <c r="P145" s="3"/>
      <c r="Q145" s="3"/>
      <c r="R145" s="3"/>
    </row>
    <row r="146" spans="8:18" s="10" customFormat="1" x14ac:dyDescent="0.2">
      <c r="H146" s="13"/>
      <c r="K146" s="3"/>
      <c r="L146" s="3"/>
      <c r="M146" s="3"/>
      <c r="N146" s="3"/>
      <c r="O146" s="3"/>
      <c r="P146" s="3"/>
      <c r="Q146" s="3"/>
      <c r="R146" s="3"/>
    </row>
    <row r="147" spans="8:18" s="10" customFormat="1" x14ac:dyDescent="0.2">
      <c r="H147" s="13"/>
      <c r="K147" s="3"/>
      <c r="L147" s="3"/>
      <c r="M147" s="3"/>
      <c r="N147" s="3"/>
      <c r="O147" s="3"/>
      <c r="P147" s="3"/>
      <c r="Q147" s="3"/>
      <c r="R147" s="3"/>
    </row>
    <row r="148" spans="8:18" s="10" customFormat="1" x14ac:dyDescent="0.2">
      <c r="H148" s="13"/>
      <c r="K148" s="3"/>
      <c r="L148" s="3"/>
      <c r="M148" s="3"/>
      <c r="N148" s="3"/>
      <c r="O148" s="3"/>
      <c r="P148" s="3"/>
      <c r="Q148" s="3"/>
      <c r="R148" s="3"/>
    </row>
    <row r="149" spans="8:18" s="10" customFormat="1" x14ac:dyDescent="0.2">
      <c r="H149" s="13"/>
      <c r="K149" s="3"/>
      <c r="L149" s="3"/>
      <c r="M149" s="3"/>
      <c r="N149" s="3"/>
      <c r="O149" s="3"/>
      <c r="P149" s="3"/>
      <c r="Q149" s="3"/>
      <c r="R149" s="3"/>
    </row>
    <row r="150" spans="8:18" s="10" customFormat="1" x14ac:dyDescent="0.2">
      <c r="H150" s="13"/>
      <c r="K150" s="3"/>
      <c r="L150" s="3"/>
      <c r="M150" s="3"/>
      <c r="N150" s="3"/>
      <c r="O150" s="3"/>
      <c r="P150" s="3"/>
      <c r="Q150" s="3"/>
      <c r="R150" s="3"/>
    </row>
    <row r="151" spans="8:18" s="10" customFormat="1" x14ac:dyDescent="0.2">
      <c r="H151" s="13"/>
      <c r="K151" s="3"/>
      <c r="L151" s="3"/>
      <c r="M151" s="3"/>
      <c r="N151" s="3"/>
      <c r="O151" s="3"/>
      <c r="P151" s="3"/>
      <c r="Q151" s="3"/>
      <c r="R151" s="3"/>
    </row>
    <row r="152" spans="8:18" s="10" customFormat="1" x14ac:dyDescent="0.2">
      <c r="H152" s="13"/>
      <c r="K152" s="3"/>
      <c r="L152" s="3"/>
      <c r="M152" s="3"/>
      <c r="N152" s="3"/>
      <c r="O152" s="3"/>
      <c r="P152" s="3"/>
      <c r="Q152" s="3"/>
      <c r="R152" s="3"/>
    </row>
    <row r="153" spans="8:18" s="10" customFormat="1" x14ac:dyDescent="0.2">
      <c r="H153" s="13"/>
      <c r="K153" s="3"/>
      <c r="L153" s="3"/>
      <c r="M153" s="3"/>
      <c r="N153" s="3"/>
      <c r="O153" s="3"/>
      <c r="P153" s="3"/>
      <c r="Q153" s="3"/>
      <c r="R153" s="3"/>
    </row>
    <row r="154" spans="8:18" s="10" customFormat="1" x14ac:dyDescent="0.2">
      <c r="H154" s="13"/>
      <c r="K154" s="3"/>
      <c r="L154" s="3"/>
      <c r="M154" s="3"/>
      <c r="N154" s="3"/>
      <c r="O154" s="3"/>
      <c r="P154" s="3"/>
      <c r="Q154" s="3"/>
      <c r="R154" s="3"/>
    </row>
    <row r="155" spans="8:18" s="10" customFormat="1" x14ac:dyDescent="0.2">
      <c r="H155" s="13"/>
      <c r="K155" s="3"/>
      <c r="L155" s="3"/>
      <c r="M155" s="3"/>
      <c r="N155" s="3"/>
      <c r="O155" s="3"/>
      <c r="P155" s="3"/>
      <c r="Q155" s="3"/>
      <c r="R155" s="3"/>
    </row>
    <row r="156" spans="8:18" s="10" customFormat="1" x14ac:dyDescent="0.2">
      <c r="H156" s="13"/>
      <c r="K156" s="3"/>
      <c r="L156" s="3"/>
      <c r="M156" s="3"/>
      <c r="N156" s="3"/>
      <c r="O156" s="3"/>
      <c r="P156" s="3"/>
      <c r="Q156" s="3"/>
      <c r="R156" s="3"/>
    </row>
    <row r="157" spans="8:18" s="10" customFormat="1" x14ac:dyDescent="0.2">
      <c r="H157" s="13"/>
      <c r="K157" s="3"/>
      <c r="L157" s="3"/>
      <c r="M157" s="3"/>
      <c r="N157" s="3"/>
      <c r="O157" s="3"/>
      <c r="P157" s="3"/>
      <c r="Q157" s="3"/>
      <c r="R157" s="3"/>
    </row>
    <row r="158" spans="8:18" s="10" customFormat="1" x14ac:dyDescent="0.2">
      <c r="H158" s="13"/>
      <c r="K158" s="3"/>
      <c r="L158" s="3"/>
      <c r="M158" s="3"/>
      <c r="N158" s="3"/>
      <c r="O158" s="3"/>
      <c r="P158" s="3"/>
      <c r="Q158" s="3"/>
      <c r="R158" s="3"/>
    </row>
    <row r="159" spans="8:18" s="10" customFormat="1" x14ac:dyDescent="0.2">
      <c r="H159" s="13"/>
      <c r="K159" s="3"/>
      <c r="L159" s="3"/>
      <c r="M159" s="3"/>
      <c r="N159" s="3"/>
      <c r="O159" s="3"/>
      <c r="P159" s="3"/>
      <c r="Q159" s="3"/>
      <c r="R159" s="3"/>
    </row>
    <row r="160" spans="8:18" s="10" customFormat="1" x14ac:dyDescent="0.2">
      <c r="H160" s="13"/>
      <c r="K160" s="3"/>
      <c r="L160" s="3"/>
      <c r="M160" s="3"/>
      <c r="N160" s="3"/>
      <c r="O160" s="3"/>
      <c r="P160" s="3"/>
      <c r="Q160" s="3"/>
      <c r="R160" s="3"/>
    </row>
    <row r="161" spans="8:18" s="10" customFormat="1" x14ac:dyDescent="0.2">
      <c r="H161" s="13"/>
      <c r="K161" s="3"/>
      <c r="L161" s="3"/>
      <c r="M161" s="3"/>
      <c r="N161" s="3"/>
      <c r="O161" s="3"/>
      <c r="P161" s="3"/>
      <c r="Q161" s="3"/>
      <c r="R161" s="3"/>
    </row>
    <row r="162" spans="8:18" s="10" customFormat="1" x14ac:dyDescent="0.2">
      <c r="H162" s="13"/>
      <c r="K162" s="3"/>
      <c r="L162" s="3"/>
      <c r="M162" s="3"/>
      <c r="N162" s="3"/>
      <c r="O162" s="3"/>
      <c r="P162" s="3"/>
      <c r="Q162" s="3"/>
      <c r="R162" s="3"/>
    </row>
    <row r="163" spans="8:18" s="10" customFormat="1" x14ac:dyDescent="0.2">
      <c r="H163" s="13"/>
      <c r="K163" s="3"/>
      <c r="L163" s="3"/>
      <c r="M163" s="3"/>
      <c r="N163" s="3"/>
      <c r="O163" s="3"/>
      <c r="P163" s="3"/>
      <c r="Q163" s="3"/>
      <c r="R163" s="3"/>
    </row>
    <row r="164" spans="8:18" s="10" customFormat="1" x14ac:dyDescent="0.2">
      <c r="H164" s="13"/>
      <c r="K164" s="3"/>
      <c r="L164" s="3"/>
      <c r="M164" s="3"/>
      <c r="N164" s="3"/>
      <c r="O164" s="3"/>
      <c r="P164" s="3"/>
      <c r="Q164" s="3"/>
      <c r="R164" s="3"/>
    </row>
    <row r="165" spans="8:18" s="10" customFormat="1" x14ac:dyDescent="0.2">
      <c r="H165" s="13"/>
      <c r="K165" s="3"/>
      <c r="L165" s="3"/>
      <c r="M165" s="3"/>
      <c r="N165" s="3"/>
      <c r="O165" s="3"/>
      <c r="P165" s="3"/>
      <c r="Q165" s="3"/>
      <c r="R165" s="3"/>
    </row>
    <row r="166" spans="8:18" s="10" customFormat="1" x14ac:dyDescent="0.2">
      <c r="H166" s="13"/>
      <c r="K166" s="3"/>
      <c r="L166" s="3"/>
      <c r="M166" s="3"/>
      <c r="N166" s="3"/>
      <c r="O166" s="3"/>
      <c r="P166" s="3"/>
      <c r="Q166" s="3"/>
      <c r="R166" s="3"/>
    </row>
    <row r="167" spans="8:18" s="10" customFormat="1" x14ac:dyDescent="0.2">
      <c r="H167" s="13"/>
      <c r="K167" s="3"/>
      <c r="L167" s="3"/>
      <c r="M167" s="3"/>
      <c r="N167" s="3"/>
      <c r="O167" s="3"/>
      <c r="P167" s="3"/>
      <c r="Q167" s="3"/>
      <c r="R167" s="3"/>
    </row>
    <row r="168" spans="8:18" s="10" customFormat="1" x14ac:dyDescent="0.2">
      <c r="H168" s="13"/>
      <c r="K168" s="3"/>
      <c r="L168" s="3"/>
      <c r="M168" s="3"/>
      <c r="N168" s="3"/>
      <c r="O168" s="3"/>
      <c r="P168" s="3"/>
      <c r="Q168" s="3"/>
      <c r="R168" s="3"/>
    </row>
    <row r="169" spans="8:18" s="10" customFormat="1" x14ac:dyDescent="0.2">
      <c r="H169" s="13"/>
      <c r="K169" s="3"/>
      <c r="L169" s="3"/>
      <c r="M169" s="3"/>
      <c r="N169" s="3"/>
      <c r="O169" s="3"/>
      <c r="P169" s="3"/>
      <c r="Q169" s="3"/>
      <c r="R169" s="3"/>
    </row>
    <row r="170" spans="8:18" s="10" customFormat="1" x14ac:dyDescent="0.2">
      <c r="H170" s="13"/>
      <c r="K170" s="3"/>
      <c r="L170" s="3"/>
      <c r="M170" s="3"/>
      <c r="N170" s="3"/>
      <c r="O170" s="3"/>
      <c r="P170" s="3"/>
      <c r="Q170" s="3"/>
      <c r="R170" s="3"/>
    </row>
    <row r="171" spans="8:18" s="10" customFormat="1" x14ac:dyDescent="0.2">
      <c r="H171" s="13"/>
      <c r="K171" s="3"/>
      <c r="L171" s="3"/>
      <c r="M171" s="3"/>
      <c r="N171" s="3"/>
      <c r="O171" s="3"/>
      <c r="P171" s="3"/>
      <c r="Q171" s="3"/>
      <c r="R171" s="3"/>
    </row>
    <row r="172" spans="8:18" s="10" customFormat="1" x14ac:dyDescent="0.2">
      <c r="H172" s="13"/>
      <c r="K172" s="3"/>
      <c r="L172" s="3"/>
      <c r="M172" s="3"/>
      <c r="N172" s="3"/>
      <c r="O172" s="3"/>
      <c r="P172" s="3"/>
      <c r="Q172" s="3"/>
      <c r="R172" s="3"/>
    </row>
    <row r="173" spans="8:18" s="10" customFormat="1" x14ac:dyDescent="0.2">
      <c r="H173" s="13"/>
      <c r="K173" s="3"/>
      <c r="L173" s="3"/>
      <c r="M173" s="3"/>
      <c r="N173" s="3"/>
      <c r="O173" s="3"/>
      <c r="P173" s="3"/>
      <c r="Q173" s="3"/>
      <c r="R173" s="3"/>
    </row>
    <row r="174" spans="8:18" s="10" customFormat="1" x14ac:dyDescent="0.2">
      <c r="H174" s="13"/>
      <c r="K174" s="3"/>
      <c r="L174" s="3"/>
      <c r="M174" s="3"/>
      <c r="N174" s="3"/>
      <c r="O174" s="3"/>
      <c r="P174" s="3"/>
      <c r="Q174" s="3"/>
      <c r="R174" s="3"/>
    </row>
    <row r="175" spans="8:18" s="10" customFormat="1" x14ac:dyDescent="0.2">
      <c r="H175" s="13"/>
      <c r="K175" s="3"/>
      <c r="L175" s="3"/>
      <c r="M175" s="3"/>
      <c r="N175" s="3"/>
      <c r="O175" s="3"/>
      <c r="P175" s="3"/>
      <c r="Q175" s="3"/>
      <c r="R175" s="3"/>
    </row>
    <row r="176" spans="8:18" s="10" customFormat="1" x14ac:dyDescent="0.2">
      <c r="H176" s="13"/>
      <c r="K176" s="3"/>
      <c r="L176" s="3"/>
      <c r="M176" s="3"/>
      <c r="N176" s="3"/>
      <c r="O176" s="3"/>
      <c r="P176" s="3"/>
      <c r="Q176" s="3"/>
      <c r="R176" s="3"/>
    </row>
    <row r="177" spans="8:18" s="10" customFormat="1" x14ac:dyDescent="0.2">
      <c r="H177" s="13"/>
      <c r="K177" s="3"/>
      <c r="L177" s="3"/>
      <c r="M177" s="3"/>
      <c r="N177" s="3"/>
      <c r="O177" s="3"/>
      <c r="P177" s="3"/>
      <c r="Q177" s="3"/>
      <c r="R177" s="3"/>
    </row>
    <row r="178" spans="8:18" s="10" customFormat="1" x14ac:dyDescent="0.2">
      <c r="H178" s="13"/>
      <c r="K178" s="3"/>
      <c r="L178" s="3"/>
      <c r="M178" s="3"/>
      <c r="N178" s="3"/>
      <c r="O178" s="3"/>
      <c r="P178" s="3"/>
      <c r="Q178" s="3"/>
      <c r="R178" s="3"/>
    </row>
    <row r="179" spans="8:18" s="10" customFormat="1" x14ac:dyDescent="0.2">
      <c r="H179" s="13"/>
      <c r="K179" s="3"/>
      <c r="L179" s="3"/>
      <c r="M179" s="3"/>
      <c r="N179" s="3"/>
      <c r="O179" s="3"/>
      <c r="P179" s="3"/>
      <c r="Q179" s="3"/>
      <c r="R179" s="3"/>
    </row>
    <row r="180" spans="8:18" s="10" customFormat="1" x14ac:dyDescent="0.2">
      <c r="H180" s="13"/>
      <c r="K180" s="3"/>
      <c r="L180" s="3"/>
      <c r="M180" s="3"/>
      <c r="N180" s="3"/>
      <c r="O180" s="3"/>
      <c r="P180" s="3"/>
      <c r="Q180" s="3"/>
      <c r="R180" s="3"/>
    </row>
    <row r="181" spans="8:18" s="10" customFormat="1" x14ac:dyDescent="0.2">
      <c r="H181" s="13"/>
      <c r="K181" s="3"/>
      <c r="L181" s="3"/>
      <c r="M181" s="3"/>
      <c r="N181" s="3"/>
      <c r="O181" s="3"/>
      <c r="P181" s="3"/>
      <c r="Q181" s="3"/>
      <c r="R181" s="3"/>
    </row>
    <row r="182" spans="8:18" s="10" customFormat="1" x14ac:dyDescent="0.2">
      <c r="H182" s="13"/>
      <c r="K182" s="3"/>
      <c r="L182" s="3"/>
      <c r="M182" s="3"/>
      <c r="N182" s="3"/>
      <c r="O182" s="3"/>
      <c r="P182" s="3"/>
      <c r="Q182" s="3"/>
      <c r="R182" s="3"/>
    </row>
    <row r="183" spans="8:18" s="10" customFormat="1" x14ac:dyDescent="0.2">
      <c r="H183" s="13"/>
      <c r="K183" s="3"/>
      <c r="L183" s="3"/>
      <c r="M183" s="3"/>
      <c r="N183" s="3"/>
      <c r="O183" s="3"/>
      <c r="P183" s="3"/>
      <c r="Q183" s="3"/>
      <c r="R183" s="3"/>
    </row>
    <row r="184" spans="8:18" s="10" customFormat="1" x14ac:dyDescent="0.2">
      <c r="H184" s="13"/>
      <c r="K184" s="3"/>
      <c r="L184" s="3"/>
      <c r="M184" s="3"/>
      <c r="N184" s="3"/>
      <c r="O184" s="3"/>
      <c r="P184" s="3"/>
      <c r="Q184" s="3"/>
      <c r="R184" s="3"/>
    </row>
    <row r="185" spans="8:18" s="10" customFormat="1" x14ac:dyDescent="0.2">
      <c r="H185" s="13"/>
      <c r="K185" s="3"/>
      <c r="L185" s="3"/>
      <c r="M185" s="3"/>
      <c r="N185" s="3"/>
      <c r="O185" s="3"/>
      <c r="P185" s="3"/>
      <c r="Q185" s="3"/>
      <c r="R185" s="3"/>
    </row>
    <row r="186" spans="8:18" s="10" customFormat="1" x14ac:dyDescent="0.2">
      <c r="H186" s="13"/>
      <c r="K186" s="3"/>
      <c r="L186" s="3"/>
      <c r="M186" s="3"/>
      <c r="N186" s="3"/>
      <c r="O186" s="3"/>
      <c r="P186" s="3"/>
      <c r="Q186" s="3"/>
      <c r="R186" s="3"/>
    </row>
    <row r="187" spans="8:18" s="10" customFormat="1" x14ac:dyDescent="0.2">
      <c r="H187" s="13"/>
      <c r="K187" s="3"/>
      <c r="L187" s="3"/>
      <c r="M187" s="3"/>
      <c r="N187" s="3"/>
      <c r="O187" s="3"/>
      <c r="P187" s="3"/>
      <c r="Q187" s="3"/>
      <c r="R187" s="3"/>
    </row>
    <row r="188" spans="8:18" s="10" customFormat="1" x14ac:dyDescent="0.2">
      <c r="H188" s="13"/>
      <c r="K188" s="3"/>
      <c r="L188" s="3"/>
      <c r="M188" s="3"/>
      <c r="N188" s="3"/>
      <c r="O188" s="3"/>
      <c r="P188" s="3"/>
      <c r="Q188" s="3"/>
      <c r="R188" s="3"/>
    </row>
    <row r="189" spans="8:18" s="10" customFormat="1" x14ac:dyDescent="0.2">
      <c r="H189" s="13"/>
      <c r="K189" s="3"/>
      <c r="L189" s="3"/>
      <c r="M189" s="3"/>
      <c r="N189" s="3"/>
      <c r="O189" s="3"/>
      <c r="P189" s="3"/>
      <c r="Q189" s="3"/>
      <c r="R189" s="3"/>
    </row>
    <row r="190" spans="8:18" s="10" customFormat="1" x14ac:dyDescent="0.2">
      <c r="H190" s="13"/>
      <c r="K190" s="3"/>
      <c r="L190" s="3"/>
      <c r="M190" s="3"/>
      <c r="N190" s="3"/>
      <c r="O190" s="3"/>
      <c r="P190" s="3"/>
      <c r="Q190" s="3"/>
      <c r="R190" s="3"/>
    </row>
    <row r="191" spans="8:18" s="10" customFormat="1" x14ac:dyDescent="0.2">
      <c r="H191" s="13"/>
      <c r="K191" s="3"/>
      <c r="L191" s="3"/>
      <c r="M191" s="3"/>
      <c r="N191" s="3"/>
      <c r="O191" s="3"/>
      <c r="P191" s="3"/>
      <c r="Q191" s="3"/>
      <c r="R191" s="3"/>
    </row>
    <row r="192" spans="8:18" s="10" customFormat="1" x14ac:dyDescent="0.2">
      <c r="H192" s="13"/>
      <c r="K192" s="3"/>
      <c r="L192" s="3"/>
      <c r="M192" s="3"/>
      <c r="N192" s="3"/>
      <c r="O192" s="3"/>
      <c r="P192" s="3"/>
      <c r="Q192" s="3"/>
      <c r="R192" s="3"/>
    </row>
    <row r="193" spans="8:18" s="10" customFormat="1" x14ac:dyDescent="0.2">
      <c r="H193" s="13"/>
      <c r="K193" s="3"/>
      <c r="L193" s="3"/>
      <c r="M193" s="3"/>
      <c r="N193" s="3"/>
      <c r="O193" s="3"/>
      <c r="P193" s="3"/>
      <c r="Q193" s="3"/>
      <c r="R193" s="3"/>
    </row>
    <row r="194" spans="8:18" s="10" customFormat="1" x14ac:dyDescent="0.2">
      <c r="H194" s="13"/>
      <c r="K194" s="3"/>
      <c r="L194" s="3"/>
      <c r="M194" s="3"/>
      <c r="N194" s="3"/>
      <c r="O194" s="3"/>
      <c r="P194" s="3"/>
      <c r="Q194" s="3"/>
      <c r="R194" s="3"/>
    </row>
    <row r="195" spans="8:18" s="10" customFormat="1" x14ac:dyDescent="0.2">
      <c r="H195" s="13"/>
      <c r="K195" s="3"/>
      <c r="L195" s="3"/>
      <c r="M195" s="3"/>
      <c r="N195" s="3"/>
      <c r="O195" s="3"/>
      <c r="P195" s="3"/>
      <c r="Q195" s="3"/>
      <c r="R195" s="3"/>
    </row>
    <row r="196" spans="8:18" s="10" customFormat="1" x14ac:dyDescent="0.2">
      <c r="H196" s="13"/>
      <c r="K196" s="3"/>
      <c r="L196" s="3"/>
      <c r="M196" s="3"/>
      <c r="N196" s="3"/>
      <c r="O196" s="3"/>
      <c r="P196" s="3"/>
      <c r="Q196" s="3"/>
      <c r="R196" s="3"/>
    </row>
    <row r="197" spans="8:18" s="10" customFormat="1" x14ac:dyDescent="0.2">
      <c r="H197" s="13"/>
      <c r="K197" s="3"/>
      <c r="L197" s="3"/>
      <c r="M197" s="3"/>
      <c r="N197" s="3"/>
      <c r="O197" s="3"/>
      <c r="P197" s="3"/>
      <c r="Q197" s="3"/>
      <c r="R197" s="3"/>
    </row>
    <row r="198" spans="8:18" s="10" customFormat="1" x14ac:dyDescent="0.2">
      <c r="H198" s="13"/>
      <c r="K198" s="3"/>
      <c r="L198" s="3"/>
      <c r="M198" s="3"/>
      <c r="N198" s="3"/>
      <c r="O198" s="3"/>
      <c r="P198" s="3"/>
      <c r="Q198" s="3"/>
      <c r="R198" s="3"/>
    </row>
    <row r="199" spans="8:18" s="10" customFormat="1" x14ac:dyDescent="0.2">
      <c r="H199" s="13"/>
      <c r="K199" s="3"/>
      <c r="L199" s="3"/>
      <c r="M199" s="3"/>
      <c r="N199" s="3"/>
      <c r="O199" s="3"/>
      <c r="P199" s="3"/>
      <c r="Q199" s="3"/>
      <c r="R199" s="3"/>
    </row>
    <row r="200" spans="8:18" s="10" customFormat="1" x14ac:dyDescent="0.2">
      <c r="H200" s="13"/>
      <c r="K200" s="3"/>
      <c r="L200" s="3"/>
      <c r="M200" s="3"/>
      <c r="N200" s="3"/>
      <c r="O200" s="3"/>
      <c r="P200" s="3"/>
      <c r="Q200" s="3"/>
      <c r="R200" s="3"/>
    </row>
    <row r="201" spans="8:18" s="10" customFormat="1" x14ac:dyDescent="0.2">
      <c r="H201" s="13"/>
      <c r="K201" s="3"/>
      <c r="L201" s="3"/>
      <c r="M201" s="3"/>
      <c r="N201" s="3"/>
      <c r="O201" s="3"/>
      <c r="P201" s="3"/>
      <c r="Q201" s="3"/>
      <c r="R201" s="3"/>
    </row>
    <row r="202" spans="8:18" s="10" customFormat="1" x14ac:dyDescent="0.2">
      <c r="H202" s="13"/>
      <c r="K202" s="3"/>
      <c r="L202" s="3"/>
      <c r="M202" s="3"/>
      <c r="N202" s="3"/>
      <c r="O202" s="3"/>
      <c r="P202" s="3"/>
      <c r="Q202" s="3"/>
      <c r="R202" s="3"/>
    </row>
    <row r="203" spans="8:18" s="10" customFormat="1" x14ac:dyDescent="0.2">
      <c r="H203" s="13"/>
      <c r="K203" s="3"/>
      <c r="L203" s="3"/>
      <c r="M203" s="3"/>
      <c r="N203" s="3"/>
      <c r="O203" s="3"/>
      <c r="P203" s="3"/>
      <c r="Q203" s="3"/>
      <c r="R203" s="3"/>
    </row>
    <row r="204" spans="8:18" s="10" customFormat="1" x14ac:dyDescent="0.2">
      <c r="H204" s="13"/>
      <c r="K204" s="3"/>
      <c r="L204" s="3"/>
      <c r="M204" s="3"/>
      <c r="N204" s="3"/>
      <c r="O204" s="3"/>
      <c r="P204" s="3"/>
      <c r="Q204" s="3"/>
      <c r="R204" s="3"/>
    </row>
    <row r="205" spans="8:18" s="10" customFormat="1" x14ac:dyDescent="0.2">
      <c r="H205" s="13"/>
      <c r="K205" s="3"/>
      <c r="L205" s="3"/>
      <c r="M205" s="3"/>
      <c r="N205" s="3"/>
      <c r="O205" s="3"/>
      <c r="P205" s="3"/>
      <c r="Q205" s="3"/>
      <c r="R205" s="3"/>
    </row>
    <row r="206" spans="8:18" s="10" customFormat="1" x14ac:dyDescent="0.2">
      <c r="H206" s="13"/>
      <c r="K206" s="3"/>
      <c r="L206" s="3"/>
      <c r="M206" s="3"/>
      <c r="N206" s="3"/>
      <c r="O206" s="3"/>
      <c r="P206" s="3"/>
      <c r="Q206" s="3"/>
      <c r="R206" s="3"/>
    </row>
    <row r="207" spans="8:18" s="10" customFormat="1" x14ac:dyDescent="0.2">
      <c r="H207" s="13"/>
      <c r="K207" s="3"/>
      <c r="L207" s="3"/>
      <c r="M207" s="3"/>
      <c r="N207" s="3"/>
      <c r="O207" s="3"/>
      <c r="P207" s="3"/>
      <c r="Q207" s="3"/>
      <c r="R207" s="3"/>
    </row>
    <row r="208" spans="8:18" s="10" customFormat="1" x14ac:dyDescent="0.2">
      <c r="H208" s="13"/>
      <c r="K208" s="3"/>
      <c r="L208" s="3"/>
      <c r="M208" s="3"/>
      <c r="N208" s="3"/>
      <c r="O208" s="3"/>
      <c r="P208" s="3"/>
      <c r="Q208" s="3"/>
      <c r="R208" s="3"/>
    </row>
    <row r="209" spans="8:18" s="10" customFormat="1" x14ac:dyDescent="0.2">
      <c r="H209" s="13"/>
      <c r="K209" s="3"/>
      <c r="L209" s="3"/>
      <c r="M209" s="3"/>
      <c r="N209" s="3"/>
      <c r="O209" s="3"/>
      <c r="P209" s="3"/>
      <c r="Q209" s="3"/>
      <c r="R209" s="3"/>
    </row>
    <row r="210" spans="8:18" s="10" customFormat="1" x14ac:dyDescent="0.2">
      <c r="H210" s="13"/>
      <c r="K210" s="3"/>
      <c r="L210" s="3"/>
      <c r="M210" s="3"/>
      <c r="N210" s="3"/>
      <c r="O210" s="3"/>
      <c r="P210" s="3"/>
      <c r="Q210" s="3"/>
      <c r="R210" s="3"/>
    </row>
    <row r="211" spans="8:18" s="10" customFormat="1" x14ac:dyDescent="0.2">
      <c r="H211" s="13"/>
      <c r="K211" s="3"/>
      <c r="L211" s="3"/>
      <c r="M211" s="3"/>
      <c r="N211" s="3"/>
      <c r="O211" s="3"/>
      <c r="P211" s="3"/>
      <c r="Q211" s="3"/>
      <c r="R211" s="3"/>
    </row>
    <row r="212" spans="8:18" s="10" customFormat="1" x14ac:dyDescent="0.2">
      <c r="H212" s="13"/>
      <c r="K212" s="3"/>
      <c r="L212" s="3"/>
      <c r="M212" s="3"/>
      <c r="N212" s="3"/>
      <c r="O212" s="3"/>
      <c r="P212" s="3"/>
      <c r="Q212" s="3"/>
      <c r="R212" s="3"/>
    </row>
    <row r="213" spans="8:18" s="10" customFormat="1" x14ac:dyDescent="0.2">
      <c r="H213" s="13"/>
      <c r="K213" s="3"/>
      <c r="L213" s="3"/>
      <c r="M213" s="3"/>
      <c r="N213" s="3"/>
      <c r="O213" s="3"/>
      <c r="P213" s="3"/>
      <c r="Q213" s="3"/>
      <c r="R213" s="3"/>
    </row>
    <row r="214" spans="8:18" s="10" customFormat="1" x14ac:dyDescent="0.2">
      <c r="H214" s="13"/>
      <c r="K214" s="3"/>
      <c r="L214" s="3"/>
      <c r="M214" s="3"/>
      <c r="N214" s="3"/>
      <c r="O214" s="3"/>
      <c r="P214" s="3"/>
      <c r="Q214" s="3"/>
      <c r="R214" s="3"/>
    </row>
    <row r="215" spans="8:18" s="10" customFormat="1" x14ac:dyDescent="0.2">
      <c r="H215" s="13"/>
      <c r="K215" s="3"/>
      <c r="L215" s="3"/>
      <c r="M215" s="3"/>
      <c r="N215" s="3"/>
      <c r="O215" s="3"/>
      <c r="P215" s="3"/>
      <c r="Q215" s="3"/>
      <c r="R215" s="3"/>
    </row>
    <row r="216" spans="8:18" s="10" customFormat="1" x14ac:dyDescent="0.2">
      <c r="H216" s="13"/>
      <c r="K216" s="3"/>
      <c r="L216" s="3"/>
      <c r="M216" s="3"/>
      <c r="N216" s="3"/>
      <c r="O216" s="3"/>
      <c r="P216" s="3"/>
      <c r="Q216" s="3"/>
      <c r="R216" s="3"/>
    </row>
    <row r="217" spans="8:18" s="10" customFormat="1" x14ac:dyDescent="0.2">
      <c r="H217" s="13"/>
      <c r="K217" s="3"/>
      <c r="L217" s="3"/>
      <c r="M217" s="3"/>
      <c r="N217" s="3"/>
      <c r="O217" s="3"/>
      <c r="P217" s="3"/>
      <c r="Q217" s="3"/>
      <c r="R217" s="3"/>
    </row>
    <row r="218" spans="8:18" s="10" customFormat="1" x14ac:dyDescent="0.2">
      <c r="H218" s="13"/>
      <c r="K218" s="3"/>
      <c r="L218" s="3"/>
      <c r="M218" s="3"/>
      <c r="N218" s="3"/>
      <c r="O218" s="3"/>
      <c r="P218" s="3"/>
      <c r="Q218" s="3"/>
      <c r="R218" s="3"/>
    </row>
    <row r="219" spans="8:18" s="10" customFormat="1" x14ac:dyDescent="0.2">
      <c r="H219" s="13"/>
      <c r="K219" s="3"/>
      <c r="L219" s="3"/>
      <c r="M219" s="3"/>
      <c r="N219" s="3"/>
      <c r="O219" s="3"/>
      <c r="P219" s="3"/>
      <c r="Q219" s="3"/>
      <c r="R219" s="3"/>
    </row>
    <row r="220" spans="8:18" s="10" customFormat="1" x14ac:dyDescent="0.2">
      <c r="H220" s="13"/>
      <c r="K220" s="3"/>
      <c r="L220" s="3"/>
      <c r="M220" s="3"/>
      <c r="N220" s="3"/>
      <c r="O220" s="3"/>
      <c r="P220" s="3"/>
      <c r="Q220" s="3"/>
      <c r="R220" s="3"/>
    </row>
    <row r="221" spans="8:18" s="10" customFormat="1" x14ac:dyDescent="0.2">
      <c r="H221" s="13"/>
      <c r="K221" s="3"/>
      <c r="L221" s="3"/>
      <c r="M221" s="3"/>
      <c r="N221" s="3"/>
      <c r="O221" s="3"/>
      <c r="P221" s="3"/>
      <c r="Q221" s="3"/>
      <c r="R221" s="3"/>
    </row>
    <row r="222" spans="8:18" s="10" customFormat="1" x14ac:dyDescent="0.2">
      <c r="H222" s="13"/>
      <c r="K222" s="3"/>
      <c r="L222" s="3"/>
      <c r="M222" s="3"/>
      <c r="N222" s="3"/>
      <c r="O222" s="3"/>
      <c r="P222" s="3"/>
      <c r="Q222" s="3"/>
      <c r="R222" s="3"/>
    </row>
    <row r="223" spans="8:18" s="10" customFormat="1" x14ac:dyDescent="0.2">
      <c r="H223" s="13"/>
      <c r="K223" s="3"/>
      <c r="L223" s="3"/>
      <c r="M223" s="3"/>
      <c r="N223" s="3"/>
      <c r="O223" s="3"/>
      <c r="P223" s="3"/>
      <c r="Q223" s="3"/>
      <c r="R223" s="3"/>
    </row>
    <row r="224" spans="8:18" s="10" customFormat="1" x14ac:dyDescent="0.2">
      <c r="H224" s="13"/>
      <c r="K224" s="3"/>
      <c r="L224" s="3"/>
      <c r="M224" s="3"/>
      <c r="N224" s="3"/>
      <c r="O224" s="3"/>
      <c r="P224" s="3"/>
      <c r="Q224" s="3"/>
      <c r="R224" s="3"/>
    </row>
    <row r="225" spans="8:18" s="10" customFormat="1" x14ac:dyDescent="0.2">
      <c r="H225" s="13"/>
      <c r="K225" s="3"/>
      <c r="L225" s="3"/>
      <c r="M225" s="3"/>
      <c r="N225" s="3"/>
      <c r="O225" s="3"/>
      <c r="P225" s="3"/>
      <c r="Q225" s="3"/>
      <c r="R225" s="3"/>
    </row>
    <row r="226" spans="8:18" s="10" customFormat="1" x14ac:dyDescent="0.2">
      <c r="H226" s="13"/>
      <c r="K226" s="3"/>
      <c r="L226" s="3"/>
      <c r="M226" s="3"/>
      <c r="N226" s="3"/>
      <c r="O226" s="3"/>
      <c r="P226" s="3"/>
      <c r="Q226" s="3"/>
      <c r="R226" s="3"/>
    </row>
    <row r="227" spans="8:18" s="10" customFormat="1" x14ac:dyDescent="0.2">
      <c r="H227" s="13"/>
      <c r="K227" s="3"/>
      <c r="L227" s="3"/>
      <c r="M227" s="3"/>
      <c r="N227" s="3"/>
      <c r="O227" s="3"/>
      <c r="P227" s="3"/>
      <c r="Q227" s="3"/>
      <c r="R227" s="3"/>
    </row>
    <row r="228" spans="8:18" s="10" customFormat="1" x14ac:dyDescent="0.2">
      <c r="H228" s="13"/>
      <c r="K228" s="3"/>
      <c r="L228" s="3"/>
      <c r="M228" s="3"/>
      <c r="N228" s="3"/>
      <c r="O228" s="3"/>
      <c r="P228" s="3"/>
      <c r="Q228" s="3"/>
      <c r="R228" s="3"/>
    </row>
    <row r="229" spans="8:18" s="10" customFormat="1" x14ac:dyDescent="0.2">
      <c r="H229" s="13"/>
      <c r="K229" s="3"/>
      <c r="L229" s="3"/>
      <c r="M229" s="3"/>
      <c r="N229" s="3"/>
      <c r="O229" s="3"/>
      <c r="P229" s="3"/>
      <c r="Q229" s="3"/>
      <c r="R229" s="3"/>
    </row>
    <row r="230" spans="8:18" s="10" customFormat="1" x14ac:dyDescent="0.2">
      <c r="H230" s="13"/>
      <c r="K230" s="3"/>
      <c r="L230" s="3"/>
      <c r="M230" s="3"/>
      <c r="N230" s="3"/>
      <c r="O230" s="3"/>
      <c r="P230" s="3"/>
      <c r="Q230" s="3"/>
      <c r="R230" s="3"/>
    </row>
    <row r="231" spans="8:18" s="10" customFormat="1" x14ac:dyDescent="0.2">
      <c r="H231" s="13"/>
      <c r="K231" s="3"/>
      <c r="L231" s="3"/>
      <c r="M231" s="3"/>
      <c r="N231" s="3"/>
      <c r="O231" s="3"/>
      <c r="P231" s="3"/>
      <c r="Q231" s="3"/>
      <c r="R231" s="3"/>
    </row>
    <row r="232" spans="8:18" s="10" customFormat="1" x14ac:dyDescent="0.2">
      <c r="H232" s="13"/>
      <c r="K232" s="3"/>
      <c r="L232" s="3"/>
      <c r="M232" s="3"/>
      <c r="N232" s="3"/>
      <c r="O232" s="3"/>
      <c r="P232" s="3"/>
      <c r="Q232" s="3"/>
      <c r="R232" s="3"/>
    </row>
    <row r="233" spans="8:18" s="10" customFormat="1" x14ac:dyDescent="0.2">
      <c r="H233" s="13"/>
      <c r="K233" s="3"/>
      <c r="L233" s="3"/>
      <c r="M233" s="3"/>
      <c r="N233" s="3"/>
      <c r="O233" s="3"/>
      <c r="P233" s="3"/>
      <c r="Q233" s="3"/>
      <c r="R233" s="3"/>
    </row>
    <row r="234" spans="8:18" s="10" customFormat="1" x14ac:dyDescent="0.2">
      <c r="H234" s="13"/>
      <c r="K234" s="3"/>
      <c r="L234" s="3"/>
      <c r="M234" s="3"/>
      <c r="N234" s="3"/>
      <c r="O234" s="3"/>
      <c r="P234" s="3"/>
      <c r="Q234" s="3"/>
      <c r="R234" s="3"/>
    </row>
    <row r="235" spans="8:18" s="10" customFormat="1" x14ac:dyDescent="0.2">
      <c r="H235" s="13"/>
      <c r="K235" s="3"/>
      <c r="L235" s="3"/>
      <c r="M235" s="3"/>
      <c r="N235" s="3"/>
      <c r="O235" s="3"/>
      <c r="P235" s="3"/>
      <c r="Q235" s="3"/>
      <c r="R235" s="3"/>
    </row>
    <row r="236" spans="8:18" s="10" customFormat="1" x14ac:dyDescent="0.2">
      <c r="H236" s="13"/>
      <c r="K236" s="3"/>
      <c r="L236" s="3"/>
      <c r="M236" s="3"/>
      <c r="N236" s="3"/>
      <c r="O236" s="3"/>
      <c r="P236" s="3"/>
      <c r="Q236" s="3"/>
      <c r="R236" s="3"/>
    </row>
    <row r="237" spans="8:18" s="10" customFormat="1" x14ac:dyDescent="0.2">
      <c r="H237" s="13"/>
      <c r="K237" s="3"/>
      <c r="L237" s="3"/>
      <c r="M237" s="3"/>
      <c r="N237" s="3"/>
      <c r="O237" s="3"/>
      <c r="P237" s="3"/>
      <c r="Q237" s="3"/>
      <c r="R237" s="3"/>
    </row>
    <row r="238" spans="8:18" s="10" customFormat="1" x14ac:dyDescent="0.2">
      <c r="H238" s="13"/>
      <c r="K238" s="3"/>
      <c r="L238" s="3"/>
      <c r="M238" s="3"/>
      <c r="N238" s="3"/>
      <c r="O238" s="3"/>
      <c r="P238" s="3"/>
      <c r="Q238" s="3"/>
      <c r="R238" s="3"/>
    </row>
    <row r="239" spans="8:18" s="10" customFormat="1" x14ac:dyDescent="0.2">
      <c r="H239" s="13"/>
      <c r="K239" s="3"/>
      <c r="L239" s="3"/>
      <c r="M239" s="3"/>
      <c r="N239" s="3"/>
      <c r="O239" s="3"/>
      <c r="P239" s="3"/>
      <c r="Q239" s="3"/>
      <c r="R239" s="3"/>
    </row>
    <row r="240" spans="8:18" s="10" customFormat="1" x14ac:dyDescent="0.2">
      <c r="H240" s="13"/>
      <c r="K240" s="3"/>
      <c r="L240" s="3"/>
      <c r="M240" s="3"/>
      <c r="N240" s="3"/>
      <c r="O240" s="3"/>
      <c r="P240" s="3"/>
      <c r="Q240" s="3"/>
      <c r="R240" s="3"/>
    </row>
    <row r="241" spans="8:18" s="10" customFormat="1" x14ac:dyDescent="0.2">
      <c r="H241" s="13"/>
      <c r="K241" s="3"/>
      <c r="L241" s="3"/>
      <c r="M241" s="3"/>
      <c r="N241" s="3"/>
      <c r="O241" s="3"/>
      <c r="P241" s="3"/>
      <c r="Q241" s="3"/>
      <c r="R241" s="3"/>
    </row>
    <row r="242" spans="8:18" s="10" customFormat="1" x14ac:dyDescent="0.2">
      <c r="H242" s="13"/>
      <c r="K242" s="3"/>
      <c r="L242" s="3"/>
      <c r="M242" s="3"/>
      <c r="N242" s="3"/>
      <c r="O242" s="3"/>
      <c r="P242" s="3"/>
      <c r="Q242" s="3"/>
      <c r="R242" s="3"/>
    </row>
    <row r="243" spans="8:18" s="10" customFormat="1" x14ac:dyDescent="0.2">
      <c r="H243" s="13"/>
      <c r="K243" s="3"/>
      <c r="L243" s="3"/>
      <c r="M243" s="3"/>
      <c r="N243" s="3"/>
      <c r="O243" s="3"/>
      <c r="P243" s="3"/>
      <c r="Q243" s="3"/>
      <c r="R243" s="3"/>
    </row>
    <row r="244" spans="8:18" s="10" customFormat="1" x14ac:dyDescent="0.2">
      <c r="H244" s="13"/>
      <c r="K244" s="3"/>
      <c r="L244" s="3"/>
      <c r="M244" s="3"/>
      <c r="N244" s="3"/>
      <c r="O244" s="3"/>
      <c r="P244" s="3"/>
      <c r="Q244" s="3"/>
      <c r="R244" s="3"/>
    </row>
    <row r="245" spans="8:18" s="10" customFormat="1" x14ac:dyDescent="0.2">
      <c r="H245" s="13"/>
      <c r="K245" s="3"/>
      <c r="L245" s="3"/>
      <c r="M245" s="3"/>
      <c r="N245" s="3"/>
      <c r="O245" s="3"/>
      <c r="P245" s="3"/>
      <c r="Q245" s="3"/>
      <c r="R245" s="3"/>
    </row>
    <row r="246" spans="8:18" s="10" customFormat="1" x14ac:dyDescent="0.2">
      <c r="H246" s="13"/>
      <c r="K246" s="3"/>
      <c r="L246" s="3"/>
      <c r="M246" s="3"/>
      <c r="N246" s="3"/>
      <c r="O246" s="3"/>
      <c r="P246" s="3"/>
      <c r="Q246" s="3"/>
      <c r="R246" s="3"/>
    </row>
    <row r="247" spans="8:18" s="10" customFormat="1" x14ac:dyDescent="0.2">
      <c r="H247" s="13"/>
      <c r="K247" s="3"/>
      <c r="L247" s="3"/>
      <c r="M247" s="3"/>
      <c r="N247" s="3"/>
      <c r="O247" s="3"/>
      <c r="P247" s="3"/>
      <c r="Q247" s="3"/>
      <c r="R247" s="3"/>
    </row>
    <row r="248" spans="8:18" s="10" customFormat="1" x14ac:dyDescent="0.2">
      <c r="H248" s="13"/>
      <c r="K248" s="3"/>
      <c r="L248" s="3"/>
      <c r="M248" s="3"/>
      <c r="N248" s="3"/>
      <c r="O248" s="3"/>
      <c r="P248" s="3"/>
      <c r="Q248" s="3"/>
      <c r="R248" s="3"/>
    </row>
    <row r="249" spans="8:18" s="10" customFormat="1" x14ac:dyDescent="0.2">
      <c r="H249" s="13"/>
      <c r="K249" s="3"/>
      <c r="L249" s="3"/>
      <c r="M249" s="3"/>
      <c r="N249" s="3"/>
      <c r="O249" s="3"/>
      <c r="P249" s="3"/>
      <c r="Q249" s="3"/>
      <c r="R249" s="3"/>
    </row>
    <row r="250" spans="8:18" s="10" customFormat="1" x14ac:dyDescent="0.2">
      <c r="H250" s="13"/>
      <c r="K250" s="3"/>
      <c r="L250" s="3"/>
      <c r="M250" s="3"/>
      <c r="N250" s="3"/>
      <c r="O250" s="3"/>
      <c r="P250" s="3"/>
      <c r="Q250" s="3"/>
      <c r="R250" s="3"/>
    </row>
    <row r="251" spans="8:18" s="10" customFormat="1" x14ac:dyDescent="0.2">
      <c r="H251" s="13"/>
      <c r="K251" s="3"/>
      <c r="L251" s="3"/>
      <c r="M251" s="3"/>
      <c r="N251" s="3"/>
      <c r="O251" s="3"/>
      <c r="P251" s="3"/>
      <c r="Q251" s="3"/>
      <c r="R251" s="3"/>
    </row>
    <row r="252" spans="8:18" s="10" customFormat="1" x14ac:dyDescent="0.2">
      <c r="H252" s="13"/>
      <c r="K252" s="3"/>
      <c r="L252" s="3"/>
      <c r="M252" s="3"/>
      <c r="N252" s="3"/>
      <c r="O252" s="3"/>
      <c r="P252" s="3"/>
      <c r="Q252" s="3"/>
      <c r="R252" s="3"/>
    </row>
    <row r="253" spans="8:18" s="10" customFormat="1" x14ac:dyDescent="0.2">
      <c r="H253" s="13"/>
      <c r="K253" s="3"/>
      <c r="L253" s="3"/>
      <c r="M253" s="3"/>
      <c r="N253" s="3"/>
      <c r="O253" s="3"/>
      <c r="P253" s="3"/>
      <c r="Q253" s="3"/>
      <c r="R253" s="3"/>
    </row>
    <row r="254" spans="8:18" s="10" customFormat="1" x14ac:dyDescent="0.2">
      <c r="H254" s="13"/>
      <c r="K254" s="3"/>
      <c r="L254" s="3"/>
      <c r="M254" s="3"/>
      <c r="N254" s="3"/>
      <c r="O254" s="3"/>
      <c r="P254" s="3"/>
      <c r="Q254" s="3"/>
      <c r="R254" s="3"/>
    </row>
    <row r="255" spans="8:18" s="10" customFormat="1" x14ac:dyDescent="0.2">
      <c r="H255" s="13"/>
      <c r="K255" s="3"/>
      <c r="L255" s="3"/>
      <c r="M255" s="3"/>
      <c r="N255" s="3"/>
      <c r="O255" s="3"/>
      <c r="P255" s="3"/>
      <c r="Q255" s="3"/>
      <c r="R255" s="3"/>
    </row>
    <row r="256" spans="8:18" s="10" customFormat="1" x14ac:dyDescent="0.2">
      <c r="H256" s="13"/>
      <c r="K256" s="3"/>
      <c r="L256" s="3"/>
      <c r="M256" s="3"/>
      <c r="N256" s="3"/>
      <c r="O256" s="3"/>
      <c r="P256" s="3"/>
      <c r="Q256" s="3"/>
      <c r="R256" s="3"/>
    </row>
    <row r="257" spans="8:18" s="10" customFormat="1" x14ac:dyDescent="0.2">
      <c r="H257" s="13"/>
      <c r="K257" s="3"/>
      <c r="L257" s="3"/>
      <c r="M257" s="3"/>
      <c r="N257" s="3"/>
      <c r="O257" s="3"/>
      <c r="P257" s="3"/>
      <c r="Q257" s="3"/>
      <c r="R257" s="3"/>
    </row>
    <row r="258" spans="8:18" s="10" customFormat="1" x14ac:dyDescent="0.2">
      <c r="H258" s="13"/>
      <c r="K258" s="3"/>
      <c r="L258" s="3"/>
      <c r="M258" s="3"/>
      <c r="N258" s="3"/>
      <c r="O258" s="3"/>
      <c r="P258" s="3"/>
      <c r="Q258" s="3"/>
      <c r="R258" s="3"/>
    </row>
    <row r="259" spans="8:18" s="10" customFormat="1" x14ac:dyDescent="0.2">
      <c r="H259" s="13"/>
      <c r="K259" s="3"/>
      <c r="L259" s="3"/>
      <c r="M259" s="3"/>
      <c r="N259" s="3"/>
      <c r="O259" s="3"/>
      <c r="P259" s="3"/>
      <c r="Q259" s="3"/>
      <c r="R259" s="3"/>
    </row>
    <row r="260" spans="8:18" s="10" customFormat="1" x14ac:dyDescent="0.2">
      <c r="H260" s="13"/>
      <c r="K260" s="3"/>
      <c r="L260" s="3"/>
      <c r="M260" s="3"/>
      <c r="N260" s="3"/>
      <c r="O260" s="3"/>
      <c r="P260" s="3"/>
      <c r="Q260" s="3"/>
      <c r="R260" s="3"/>
    </row>
    <row r="261" spans="8:18" s="10" customFormat="1" x14ac:dyDescent="0.2">
      <c r="H261" s="13"/>
      <c r="K261" s="3"/>
      <c r="L261" s="3"/>
      <c r="M261" s="3"/>
      <c r="N261" s="3"/>
      <c r="O261" s="3"/>
      <c r="P261" s="3"/>
      <c r="Q261" s="3"/>
      <c r="R261" s="3"/>
    </row>
    <row r="262" spans="8:18" s="10" customFormat="1" x14ac:dyDescent="0.2">
      <c r="H262" s="13"/>
      <c r="K262" s="3"/>
      <c r="L262" s="3"/>
      <c r="M262" s="3"/>
      <c r="N262" s="3"/>
      <c r="O262" s="3"/>
      <c r="P262" s="3"/>
      <c r="Q262" s="3"/>
      <c r="R262" s="3"/>
    </row>
    <row r="263" spans="8:18" s="10" customFormat="1" x14ac:dyDescent="0.2">
      <c r="H263" s="13"/>
      <c r="K263" s="3"/>
      <c r="L263" s="3"/>
      <c r="M263" s="3"/>
      <c r="N263" s="3"/>
      <c r="O263" s="3"/>
      <c r="P263" s="3"/>
      <c r="Q263" s="3"/>
      <c r="R263" s="3"/>
    </row>
    <row r="264" spans="8:18" s="10" customFormat="1" x14ac:dyDescent="0.2">
      <c r="H264" s="13"/>
      <c r="K264" s="3"/>
      <c r="L264" s="3"/>
      <c r="M264" s="3"/>
      <c r="N264" s="3"/>
      <c r="O264" s="3"/>
      <c r="P264" s="3"/>
      <c r="Q264" s="3"/>
      <c r="R264" s="3"/>
    </row>
    <row r="265" spans="8:18" s="10" customFormat="1" x14ac:dyDescent="0.2">
      <c r="H265" s="13"/>
      <c r="K265" s="3"/>
      <c r="L265" s="3"/>
      <c r="M265" s="3"/>
      <c r="N265" s="3"/>
      <c r="O265" s="3"/>
      <c r="P265" s="3"/>
      <c r="Q265" s="3"/>
      <c r="R265" s="3"/>
    </row>
    <row r="266" spans="8:18" s="10" customFormat="1" x14ac:dyDescent="0.2">
      <c r="H266" s="13"/>
      <c r="K266" s="3"/>
      <c r="L266" s="3"/>
      <c r="M266" s="3"/>
      <c r="N266" s="3"/>
      <c r="O266" s="3"/>
      <c r="P266" s="3"/>
      <c r="Q266" s="3"/>
      <c r="R266" s="3"/>
    </row>
    <row r="267" spans="8:18" s="10" customFormat="1" x14ac:dyDescent="0.2">
      <c r="H267" s="13"/>
      <c r="K267" s="3"/>
      <c r="L267" s="3"/>
      <c r="M267" s="3"/>
      <c r="N267" s="3"/>
      <c r="O267" s="3"/>
      <c r="P267" s="3"/>
      <c r="Q267" s="3"/>
      <c r="R267" s="3"/>
    </row>
    <row r="268" spans="8:18" s="10" customFormat="1" x14ac:dyDescent="0.2">
      <c r="H268" s="13"/>
      <c r="K268" s="3"/>
      <c r="L268" s="3"/>
      <c r="M268" s="3"/>
      <c r="N268" s="3"/>
      <c r="O268" s="3"/>
      <c r="P268" s="3"/>
      <c r="Q268" s="3"/>
      <c r="R268" s="3"/>
    </row>
    <row r="269" spans="8:18" s="10" customFormat="1" x14ac:dyDescent="0.2">
      <c r="H269" s="13"/>
      <c r="K269" s="3"/>
      <c r="L269" s="3"/>
      <c r="M269" s="3"/>
      <c r="N269" s="3"/>
      <c r="O269" s="3"/>
      <c r="P269" s="3"/>
      <c r="Q269" s="3"/>
      <c r="R269" s="3"/>
    </row>
    <row r="270" spans="8:18" s="10" customFormat="1" x14ac:dyDescent="0.2">
      <c r="H270" s="13"/>
      <c r="K270" s="3"/>
      <c r="L270" s="3"/>
      <c r="M270" s="3"/>
      <c r="N270" s="3"/>
      <c r="O270" s="3"/>
      <c r="P270" s="3"/>
      <c r="Q270" s="3"/>
      <c r="R270" s="3"/>
    </row>
    <row r="271" spans="8:18" s="10" customFormat="1" x14ac:dyDescent="0.2">
      <c r="H271" s="13"/>
      <c r="K271" s="3"/>
      <c r="L271" s="3"/>
      <c r="M271" s="3"/>
      <c r="N271" s="3"/>
      <c r="O271" s="3"/>
      <c r="P271" s="3"/>
      <c r="Q271" s="3"/>
      <c r="R271" s="3"/>
    </row>
    <row r="272" spans="8:18" s="10" customFormat="1" x14ac:dyDescent="0.2">
      <c r="H272" s="13"/>
      <c r="K272" s="3"/>
      <c r="L272" s="3"/>
      <c r="M272" s="3"/>
      <c r="N272" s="3"/>
      <c r="O272" s="3"/>
      <c r="P272" s="3"/>
      <c r="Q272" s="3"/>
      <c r="R272" s="3"/>
    </row>
    <row r="273" spans="8:18" s="10" customFormat="1" x14ac:dyDescent="0.2">
      <c r="H273" s="13"/>
      <c r="K273" s="3"/>
      <c r="L273" s="3"/>
      <c r="M273" s="3"/>
      <c r="N273" s="3"/>
      <c r="O273" s="3"/>
      <c r="P273" s="3"/>
      <c r="Q273" s="3"/>
      <c r="R273" s="3"/>
    </row>
    <row r="274" spans="8:18" s="10" customFormat="1" x14ac:dyDescent="0.2">
      <c r="H274" s="13"/>
      <c r="K274" s="3"/>
      <c r="L274" s="3"/>
      <c r="M274" s="3"/>
      <c r="N274" s="3"/>
      <c r="O274" s="3"/>
      <c r="P274" s="3"/>
      <c r="Q274" s="3"/>
      <c r="R274" s="3"/>
    </row>
    <row r="275" spans="8:18" s="10" customFormat="1" x14ac:dyDescent="0.2">
      <c r="H275" s="13"/>
      <c r="K275" s="3"/>
      <c r="L275" s="3"/>
      <c r="M275" s="3"/>
      <c r="N275" s="3"/>
      <c r="O275" s="3"/>
      <c r="P275" s="3"/>
      <c r="Q275" s="3"/>
      <c r="R275" s="3"/>
    </row>
    <row r="276" spans="8:18" s="10" customFormat="1" x14ac:dyDescent="0.2">
      <c r="H276" s="13"/>
      <c r="K276" s="3"/>
      <c r="L276" s="3"/>
      <c r="M276" s="3"/>
      <c r="N276" s="3"/>
      <c r="O276" s="3"/>
      <c r="P276" s="3"/>
      <c r="Q276" s="3"/>
      <c r="R276" s="3"/>
    </row>
    <row r="277" spans="8:18" s="10" customFormat="1" x14ac:dyDescent="0.2">
      <c r="H277" s="13"/>
      <c r="K277" s="3"/>
      <c r="L277" s="3"/>
      <c r="M277" s="3"/>
      <c r="N277" s="3"/>
      <c r="O277" s="3"/>
      <c r="P277" s="3"/>
      <c r="Q277" s="3"/>
      <c r="R277" s="3"/>
    </row>
    <row r="278" spans="8:18" s="10" customFormat="1" x14ac:dyDescent="0.2">
      <c r="H278" s="13"/>
      <c r="K278" s="3"/>
      <c r="L278" s="3"/>
      <c r="M278" s="3"/>
      <c r="N278" s="3"/>
      <c r="O278" s="3"/>
      <c r="P278" s="3"/>
      <c r="Q278" s="3"/>
      <c r="R278" s="3"/>
    </row>
    <row r="279" spans="8:18" s="10" customFormat="1" x14ac:dyDescent="0.2">
      <c r="H279" s="13"/>
      <c r="K279" s="3"/>
      <c r="L279" s="3"/>
      <c r="M279" s="3"/>
      <c r="N279" s="3"/>
      <c r="O279" s="3"/>
      <c r="P279" s="3"/>
      <c r="Q279" s="3"/>
      <c r="R279" s="3"/>
    </row>
    <row r="280" spans="8:18" s="10" customFormat="1" x14ac:dyDescent="0.2">
      <c r="H280" s="13"/>
      <c r="K280" s="3"/>
      <c r="L280" s="3"/>
      <c r="M280" s="3"/>
      <c r="N280" s="3"/>
      <c r="O280" s="3"/>
      <c r="P280" s="3"/>
      <c r="Q280" s="3"/>
      <c r="R280" s="3"/>
    </row>
    <row r="281" spans="8:18" s="10" customFormat="1" x14ac:dyDescent="0.2">
      <c r="H281" s="13"/>
      <c r="K281" s="3"/>
      <c r="L281" s="3"/>
      <c r="M281" s="3"/>
      <c r="N281" s="3"/>
      <c r="O281" s="3"/>
      <c r="P281" s="3"/>
      <c r="Q281" s="3"/>
      <c r="R281" s="3"/>
    </row>
    <row r="282" spans="8:18" s="10" customFormat="1" x14ac:dyDescent="0.2">
      <c r="H282" s="13"/>
      <c r="K282" s="3"/>
      <c r="L282" s="3"/>
      <c r="M282" s="3"/>
      <c r="N282" s="3"/>
      <c r="O282" s="3"/>
      <c r="P282" s="3"/>
      <c r="Q282" s="3"/>
      <c r="R282" s="3"/>
    </row>
    <row r="283" spans="8:18" s="10" customFormat="1" x14ac:dyDescent="0.2">
      <c r="H283" s="13"/>
      <c r="K283" s="3"/>
      <c r="L283" s="3"/>
      <c r="M283" s="3"/>
      <c r="N283" s="3"/>
      <c r="O283" s="3"/>
      <c r="P283" s="3"/>
      <c r="Q283" s="3"/>
      <c r="R283" s="3"/>
    </row>
    <row r="284" spans="8:18" s="10" customFormat="1" x14ac:dyDescent="0.2">
      <c r="H284" s="13"/>
      <c r="K284" s="3"/>
      <c r="L284" s="3"/>
      <c r="M284" s="3"/>
      <c r="N284" s="3"/>
      <c r="O284" s="3"/>
      <c r="P284" s="3"/>
      <c r="Q284" s="3"/>
      <c r="R284" s="3"/>
    </row>
    <row r="285" spans="8:18" s="10" customFormat="1" x14ac:dyDescent="0.2">
      <c r="H285" s="13"/>
      <c r="K285" s="3"/>
      <c r="L285" s="3"/>
      <c r="M285" s="3"/>
      <c r="N285" s="3"/>
      <c r="O285" s="3"/>
      <c r="P285" s="3"/>
      <c r="Q285" s="3"/>
      <c r="R285" s="3"/>
    </row>
    <row r="286" spans="8:18" s="10" customFormat="1" x14ac:dyDescent="0.2">
      <c r="H286" s="13"/>
      <c r="K286" s="3"/>
      <c r="L286" s="3"/>
      <c r="M286" s="3"/>
      <c r="N286" s="3"/>
      <c r="O286" s="3"/>
      <c r="P286" s="3"/>
      <c r="Q286" s="3"/>
      <c r="R286" s="3"/>
    </row>
    <row r="287" spans="8:18" s="10" customFormat="1" x14ac:dyDescent="0.2">
      <c r="H287" s="13"/>
      <c r="K287" s="3"/>
      <c r="L287" s="3"/>
      <c r="M287" s="3"/>
      <c r="N287" s="3"/>
      <c r="O287" s="3"/>
      <c r="P287" s="3"/>
      <c r="Q287" s="3"/>
      <c r="R287" s="3"/>
    </row>
    <row r="288" spans="8:18" s="10" customFormat="1" x14ac:dyDescent="0.2">
      <c r="H288" s="13"/>
      <c r="K288" s="3"/>
      <c r="L288" s="3"/>
      <c r="M288" s="3"/>
      <c r="N288" s="3"/>
      <c r="O288" s="3"/>
      <c r="P288" s="3"/>
      <c r="Q288" s="3"/>
      <c r="R288" s="3"/>
    </row>
    <row r="289" spans="8:18" s="10" customFormat="1" x14ac:dyDescent="0.2">
      <c r="H289" s="13"/>
      <c r="K289" s="3"/>
      <c r="L289" s="3"/>
      <c r="M289" s="3"/>
      <c r="N289" s="3"/>
      <c r="O289" s="3"/>
      <c r="P289" s="3"/>
      <c r="Q289" s="3"/>
      <c r="R289" s="3"/>
    </row>
    <row r="290" spans="8:18" s="10" customFormat="1" x14ac:dyDescent="0.2">
      <c r="H290" s="13"/>
      <c r="K290" s="3"/>
      <c r="L290" s="3"/>
      <c r="M290" s="3"/>
      <c r="N290" s="3"/>
      <c r="O290" s="3"/>
      <c r="P290" s="3"/>
      <c r="Q290" s="3"/>
      <c r="R290" s="3"/>
    </row>
    <row r="291" spans="8:18" s="10" customFormat="1" x14ac:dyDescent="0.2">
      <c r="H291" s="13"/>
      <c r="K291" s="3"/>
      <c r="L291" s="3"/>
      <c r="M291" s="3"/>
      <c r="N291" s="3"/>
      <c r="O291" s="3"/>
      <c r="P291" s="3"/>
      <c r="Q291" s="3"/>
      <c r="R291" s="3"/>
    </row>
    <row r="292" spans="8:18" s="10" customFormat="1" x14ac:dyDescent="0.2">
      <c r="H292" s="13"/>
      <c r="K292" s="3"/>
      <c r="L292" s="3"/>
      <c r="M292" s="3"/>
      <c r="N292" s="3"/>
      <c r="O292" s="3"/>
      <c r="P292" s="3"/>
      <c r="Q292" s="3"/>
      <c r="R292" s="3"/>
    </row>
    <row r="293" spans="8:18" s="10" customFormat="1" x14ac:dyDescent="0.2">
      <c r="H293" s="13"/>
      <c r="K293" s="3"/>
      <c r="L293" s="3"/>
      <c r="M293" s="3"/>
      <c r="N293" s="3"/>
      <c r="O293" s="3"/>
      <c r="P293" s="3"/>
      <c r="Q293" s="3"/>
      <c r="R293" s="3"/>
    </row>
    <row r="294" spans="8:18" s="10" customFormat="1" x14ac:dyDescent="0.2">
      <c r="H294" s="13"/>
      <c r="K294" s="3"/>
      <c r="L294" s="3"/>
      <c r="M294" s="3"/>
      <c r="N294" s="3"/>
      <c r="O294" s="3"/>
      <c r="P294" s="3"/>
      <c r="Q294" s="3"/>
      <c r="R294" s="3"/>
    </row>
    <row r="295" spans="8:18" s="10" customFormat="1" x14ac:dyDescent="0.2">
      <c r="H295" s="13"/>
      <c r="K295" s="3"/>
      <c r="L295" s="3"/>
      <c r="M295" s="3"/>
      <c r="N295" s="3"/>
      <c r="O295" s="3"/>
      <c r="P295" s="3"/>
      <c r="Q295" s="3"/>
      <c r="R295" s="3"/>
    </row>
    <row r="296" spans="8:18" s="10" customFormat="1" x14ac:dyDescent="0.2">
      <c r="H296" s="13"/>
      <c r="K296" s="3"/>
      <c r="L296" s="3"/>
      <c r="M296" s="3"/>
      <c r="N296" s="3"/>
      <c r="O296" s="3"/>
      <c r="P296" s="3"/>
      <c r="Q296" s="3"/>
      <c r="R296" s="3"/>
    </row>
    <row r="297" spans="8:18" s="10" customFormat="1" x14ac:dyDescent="0.2">
      <c r="H297" s="13"/>
      <c r="K297" s="3"/>
      <c r="L297" s="3"/>
      <c r="M297" s="3"/>
      <c r="N297" s="3"/>
      <c r="O297" s="3"/>
      <c r="P297" s="3"/>
      <c r="Q297" s="3"/>
      <c r="R297" s="3"/>
    </row>
    <row r="298" spans="8:18" s="10" customFormat="1" x14ac:dyDescent="0.2">
      <c r="H298" s="13"/>
      <c r="K298" s="3"/>
      <c r="L298" s="3"/>
      <c r="M298" s="3"/>
      <c r="N298" s="3"/>
      <c r="O298" s="3"/>
      <c r="P298" s="3"/>
      <c r="Q298" s="3"/>
      <c r="R298" s="3"/>
    </row>
    <row r="299" spans="8:18" s="10" customFormat="1" x14ac:dyDescent="0.2">
      <c r="H299" s="13"/>
      <c r="K299" s="3"/>
      <c r="L299" s="3"/>
      <c r="M299" s="3"/>
      <c r="N299" s="3"/>
      <c r="O299" s="3"/>
      <c r="P299" s="3"/>
      <c r="Q299" s="3"/>
      <c r="R299" s="3"/>
    </row>
    <row r="300" spans="8:18" s="10" customFormat="1" x14ac:dyDescent="0.2">
      <c r="H300" s="13"/>
      <c r="K300" s="3"/>
      <c r="L300" s="3"/>
      <c r="M300" s="3"/>
      <c r="N300" s="3"/>
      <c r="O300" s="3"/>
      <c r="P300" s="3"/>
      <c r="Q300" s="3"/>
      <c r="R300" s="3"/>
    </row>
    <row r="301" spans="8:18" s="10" customFormat="1" x14ac:dyDescent="0.2">
      <c r="H301" s="13"/>
      <c r="K301" s="3"/>
      <c r="L301" s="3"/>
      <c r="M301" s="3"/>
      <c r="N301" s="3"/>
      <c r="O301" s="3"/>
      <c r="P301" s="3"/>
      <c r="Q301" s="3"/>
      <c r="R301" s="3"/>
    </row>
    <row r="302" spans="8:18" s="10" customFormat="1" x14ac:dyDescent="0.2">
      <c r="H302" s="13"/>
      <c r="K302" s="3"/>
      <c r="L302" s="3"/>
      <c r="M302" s="3"/>
      <c r="N302" s="3"/>
      <c r="O302" s="3"/>
      <c r="P302" s="3"/>
      <c r="Q302" s="3"/>
      <c r="R302" s="3"/>
    </row>
    <row r="303" spans="8:18" s="10" customFormat="1" x14ac:dyDescent="0.2">
      <c r="H303" s="13"/>
      <c r="K303" s="3"/>
      <c r="L303" s="3"/>
      <c r="M303" s="3"/>
      <c r="N303" s="3"/>
      <c r="O303" s="3"/>
      <c r="P303" s="3"/>
      <c r="Q303" s="3"/>
      <c r="R303" s="3"/>
    </row>
    <row r="304" spans="8:18" s="10" customFormat="1" x14ac:dyDescent="0.2">
      <c r="H304" s="13"/>
      <c r="K304" s="3"/>
      <c r="L304" s="3"/>
      <c r="M304" s="3"/>
      <c r="N304" s="3"/>
      <c r="O304" s="3"/>
      <c r="P304" s="3"/>
      <c r="Q304" s="3"/>
      <c r="R304" s="3"/>
    </row>
    <row r="305" spans="8:18" s="10" customFormat="1" x14ac:dyDescent="0.2">
      <c r="H305" s="13"/>
      <c r="K305" s="3"/>
      <c r="L305" s="3"/>
      <c r="M305" s="3"/>
      <c r="N305" s="3"/>
      <c r="O305" s="3"/>
      <c r="P305" s="3"/>
      <c r="Q305" s="3"/>
      <c r="R305" s="3"/>
    </row>
    <row r="306" spans="8:18" s="10" customFormat="1" x14ac:dyDescent="0.2">
      <c r="H306" s="13"/>
      <c r="K306" s="3"/>
      <c r="L306" s="3"/>
      <c r="M306" s="3"/>
      <c r="N306" s="3"/>
      <c r="O306" s="3"/>
      <c r="P306" s="3"/>
      <c r="Q306" s="3"/>
      <c r="R306" s="3"/>
    </row>
    <row r="307" spans="8:18" s="10" customFormat="1" x14ac:dyDescent="0.2">
      <c r="H307" s="13"/>
      <c r="K307" s="3"/>
      <c r="L307" s="3"/>
      <c r="M307" s="3"/>
      <c r="N307" s="3"/>
      <c r="O307" s="3"/>
      <c r="P307" s="3"/>
      <c r="Q307" s="3"/>
      <c r="R307" s="3"/>
    </row>
  </sheetData>
  <mergeCells count="13">
    <mergeCell ref="C53:I53"/>
    <mergeCell ref="C6:I6"/>
    <mergeCell ref="C8:C11"/>
    <mergeCell ref="D8:E11"/>
    <mergeCell ref="F8:F10"/>
    <mergeCell ref="G8:H10"/>
    <mergeCell ref="I8:I10"/>
    <mergeCell ref="F11:H11"/>
    <mergeCell ref="D12:E12"/>
    <mergeCell ref="G12:H12"/>
    <mergeCell ref="D24:E24"/>
    <mergeCell ref="D45:E45"/>
    <mergeCell ref="D50:I50"/>
  </mergeCells>
  <printOptions gridLinesSet="0"/>
  <pageMargins left="0.25" right="0.25" top="0.75" bottom="0.75" header="0.3" footer="0.3"/>
  <pageSetup paperSize="9"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B050"/>
    <pageSetUpPr fitToPage="1"/>
  </sheetPr>
  <dimension ref="C1:R307"/>
  <sheetViews>
    <sheetView showGridLines="0" topLeftCell="A7" workbookViewId="0">
      <selection activeCell="G13" sqref="G13"/>
    </sheetView>
  </sheetViews>
  <sheetFormatPr defaultColWidth="9.77734375" defaultRowHeight="15" x14ac:dyDescent="0.2"/>
  <cols>
    <col min="1" max="1" width="7" style="3" customWidth="1"/>
    <col min="2" max="2" width="7.77734375" style="3" customWidth="1"/>
    <col min="3" max="3" width="3.109375" style="3" customWidth="1"/>
    <col min="4" max="4" width="20.88671875" style="3" customWidth="1"/>
    <col min="5" max="5" width="31.21875" style="3" customWidth="1"/>
    <col min="6" max="6" width="9.77734375" style="3" customWidth="1"/>
    <col min="7" max="7" width="9.33203125" style="10" customWidth="1"/>
    <col min="8" max="8" width="1.33203125" style="13" customWidth="1"/>
    <col min="9" max="9" width="10.33203125" style="146" customWidth="1"/>
    <col min="10" max="10" width="2.109375" style="10" customWidth="1"/>
    <col min="11" max="11" width="17" style="3" bestFit="1" customWidth="1"/>
    <col min="12" max="12" width="3.77734375" style="3" customWidth="1"/>
    <col min="13" max="13" width="17.77734375" style="3" customWidth="1"/>
    <col min="14" max="14" width="19.77734375" style="3" customWidth="1"/>
    <col min="15" max="15" width="11.77734375" style="3" customWidth="1"/>
    <col min="16" max="16" width="16.6640625" style="3" customWidth="1"/>
    <col min="17" max="17" width="2.77734375" style="3" customWidth="1"/>
    <col min="18" max="18" width="9.77734375" style="3" customWidth="1"/>
    <col min="19" max="16384" width="9.77734375" style="3"/>
  </cols>
  <sheetData>
    <row r="1" spans="3:18" ht="15" customHeight="1" x14ac:dyDescent="0.25">
      <c r="C1" s="1"/>
      <c r="D1" s="2"/>
      <c r="F1" s="4"/>
      <c r="G1" s="5"/>
      <c r="H1" s="6"/>
      <c r="I1" s="5" t="s">
        <v>63</v>
      </c>
      <c r="J1" s="5"/>
      <c r="L1" s="7"/>
      <c r="M1" s="7"/>
      <c r="N1" s="8"/>
    </row>
    <row r="2" spans="3:18" ht="87.6" customHeight="1" x14ac:dyDescent="0.25">
      <c r="C2" s="1"/>
      <c r="D2" s="2"/>
      <c r="E2" s="2"/>
      <c r="G2" s="9"/>
      <c r="H2" s="6"/>
      <c r="I2" s="10"/>
      <c r="L2" s="2"/>
      <c r="M2" s="2"/>
      <c r="N2" s="2"/>
    </row>
    <row r="3" spans="3:18" ht="15" customHeight="1" x14ac:dyDescent="0.25">
      <c r="C3" s="1" t="s">
        <v>1</v>
      </c>
      <c r="D3" s="2"/>
      <c r="E3" s="2"/>
      <c r="F3" s="1"/>
      <c r="G3" s="11"/>
      <c r="H3" s="12"/>
      <c r="I3" s="10"/>
      <c r="O3" s="2"/>
      <c r="P3" s="2"/>
      <c r="Q3" s="2"/>
    </row>
    <row r="4" spans="3:18" ht="13.5" customHeight="1" x14ac:dyDescent="0.25">
      <c r="C4" s="1"/>
      <c r="F4" s="2"/>
      <c r="I4" s="10"/>
    </row>
    <row r="5" spans="3:18" ht="14.45" customHeight="1" x14ac:dyDescent="0.25">
      <c r="C5" s="1"/>
      <c r="F5" s="2"/>
      <c r="I5" s="10"/>
    </row>
    <row r="6" spans="3:18" ht="48.6" customHeight="1" x14ac:dyDescent="0.35">
      <c r="C6" s="160" t="s">
        <v>64</v>
      </c>
      <c r="D6" s="160"/>
      <c r="E6" s="160"/>
      <c r="F6" s="160"/>
      <c r="G6" s="160"/>
      <c r="H6" s="160"/>
      <c r="I6" s="160"/>
      <c r="J6" s="150"/>
    </row>
    <row r="7" spans="3:18" ht="12" customHeight="1" x14ac:dyDescent="0.25">
      <c r="G7" s="11"/>
      <c r="H7" s="15"/>
      <c r="I7" s="16"/>
      <c r="J7" s="17"/>
      <c r="P7" s="2"/>
      <c r="R7" s="2"/>
    </row>
    <row r="8" spans="3:18" s="20" customFormat="1" ht="17.25" customHeight="1" x14ac:dyDescent="0.2">
      <c r="C8" s="161" t="s">
        <v>3</v>
      </c>
      <c r="D8" s="164" t="s">
        <v>4</v>
      </c>
      <c r="E8" s="165"/>
      <c r="F8" s="170" t="s">
        <v>5</v>
      </c>
      <c r="G8" s="164" t="s">
        <v>6</v>
      </c>
      <c r="H8" s="165"/>
      <c r="I8" s="173" t="s">
        <v>7</v>
      </c>
      <c r="J8" s="18"/>
      <c r="K8" s="19"/>
    </row>
    <row r="9" spans="3:18" s="20" customFormat="1" ht="15.75" customHeight="1" x14ac:dyDescent="0.2">
      <c r="C9" s="162"/>
      <c r="D9" s="166"/>
      <c r="E9" s="167"/>
      <c r="F9" s="171"/>
      <c r="G9" s="166"/>
      <c r="H9" s="167"/>
      <c r="I9" s="174"/>
      <c r="J9" s="18"/>
      <c r="K9" s="19"/>
    </row>
    <row r="10" spans="3:18" s="20" customFormat="1" ht="34.5" customHeight="1" x14ac:dyDescent="0.2">
      <c r="C10" s="162"/>
      <c r="D10" s="166"/>
      <c r="E10" s="167"/>
      <c r="F10" s="172"/>
      <c r="G10" s="168"/>
      <c r="H10" s="169"/>
      <c r="I10" s="175"/>
      <c r="J10" s="18"/>
      <c r="K10" s="19"/>
    </row>
    <row r="11" spans="3:18" s="20" customFormat="1" ht="16.5" customHeight="1" x14ac:dyDescent="0.2">
      <c r="C11" s="163"/>
      <c r="D11" s="168"/>
      <c r="E11" s="169"/>
      <c r="F11" s="176" t="s">
        <v>8</v>
      </c>
      <c r="G11" s="177"/>
      <c r="H11" s="178"/>
      <c r="I11" s="21" t="s">
        <v>9</v>
      </c>
      <c r="J11" s="22"/>
    </row>
    <row r="12" spans="3:18" s="27" customFormat="1" ht="15" customHeight="1" thickBot="1" x14ac:dyDescent="0.3">
      <c r="C12" s="23">
        <v>1</v>
      </c>
      <c r="D12" s="179">
        <v>2</v>
      </c>
      <c r="E12" s="180"/>
      <c r="F12" s="24">
        <v>3</v>
      </c>
      <c r="G12" s="181">
        <v>4</v>
      </c>
      <c r="H12" s="182"/>
      <c r="I12" s="25">
        <v>5</v>
      </c>
      <c r="J12" s="26"/>
    </row>
    <row r="13" spans="3:18" s="30" customFormat="1" ht="19.5" customHeight="1" thickTop="1" x14ac:dyDescent="0.25">
      <c r="C13" s="28" t="s">
        <v>10</v>
      </c>
      <c r="D13" s="29" t="s">
        <v>11</v>
      </c>
      <c r="F13" s="31">
        <f>F15+F22+F24</f>
        <v>355705.375</v>
      </c>
      <c r="G13" s="32">
        <f>G15+G22+G24</f>
        <v>61988.598465169998</v>
      </c>
      <c r="H13" s="33"/>
      <c r="I13" s="34">
        <f>G13/F13*100</f>
        <v>17.426950173347816</v>
      </c>
      <c r="J13" s="35"/>
      <c r="K13" s="36"/>
      <c r="L13" s="37"/>
      <c r="M13" s="37"/>
      <c r="O13" s="38"/>
      <c r="P13" s="38"/>
      <c r="R13" s="39"/>
    </row>
    <row r="14" spans="3:18" ht="11.25" customHeight="1" x14ac:dyDescent="0.25">
      <c r="C14" s="40"/>
      <c r="D14" s="41" t="s">
        <v>12</v>
      </c>
      <c r="F14" s="42"/>
      <c r="G14" s="43"/>
      <c r="H14" s="33"/>
      <c r="I14" s="44"/>
      <c r="J14" s="45"/>
      <c r="O14" s="46"/>
      <c r="P14" s="46"/>
    </row>
    <row r="15" spans="3:18" ht="15" customHeight="1" x14ac:dyDescent="0.2">
      <c r="C15" s="40"/>
      <c r="D15" s="47" t="s">
        <v>13</v>
      </c>
      <c r="E15" s="48"/>
      <c r="F15" s="49">
        <f>F17+F19+F20+F21+1290</f>
        <v>331672.63699999999</v>
      </c>
      <c r="G15" s="50">
        <f>G17+G19+G20+G21+281.505914</f>
        <v>58497.105914</v>
      </c>
      <c r="H15" s="51"/>
      <c r="I15" s="52">
        <f>G15/F15*100</f>
        <v>17.637000882288643</v>
      </c>
      <c r="J15" s="53"/>
      <c r="O15" s="46"/>
      <c r="P15" s="46"/>
    </row>
    <row r="16" spans="3:18" ht="11.25" customHeight="1" x14ac:dyDescent="0.2">
      <c r="C16" s="40"/>
      <c r="D16" s="41" t="s">
        <v>60</v>
      </c>
      <c r="E16" s="48"/>
      <c r="F16" s="74"/>
      <c r="G16" s="50"/>
      <c r="H16" s="51"/>
      <c r="I16" s="52"/>
      <c r="J16" s="53"/>
      <c r="O16" s="46"/>
      <c r="P16" s="46"/>
    </row>
    <row r="17" spans="3:18" ht="15" customHeight="1" x14ac:dyDescent="0.2">
      <c r="C17" s="40"/>
      <c r="D17" s="47" t="s">
        <v>61</v>
      </c>
      <c r="E17" s="48"/>
      <c r="F17" s="49">
        <f>166000+70000+1913.982</f>
        <v>237913.98199999999</v>
      </c>
      <c r="G17" s="54">
        <f>ROUND(42356.77163817,1)</f>
        <v>42356.800000000003</v>
      </c>
      <c r="H17" s="55"/>
      <c r="I17" s="52">
        <f t="shared" ref="I17:I27" si="0">G17/F17*100</f>
        <v>17.803409301097741</v>
      </c>
      <c r="J17" s="53"/>
      <c r="O17" s="46"/>
      <c r="P17" s="46"/>
      <c r="R17" s="56"/>
    </row>
    <row r="18" spans="3:18" s="20" customFormat="1" ht="13.5" customHeight="1" x14ac:dyDescent="0.2">
      <c r="C18" s="57"/>
      <c r="D18" s="41" t="s">
        <v>62</v>
      </c>
      <c r="E18" s="58"/>
      <c r="F18" s="66">
        <v>70000</v>
      </c>
      <c r="G18" s="67">
        <v>10762.271984180001</v>
      </c>
      <c r="H18" s="55"/>
      <c r="I18" s="60">
        <f t="shared" si="0"/>
        <v>15.374674263114288</v>
      </c>
      <c r="J18" s="61"/>
      <c r="K18" s="3"/>
      <c r="O18" s="62"/>
      <c r="R18" s="63"/>
    </row>
    <row r="19" spans="3:18" ht="15" customHeight="1" x14ac:dyDescent="0.2">
      <c r="C19" s="40"/>
      <c r="D19" s="47" t="s">
        <v>17</v>
      </c>
      <c r="E19" s="48"/>
      <c r="F19" s="59">
        <v>32400</v>
      </c>
      <c r="G19" s="54">
        <f>ROUND(5585.56968015,1)</f>
        <v>5585.6</v>
      </c>
      <c r="H19" s="55" t="s">
        <v>18</v>
      </c>
      <c r="I19" s="52">
        <f t="shared" si="0"/>
        <v>17.239506172839508</v>
      </c>
      <c r="J19" s="53"/>
      <c r="O19" s="46"/>
      <c r="R19" s="56"/>
    </row>
    <row r="20" spans="3:18" ht="15" customHeight="1" x14ac:dyDescent="0.2">
      <c r="C20" s="40"/>
      <c r="D20" s="47" t="s">
        <v>19</v>
      </c>
      <c r="E20" s="48"/>
      <c r="F20" s="59">
        <v>55500</v>
      </c>
      <c r="G20" s="54">
        <f>ROUND(9528.14173929,1)</f>
        <v>9528.1</v>
      </c>
      <c r="H20" s="55" t="s">
        <v>18</v>
      </c>
      <c r="I20" s="52">
        <f t="shared" si="0"/>
        <v>17.16774774774775</v>
      </c>
      <c r="J20" s="53"/>
      <c r="O20" s="46"/>
      <c r="R20" s="56"/>
    </row>
    <row r="21" spans="3:18" ht="15" customHeight="1" x14ac:dyDescent="0.2">
      <c r="C21" s="40"/>
      <c r="D21" s="47" t="s">
        <v>21</v>
      </c>
      <c r="E21" s="48"/>
      <c r="F21" s="59">
        <v>4568.6549999999997</v>
      </c>
      <c r="G21" s="54">
        <f>ROUND(745.13888205,1)</f>
        <v>745.1</v>
      </c>
      <c r="H21" s="55"/>
      <c r="I21" s="52">
        <f t="shared" si="0"/>
        <v>16.308957450278037</v>
      </c>
      <c r="J21" s="53"/>
      <c r="M21" s="64"/>
      <c r="O21" s="46"/>
      <c r="R21" s="56"/>
    </row>
    <row r="22" spans="3:18" ht="15" customHeight="1" x14ac:dyDescent="0.2">
      <c r="C22" s="40"/>
      <c r="D22" s="47" t="s">
        <v>22</v>
      </c>
      <c r="F22" s="59">
        <v>21908.68</v>
      </c>
      <c r="G22" s="54">
        <v>3462</v>
      </c>
      <c r="H22" s="55"/>
      <c r="I22" s="52">
        <f t="shared" si="0"/>
        <v>15.801956119674943</v>
      </c>
      <c r="J22" s="53"/>
      <c r="M22" s="64"/>
      <c r="Q22" s="65"/>
      <c r="R22" s="56"/>
    </row>
    <row r="23" spans="3:18" s="20" customFormat="1" ht="12" customHeight="1" x14ac:dyDescent="0.2">
      <c r="C23" s="57"/>
      <c r="D23" s="41" t="s">
        <v>23</v>
      </c>
      <c r="F23" s="66">
        <v>3787</v>
      </c>
      <c r="G23" s="67">
        <v>620.20138156999997</v>
      </c>
      <c r="H23" s="55"/>
      <c r="I23" s="60">
        <f t="shared" si="0"/>
        <v>16.377115964351731</v>
      </c>
      <c r="J23" s="61"/>
      <c r="M23" s="68"/>
      <c r="Q23" s="69"/>
      <c r="R23" s="63"/>
    </row>
    <row r="24" spans="3:18" s="20" customFormat="1" ht="15" customHeight="1" x14ac:dyDescent="0.2">
      <c r="C24" s="57"/>
      <c r="D24" s="183" t="s">
        <v>24</v>
      </c>
      <c r="E24" s="184"/>
      <c r="F24" s="59">
        <f>F25+F26</f>
        <v>2124.058</v>
      </c>
      <c r="G24" s="54">
        <f>G25+G26</f>
        <v>29.492551169999999</v>
      </c>
      <c r="H24" s="55"/>
      <c r="I24" s="52">
        <f t="shared" si="0"/>
        <v>1.388500274945411</v>
      </c>
      <c r="J24" s="53"/>
      <c r="Q24" s="69"/>
      <c r="R24" s="63"/>
    </row>
    <row r="25" spans="3:18" s="20" customFormat="1" ht="15" customHeight="1" x14ac:dyDescent="0.2">
      <c r="C25" s="57"/>
      <c r="D25" s="70" t="s">
        <v>25</v>
      </c>
      <c r="E25" s="70"/>
      <c r="F25" s="59">
        <f>115.764+36.294</f>
        <v>152.05799999999999</v>
      </c>
      <c r="G25" s="54">
        <v>10.721212469999999</v>
      </c>
      <c r="H25" s="55"/>
      <c r="I25" s="52">
        <f t="shared" si="0"/>
        <v>7.0507388430730371</v>
      </c>
      <c r="J25" s="53"/>
      <c r="Q25" s="69"/>
      <c r="R25" s="63"/>
    </row>
    <row r="26" spans="3:18" s="20" customFormat="1" ht="15" customHeight="1" x14ac:dyDescent="0.2">
      <c r="C26" s="57"/>
      <c r="D26" s="70" t="s">
        <v>26</v>
      </c>
      <c r="E26" s="70"/>
      <c r="F26" s="59">
        <v>1972</v>
      </c>
      <c r="G26" s="54">
        <v>18.771338700000001</v>
      </c>
      <c r="H26" s="55"/>
      <c r="I26" s="52">
        <f t="shared" si="0"/>
        <v>0.95189344320486813</v>
      </c>
      <c r="J26" s="53"/>
      <c r="Q26" s="69"/>
      <c r="R26" s="63"/>
    </row>
    <row r="27" spans="3:18" s="30" customFormat="1" ht="16.5" customHeight="1" x14ac:dyDescent="0.25">
      <c r="C27" s="28" t="s">
        <v>27</v>
      </c>
      <c r="D27" s="29" t="s">
        <v>28</v>
      </c>
      <c r="F27" s="71">
        <v>397197.40500000003</v>
      </c>
      <c r="G27" s="32">
        <v>57559.5</v>
      </c>
      <c r="H27" s="72"/>
      <c r="I27" s="73">
        <f t="shared" si="0"/>
        <v>14.491408875141065</v>
      </c>
      <c r="J27" s="35"/>
      <c r="L27" s="37"/>
      <c r="M27" s="37"/>
      <c r="O27" s="38"/>
      <c r="P27" s="38"/>
      <c r="R27" s="39"/>
    </row>
    <row r="28" spans="3:18" ht="11.25" customHeight="1" x14ac:dyDescent="0.25">
      <c r="C28" s="40"/>
      <c r="D28" s="41" t="s">
        <v>29</v>
      </c>
      <c r="F28" s="74"/>
      <c r="G28" s="75"/>
      <c r="H28" s="72"/>
      <c r="I28" s="76"/>
      <c r="J28" s="77"/>
      <c r="O28" s="46"/>
      <c r="P28" s="46"/>
    </row>
    <row r="29" spans="3:18" ht="15" customHeight="1" x14ac:dyDescent="0.2">
      <c r="C29" s="40"/>
      <c r="D29" s="47" t="s">
        <v>30</v>
      </c>
      <c r="E29" s="30"/>
      <c r="F29" s="49">
        <v>30700</v>
      </c>
      <c r="G29" s="78">
        <v>4016.5666869900001</v>
      </c>
      <c r="H29" s="51"/>
      <c r="I29" s="52">
        <f t="shared" ref="I29:I33" si="1">G29/F29*100</f>
        <v>13.083279110716614</v>
      </c>
      <c r="J29" s="53"/>
      <c r="K29" s="64"/>
      <c r="O29" s="46"/>
      <c r="P29" s="46"/>
      <c r="R29" s="56"/>
    </row>
    <row r="30" spans="3:18" ht="15" customHeight="1" x14ac:dyDescent="0.2">
      <c r="C30" s="40"/>
      <c r="D30" s="47" t="s">
        <v>31</v>
      </c>
      <c r="E30" s="30"/>
      <c r="F30" s="79">
        <v>19643.623</v>
      </c>
      <c r="G30" s="50">
        <v>2783.7434977200001</v>
      </c>
      <c r="H30" s="51"/>
      <c r="I30" s="52">
        <f t="shared" si="1"/>
        <v>14.171232555827407</v>
      </c>
      <c r="J30" s="53"/>
      <c r="K30" s="64"/>
      <c r="O30" s="46"/>
      <c r="P30" s="46"/>
      <c r="R30" s="56"/>
    </row>
    <row r="31" spans="3:18" ht="15" customHeight="1" x14ac:dyDescent="0.2">
      <c r="C31" s="40"/>
      <c r="D31" s="47" t="s">
        <v>32</v>
      </c>
      <c r="E31" s="30"/>
      <c r="F31" s="49">
        <v>17565.7</v>
      </c>
      <c r="G31" s="78">
        <v>2485.0533602800001</v>
      </c>
      <c r="H31" s="51"/>
      <c r="I31" s="52">
        <f t="shared" si="1"/>
        <v>14.147192313884446</v>
      </c>
      <c r="J31" s="53"/>
      <c r="K31" s="64"/>
      <c r="O31" s="46"/>
      <c r="P31" s="46"/>
      <c r="R31" s="56"/>
    </row>
    <row r="32" spans="3:18" ht="15" customHeight="1" x14ac:dyDescent="0.2">
      <c r="C32" s="40"/>
      <c r="D32" s="47" t="s">
        <v>33</v>
      </c>
      <c r="E32" s="30"/>
      <c r="F32" s="79">
        <v>46637.7</v>
      </c>
      <c r="G32" s="50">
        <v>3044.01735444</v>
      </c>
      <c r="H32" s="80"/>
      <c r="I32" s="52">
        <f t="shared" si="1"/>
        <v>6.5269456993805441</v>
      </c>
      <c r="J32" s="53"/>
      <c r="K32" s="64"/>
      <c r="O32" s="46"/>
      <c r="P32" s="46"/>
      <c r="R32" s="56"/>
    </row>
    <row r="33" spans="3:18" ht="15" customHeight="1" x14ac:dyDescent="0.2">
      <c r="C33" s="40"/>
      <c r="D33" s="81" t="s">
        <v>34</v>
      </c>
      <c r="E33" s="30"/>
      <c r="F33" s="49">
        <v>56444.714999999997</v>
      </c>
      <c r="G33" s="50">
        <v>15329.509185999999</v>
      </c>
      <c r="H33" s="55" t="s">
        <v>35</v>
      </c>
      <c r="I33" s="52">
        <f t="shared" si="1"/>
        <v>27.158449087748959</v>
      </c>
      <c r="J33" s="53"/>
      <c r="K33" s="82"/>
      <c r="O33" s="46"/>
      <c r="P33" s="46"/>
      <c r="R33" s="56"/>
    </row>
    <row r="34" spans="3:18" s="30" customFormat="1" ht="18" customHeight="1" x14ac:dyDescent="0.25">
      <c r="C34" s="28" t="s">
        <v>36</v>
      </c>
      <c r="D34" s="29" t="s">
        <v>37</v>
      </c>
      <c r="E34" s="37"/>
      <c r="F34" s="71">
        <f>F13-F27</f>
        <v>-41492.030000000028</v>
      </c>
      <c r="G34" s="83">
        <f>G13-G27</f>
        <v>4429.0984651699982</v>
      </c>
      <c r="H34" s="84"/>
      <c r="I34" s="85" t="s">
        <v>38</v>
      </c>
      <c r="J34" s="86"/>
      <c r="K34" s="87"/>
      <c r="L34" s="3"/>
      <c r="M34" s="64">
        <v>4926226316.0900002</v>
      </c>
      <c r="N34" s="3" t="s">
        <v>65</v>
      </c>
      <c r="O34" s="3"/>
      <c r="P34" s="38"/>
      <c r="R34" s="39"/>
    </row>
    <row r="35" spans="3:18" ht="18" customHeight="1" x14ac:dyDescent="0.25">
      <c r="C35" s="28" t="s">
        <v>39</v>
      </c>
      <c r="D35" s="29" t="s">
        <v>40</v>
      </c>
      <c r="E35" s="2"/>
      <c r="F35" s="88">
        <v>-15460.157999999999</v>
      </c>
      <c r="G35" s="89">
        <f>ROUND(,1)</f>
        <v>0</v>
      </c>
      <c r="H35" s="84"/>
      <c r="I35" s="85" t="s">
        <v>38</v>
      </c>
      <c r="J35" s="86"/>
      <c r="K35" s="36"/>
      <c r="L35" s="30"/>
      <c r="M35" s="82">
        <v>2070365482.45</v>
      </c>
      <c r="N35" s="3" t="s">
        <v>66</v>
      </c>
      <c r="P35" s="90"/>
      <c r="R35" s="91"/>
    </row>
    <row r="36" spans="3:18" s="30" customFormat="1" ht="19.5" customHeight="1" x14ac:dyDescent="0.25">
      <c r="C36" s="28" t="s">
        <v>41</v>
      </c>
      <c r="D36" s="29" t="s">
        <v>42</v>
      </c>
      <c r="F36" s="71">
        <f>F37+F49</f>
        <v>56952.158000000018</v>
      </c>
      <c r="G36" s="92">
        <f>-G34-G35</f>
        <v>-4429.0984651699982</v>
      </c>
      <c r="H36" s="33"/>
      <c r="I36" s="85" t="s">
        <v>38</v>
      </c>
      <c r="J36" s="86"/>
      <c r="M36" s="87">
        <f>M34-M35</f>
        <v>2855860833.6400003</v>
      </c>
      <c r="N36" s="3"/>
      <c r="O36" s="3"/>
    </row>
    <row r="37" spans="3:18" ht="18.75" customHeight="1" x14ac:dyDescent="0.25">
      <c r="C37" s="40"/>
      <c r="D37" s="1" t="s">
        <v>43</v>
      </c>
      <c r="F37" s="71">
        <f>F39+F40+F41++F42+F44+F43+F45+F46-F47-F48</f>
        <v>52843.344000000019</v>
      </c>
      <c r="G37" s="75">
        <f>G36-G49</f>
        <v>-8215.5159625299984</v>
      </c>
      <c r="H37" s="72"/>
      <c r="I37" s="93" t="s">
        <v>38</v>
      </c>
      <c r="J37" s="94"/>
      <c r="M37" s="36"/>
      <c r="N37" s="30"/>
      <c r="O37" s="30"/>
    </row>
    <row r="38" spans="3:18" ht="15" customHeight="1" x14ac:dyDescent="0.25">
      <c r="C38" s="40"/>
      <c r="D38" s="95" t="s">
        <v>44</v>
      </c>
      <c r="E38" s="96"/>
      <c r="F38" s="49"/>
      <c r="G38" s="75"/>
      <c r="H38" s="72"/>
      <c r="I38" s="97"/>
      <c r="J38" s="98"/>
      <c r="N38" s="64"/>
    </row>
    <row r="39" spans="3:18" ht="15" customHeight="1" x14ac:dyDescent="0.2">
      <c r="C39" s="40"/>
      <c r="D39" s="47" t="s">
        <v>45</v>
      </c>
      <c r="E39" s="30"/>
      <c r="F39" s="99">
        <v>0</v>
      </c>
      <c r="G39" s="100">
        <f>ROUND(0,1)</f>
        <v>0</v>
      </c>
      <c r="H39" s="55"/>
      <c r="I39" s="101" t="s">
        <v>38</v>
      </c>
      <c r="J39" s="102"/>
      <c r="N39" s="82"/>
      <c r="P39" s="46"/>
      <c r="R39" s="46"/>
    </row>
    <row r="40" spans="3:18" ht="15" customHeight="1" x14ac:dyDescent="0.2">
      <c r="C40" s="40"/>
      <c r="D40" s="47" t="s">
        <v>46</v>
      </c>
      <c r="E40" s="30"/>
      <c r="F40" s="49">
        <f>57645.361+271.451</f>
        <v>57916.811999999998</v>
      </c>
      <c r="G40" s="103">
        <f>ROUND(24358.6445817-9957.5087934,1)</f>
        <v>14401.1</v>
      </c>
      <c r="H40" s="55"/>
      <c r="I40" s="101">
        <f>G40/F40*100</f>
        <v>24.865146237676207</v>
      </c>
      <c r="J40" s="102"/>
      <c r="N40" s="87"/>
      <c r="P40" s="46"/>
      <c r="R40" s="46"/>
    </row>
    <row r="41" spans="3:18" ht="15" customHeight="1" x14ac:dyDescent="0.2">
      <c r="C41" s="40"/>
      <c r="D41" s="47" t="s">
        <v>47</v>
      </c>
      <c r="E41" s="30"/>
      <c r="F41" s="49">
        <v>9000</v>
      </c>
      <c r="G41" s="103">
        <f>ROUND(3889.384381+2122.45718768+4926.22631609,1)</f>
        <v>10938.1</v>
      </c>
      <c r="H41" s="55"/>
      <c r="I41" s="52">
        <f>G41/F41*100</f>
        <v>121.53444444444446</v>
      </c>
      <c r="J41" s="53"/>
      <c r="M41" s="64"/>
      <c r="P41" s="46"/>
      <c r="R41" s="46"/>
    </row>
    <row r="42" spans="3:18" ht="15" customHeight="1" x14ac:dyDescent="0.2">
      <c r="C42" s="40"/>
      <c r="D42" s="47" t="s">
        <v>48</v>
      </c>
      <c r="E42" s="30"/>
      <c r="F42" s="49">
        <v>-275.88600000000002</v>
      </c>
      <c r="G42" s="104">
        <f>+ROUND(1.221892,1)</f>
        <v>1.2</v>
      </c>
      <c r="H42" s="105"/>
      <c r="I42" s="101" t="s">
        <v>38</v>
      </c>
      <c r="J42" s="53"/>
      <c r="M42" s="82"/>
    </row>
    <row r="43" spans="3:18" ht="15" customHeight="1" x14ac:dyDescent="0.2">
      <c r="C43" s="40"/>
      <c r="D43" s="47" t="s">
        <v>49</v>
      </c>
      <c r="E43" s="30"/>
      <c r="F43" s="99">
        <v>-1487.1</v>
      </c>
      <c r="G43" s="100">
        <f>ROUND(4425.76158092-2855.86083364,1)</f>
        <v>1569.9</v>
      </c>
      <c r="H43" s="105"/>
      <c r="I43" s="101" t="s">
        <v>38</v>
      </c>
      <c r="J43" s="102"/>
      <c r="K43" s="106"/>
      <c r="M43" s="87"/>
    </row>
    <row r="44" spans="3:18" ht="15" customHeight="1" x14ac:dyDescent="0.2">
      <c r="C44" s="40"/>
      <c r="D44" s="47" t="s">
        <v>50</v>
      </c>
      <c r="E44" s="30"/>
      <c r="F44" s="99">
        <v>31.183</v>
      </c>
      <c r="G44" s="100">
        <f>ROUND(2.16736861-0.05362229,1)</f>
        <v>2.1</v>
      </c>
      <c r="H44" s="107"/>
      <c r="I44" s="101">
        <f>G44/F44*100</f>
        <v>6.7344386364365194</v>
      </c>
      <c r="J44" s="102"/>
      <c r="K44" s="106"/>
    </row>
    <row r="45" spans="3:18" ht="27.75" customHeight="1" x14ac:dyDescent="0.2">
      <c r="C45" s="40"/>
      <c r="D45" s="185" t="s">
        <v>51</v>
      </c>
      <c r="E45" s="186"/>
      <c r="F45" s="49">
        <v>-3269.1619999999998</v>
      </c>
      <c r="G45" s="100">
        <f>-486.54556106</f>
        <v>-486.54556106000001</v>
      </c>
      <c r="H45" s="107"/>
      <c r="I45" s="101">
        <f>G45/F45*100</f>
        <v>14.882883168836541</v>
      </c>
      <c r="J45" s="102"/>
    </row>
    <row r="46" spans="3:18" ht="15" customHeight="1" x14ac:dyDescent="0.2">
      <c r="C46" s="40"/>
      <c r="D46" s="47" t="s">
        <v>52</v>
      </c>
      <c r="E46" s="30"/>
      <c r="F46" s="49">
        <v>-72.503</v>
      </c>
      <c r="G46" s="100">
        <v>36.061886809999997</v>
      </c>
      <c r="H46" s="105"/>
      <c r="I46" s="108" t="s">
        <v>38</v>
      </c>
      <c r="J46" s="109"/>
      <c r="K46" s="110"/>
      <c r="L46" s="110"/>
      <c r="M46" s="110"/>
    </row>
    <row r="47" spans="3:18" ht="15" customHeight="1" x14ac:dyDescent="0.2">
      <c r="C47" s="40"/>
      <c r="D47" s="47" t="s">
        <v>69</v>
      </c>
      <c r="E47" s="30"/>
      <c r="F47" s="99" t="s">
        <v>38</v>
      </c>
      <c r="G47" s="100">
        <f>36952.53521762+2070.36548245</f>
        <v>39022.90070007</v>
      </c>
      <c r="H47" s="107"/>
      <c r="I47" s="101" t="s">
        <v>38</v>
      </c>
      <c r="J47" s="102"/>
      <c r="K47" s="110"/>
      <c r="L47" s="110"/>
      <c r="M47" s="110"/>
    </row>
    <row r="48" spans="3:18" ht="15" customHeight="1" x14ac:dyDescent="0.2">
      <c r="C48" s="40"/>
      <c r="D48" s="47" t="s">
        <v>54</v>
      </c>
      <c r="E48" s="30"/>
      <c r="F48" s="49">
        <v>9000</v>
      </c>
      <c r="G48" s="103">
        <f>+ROUND(G39+G40+G41+G42+G43+G44+G45+G46-G47-G37,1)</f>
        <v>-4345.5</v>
      </c>
      <c r="H48" s="55"/>
      <c r="I48" s="108" t="s">
        <v>38</v>
      </c>
      <c r="J48" s="102"/>
    </row>
    <row r="49" spans="3:16" s="30" customFormat="1" ht="19.5" customHeight="1" x14ac:dyDescent="0.25">
      <c r="C49" s="111"/>
      <c r="D49" s="112" t="s">
        <v>55</v>
      </c>
      <c r="E49" s="113"/>
      <c r="F49" s="114">
        <v>4108.8140000000003</v>
      </c>
      <c r="G49" s="115">
        <v>3786.4174973600002</v>
      </c>
      <c r="H49" s="116"/>
      <c r="I49" s="117">
        <f>G49/F49*100</f>
        <v>92.153538645458283</v>
      </c>
      <c r="J49" s="118"/>
      <c r="O49" s="119"/>
      <c r="P49" s="119"/>
    </row>
    <row r="50" spans="3:16" ht="46.5" customHeight="1" x14ac:dyDescent="0.2">
      <c r="C50" s="151" t="s">
        <v>18</v>
      </c>
      <c r="D50" s="187" t="s">
        <v>67</v>
      </c>
      <c r="E50" s="187"/>
      <c r="F50" s="187"/>
      <c r="G50" s="187"/>
      <c r="H50" s="187"/>
      <c r="I50" s="187"/>
      <c r="J50" s="121"/>
    </row>
    <row r="51" spans="3:16" ht="12.95" customHeight="1" x14ac:dyDescent="0.2">
      <c r="C51" s="122" t="s">
        <v>35</v>
      </c>
      <c r="D51" s="123" t="s">
        <v>68</v>
      </c>
      <c r="E51" s="123"/>
      <c r="F51" s="124"/>
      <c r="G51" s="124"/>
      <c r="H51" s="123"/>
      <c r="I51" s="121"/>
      <c r="J51" s="125"/>
      <c r="O51" s="46"/>
      <c r="P51" s="46"/>
    </row>
    <row r="52" spans="3:16" ht="12.75" customHeight="1" x14ac:dyDescent="0.2">
      <c r="C52" s="122" t="s">
        <v>58</v>
      </c>
      <c r="D52" s="123" t="s">
        <v>59</v>
      </c>
      <c r="E52" s="123"/>
      <c r="F52" s="124"/>
      <c r="G52" s="124"/>
      <c r="H52" s="126"/>
      <c r="I52" s="121"/>
      <c r="J52" s="125"/>
      <c r="O52" s="46"/>
      <c r="P52" s="46"/>
    </row>
    <row r="53" spans="3:16" ht="39" customHeight="1" x14ac:dyDescent="0.2">
      <c r="C53" s="159"/>
      <c r="D53" s="159"/>
      <c r="E53" s="159"/>
      <c r="F53" s="159"/>
      <c r="G53" s="159"/>
      <c r="H53" s="159"/>
      <c r="I53" s="159"/>
      <c r="J53" s="149"/>
      <c r="O53" s="46"/>
      <c r="P53" s="46"/>
    </row>
    <row r="54" spans="3:16" ht="13.5" customHeight="1" x14ac:dyDescent="0.2">
      <c r="C54" s="123"/>
      <c r="D54" s="10"/>
      <c r="E54" s="10"/>
      <c r="F54" s="128"/>
      <c r="G54" s="128"/>
      <c r="H54" s="129"/>
      <c r="I54" s="125"/>
      <c r="J54" s="125"/>
      <c r="O54" s="46"/>
      <c r="P54" s="46"/>
    </row>
    <row r="55" spans="3:16" ht="15.75" x14ac:dyDescent="0.25">
      <c r="C55" s="10"/>
      <c r="D55" s="10"/>
      <c r="E55" s="11"/>
      <c r="F55" s="11"/>
      <c r="G55" s="11"/>
      <c r="H55" s="12"/>
      <c r="I55" s="10"/>
    </row>
    <row r="56" spans="3:16" ht="15.75" x14ac:dyDescent="0.25">
      <c r="C56" s="10"/>
      <c r="D56" s="10"/>
      <c r="E56" s="11"/>
      <c r="F56" s="11"/>
      <c r="G56" s="11"/>
      <c r="H56" s="12"/>
      <c r="I56" s="10"/>
    </row>
    <row r="57" spans="3:16" ht="15.75" x14ac:dyDescent="0.25">
      <c r="C57" s="10"/>
      <c r="D57" s="10"/>
      <c r="E57" s="11"/>
      <c r="F57" s="11"/>
      <c r="G57" s="11"/>
      <c r="H57" s="12"/>
      <c r="I57" s="10"/>
    </row>
    <row r="58" spans="3:16" x14ac:dyDescent="0.2">
      <c r="C58" s="10"/>
      <c r="D58" s="10"/>
      <c r="E58" s="10"/>
      <c r="F58" s="10"/>
      <c r="I58" s="10"/>
    </row>
    <row r="59" spans="3:16" x14ac:dyDescent="0.2">
      <c r="C59" s="130"/>
      <c r="D59" s="10"/>
      <c r="E59" s="10"/>
      <c r="F59" s="10"/>
      <c r="I59" s="10"/>
    </row>
    <row r="60" spans="3:16" x14ac:dyDescent="0.2">
      <c r="C60" s="10"/>
      <c r="D60" s="10"/>
      <c r="E60" s="10"/>
      <c r="F60" s="10"/>
      <c r="I60" s="10"/>
    </row>
    <row r="61" spans="3:16" x14ac:dyDescent="0.2">
      <c r="C61" s="10"/>
      <c r="D61" s="10"/>
      <c r="E61" s="10"/>
      <c r="F61" s="10"/>
      <c r="I61" s="10"/>
    </row>
    <row r="62" spans="3:16" ht="15.75" x14ac:dyDescent="0.25">
      <c r="C62" s="10"/>
      <c r="D62" s="10"/>
      <c r="E62" s="10"/>
      <c r="F62" s="10"/>
      <c r="G62" s="11"/>
      <c r="H62" s="12"/>
      <c r="I62" s="10"/>
    </row>
    <row r="63" spans="3:16" ht="15.75" x14ac:dyDescent="0.25">
      <c r="C63" s="10"/>
      <c r="D63" s="10"/>
      <c r="E63" s="10"/>
      <c r="F63" s="10"/>
      <c r="G63" s="11"/>
      <c r="H63" s="12"/>
      <c r="I63" s="131"/>
      <c r="J63" s="131"/>
    </row>
    <row r="64" spans="3:16" ht="15.75" x14ac:dyDescent="0.25">
      <c r="C64" s="132"/>
      <c r="D64" s="132"/>
      <c r="E64" s="11"/>
      <c r="F64" s="133"/>
      <c r="G64" s="132"/>
      <c r="H64" s="134"/>
      <c r="I64" s="10"/>
    </row>
    <row r="65" spans="3:10" ht="15.75" x14ac:dyDescent="0.25">
      <c r="C65" s="133"/>
      <c r="D65" s="135"/>
      <c r="E65" s="135"/>
      <c r="F65" s="133"/>
      <c r="G65" s="133"/>
      <c r="H65" s="136"/>
      <c r="I65" s="133"/>
      <c r="J65" s="133"/>
    </row>
    <row r="66" spans="3:10" ht="15.75" x14ac:dyDescent="0.25">
      <c r="C66" s="11"/>
      <c r="D66" s="11"/>
      <c r="E66" s="11"/>
      <c r="F66" s="133"/>
      <c r="G66" s="11"/>
      <c r="H66" s="12"/>
      <c r="I66" s="10"/>
    </row>
    <row r="67" spans="3:10" x14ac:dyDescent="0.2">
      <c r="C67" s="123"/>
      <c r="D67" s="137"/>
      <c r="E67" s="138"/>
      <c r="F67" s="139"/>
      <c r="G67" s="139"/>
      <c r="H67" s="136"/>
      <c r="I67" s="139"/>
      <c r="J67" s="139"/>
    </row>
    <row r="68" spans="3:10" ht="15.75" x14ac:dyDescent="0.25">
      <c r="C68" s="10"/>
      <c r="D68" s="11"/>
      <c r="E68" s="10"/>
      <c r="F68" s="140"/>
      <c r="G68" s="11"/>
      <c r="H68" s="12"/>
      <c r="I68" s="11"/>
      <c r="J68" s="11"/>
    </row>
    <row r="69" spans="3:10" ht="15.75" x14ac:dyDescent="0.25">
      <c r="C69" s="133"/>
      <c r="D69" s="132"/>
      <c r="E69" s="10"/>
      <c r="F69" s="140"/>
      <c r="G69" s="140"/>
      <c r="H69" s="141"/>
      <c r="I69" s="142"/>
      <c r="J69" s="142"/>
    </row>
    <row r="70" spans="3:10" ht="15.75" x14ac:dyDescent="0.25">
      <c r="C70" s="11"/>
      <c r="D70" s="10"/>
      <c r="E70" s="10"/>
      <c r="F70" s="143"/>
      <c r="I70" s="10"/>
    </row>
    <row r="71" spans="3:10" ht="15.75" x14ac:dyDescent="0.25">
      <c r="C71" s="11"/>
      <c r="D71" s="132"/>
      <c r="E71" s="10"/>
      <c r="F71" s="143"/>
      <c r="G71" s="143"/>
      <c r="H71" s="144"/>
      <c r="I71" s="10"/>
    </row>
    <row r="72" spans="3:10" ht="15.75" x14ac:dyDescent="0.25">
      <c r="C72" s="11"/>
      <c r="D72" s="130"/>
      <c r="E72" s="10"/>
      <c r="F72" s="143"/>
      <c r="G72" s="143"/>
      <c r="H72" s="144"/>
      <c r="I72" s="145"/>
      <c r="J72" s="145"/>
    </row>
    <row r="73" spans="3:10" ht="15.75" x14ac:dyDescent="0.25">
      <c r="C73" s="11"/>
      <c r="D73" s="130"/>
      <c r="E73" s="10"/>
      <c r="F73" s="143"/>
      <c r="G73" s="143"/>
      <c r="H73" s="144"/>
      <c r="I73" s="145"/>
      <c r="J73" s="145"/>
    </row>
    <row r="74" spans="3:10" ht="15.75" x14ac:dyDescent="0.25">
      <c r="C74" s="11"/>
      <c r="D74" s="130"/>
      <c r="E74" s="10"/>
      <c r="F74" s="143"/>
      <c r="G74" s="143"/>
      <c r="H74" s="144"/>
      <c r="I74" s="145"/>
      <c r="J74" s="145"/>
    </row>
    <row r="75" spans="3:10" ht="15.75" x14ac:dyDescent="0.25">
      <c r="C75" s="11"/>
      <c r="D75" s="130"/>
      <c r="E75" s="10"/>
      <c r="F75" s="143"/>
      <c r="G75" s="143"/>
      <c r="H75" s="144"/>
      <c r="I75" s="145"/>
      <c r="J75" s="145"/>
    </row>
    <row r="76" spans="3:10" ht="15.75" x14ac:dyDescent="0.25">
      <c r="C76" s="11"/>
      <c r="D76" s="130"/>
      <c r="E76" s="10"/>
      <c r="F76" s="143"/>
      <c r="G76" s="143"/>
      <c r="H76" s="144"/>
      <c r="I76" s="145"/>
      <c r="J76" s="145"/>
    </row>
    <row r="77" spans="3:10" ht="15.75" x14ac:dyDescent="0.25">
      <c r="C77" s="11"/>
      <c r="D77" s="10"/>
      <c r="E77" s="10"/>
      <c r="F77" s="10"/>
      <c r="I77" s="10"/>
    </row>
    <row r="78" spans="3:10" ht="15.75" x14ac:dyDescent="0.25">
      <c r="C78" s="11"/>
      <c r="D78" s="10"/>
      <c r="E78" s="10"/>
      <c r="F78" s="143"/>
      <c r="G78" s="143"/>
      <c r="H78" s="144"/>
      <c r="I78" s="10"/>
    </row>
    <row r="79" spans="3:10" ht="15.75" x14ac:dyDescent="0.25">
      <c r="C79" s="133"/>
      <c r="D79" s="132"/>
      <c r="E79" s="10"/>
      <c r="F79" s="140"/>
      <c r="G79" s="140"/>
      <c r="H79" s="141"/>
      <c r="I79" s="142"/>
      <c r="J79" s="142"/>
    </row>
    <row r="80" spans="3:10" ht="15.75" customHeight="1" x14ac:dyDescent="0.25">
      <c r="C80" s="11"/>
      <c r="D80" s="10"/>
      <c r="E80" s="10"/>
      <c r="F80" s="10"/>
      <c r="I80" s="10"/>
    </row>
    <row r="81" spans="3:18" ht="15.75" x14ac:dyDescent="0.25">
      <c r="C81" s="11"/>
      <c r="D81" s="10"/>
      <c r="E81" s="10"/>
      <c r="F81" s="143"/>
      <c r="G81" s="143"/>
      <c r="H81" s="144"/>
      <c r="I81" s="10"/>
    </row>
    <row r="82" spans="3:18" ht="15.75" x14ac:dyDescent="0.25">
      <c r="C82" s="133"/>
      <c r="D82" s="132"/>
      <c r="E82" s="10"/>
      <c r="F82" s="140"/>
      <c r="G82" s="140"/>
      <c r="H82" s="141"/>
      <c r="I82" s="142"/>
      <c r="J82" s="142"/>
    </row>
    <row r="83" spans="3:18" x14ac:dyDescent="0.2">
      <c r="C83" s="9"/>
      <c r="D83" s="130"/>
      <c r="E83" s="10"/>
      <c r="F83" s="143"/>
      <c r="G83" s="143"/>
      <c r="H83" s="144"/>
      <c r="I83" s="145"/>
      <c r="J83" s="145"/>
    </row>
    <row r="84" spans="3:18" x14ac:dyDescent="0.2">
      <c r="C84" s="10"/>
      <c r="D84" s="10"/>
      <c r="E84" s="10"/>
      <c r="F84" s="10"/>
      <c r="I84" s="10"/>
    </row>
    <row r="85" spans="3:18" x14ac:dyDescent="0.2">
      <c r="C85" s="10"/>
      <c r="D85" s="10"/>
      <c r="E85" s="10"/>
      <c r="F85" s="10"/>
      <c r="I85" s="10"/>
    </row>
    <row r="86" spans="3:18" x14ac:dyDescent="0.2">
      <c r="C86" s="10"/>
      <c r="D86" s="10"/>
      <c r="E86" s="10"/>
      <c r="F86" s="10"/>
      <c r="I86" s="10"/>
    </row>
    <row r="87" spans="3:18" x14ac:dyDescent="0.2">
      <c r="C87" s="10"/>
      <c r="D87" s="130"/>
      <c r="E87" s="10"/>
      <c r="F87" s="10"/>
      <c r="I87" s="10"/>
    </row>
    <row r="88" spans="3:18" x14ac:dyDescent="0.2">
      <c r="C88" s="10"/>
      <c r="D88" s="130"/>
      <c r="E88" s="10"/>
      <c r="F88" s="10"/>
      <c r="I88" s="10"/>
    </row>
    <row r="89" spans="3:18" x14ac:dyDescent="0.2">
      <c r="C89" s="10"/>
      <c r="D89" s="10"/>
      <c r="E89" s="10"/>
      <c r="F89" s="10"/>
      <c r="I89" s="10"/>
    </row>
    <row r="90" spans="3:18" x14ac:dyDescent="0.2">
      <c r="C90" s="10"/>
      <c r="D90" s="10"/>
      <c r="E90" s="10"/>
      <c r="F90" s="10"/>
      <c r="I90" s="10"/>
    </row>
    <row r="91" spans="3:18" x14ac:dyDescent="0.2">
      <c r="C91" s="10"/>
      <c r="D91" s="10"/>
      <c r="E91" s="10"/>
      <c r="F91" s="10"/>
      <c r="I91" s="10"/>
    </row>
    <row r="92" spans="3:18" x14ac:dyDescent="0.2">
      <c r="C92" s="10"/>
      <c r="D92" s="10"/>
      <c r="E92" s="10"/>
      <c r="F92" s="10"/>
      <c r="I92" s="10"/>
    </row>
    <row r="93" spans="3:18" s="10" customFormat="1" x14ac:dyDescent="0.2">
      <c r="H93" s="13"/>
      <c r="K93" s="3"/>
      <c r="L93" s="3"/>
      <c r="M93" s="3"/>
      <c r="N93" s="3"/>
      <c r="O93" s="3"/>
      <c r="P93" s="3"/>
      <c r="Q93" s="3"/>
      <c r="R93" s="3"/>
    </row>
    <row r="94" spans="3:18" s="10" customFormat="1" x14ac:dyDescent="0.2">
      <c r="H94" s="13"/>
      <c r="K94" s="3"/>
      <c r="L94" s="3"/>
      <c r="M94" s="3"/>
      <c r="N94" s="3"/>
      <c r="O94" s="3"/>
      <c r="P94" s="3"/>
      <c r="Q94" s="3"/>
      <c r="R94" s="3"/>
    </row>
    <row r="95" spans="3:18" s="10" customFormat="1" x14ac:dyDescent="0.2">
      <c r="H95" s="13"/>
      <c r="K95" s="3"/>
      <c r="L95" s="3"/>
      <c r="M95" s="3"/>
      <c r="N95" s="3"/>
      <c r="O95" s="3"/>
      <c r="P95" s="3"/>
      <c r="Q95" s="3"/>
      <c r="R95" s="3"/>
    </row>
    <row r="96" spans="3:18" s="10" customFormat="1" x14ac:dyDescent="0.2">
      <c r="H96" s="13"/>
      <c r="K96" s="3"/>
      <c r="L96" s="3"/>
      <c r="M96" s="3"/>
      <c r="N96" s="3"/>
      <c r="O96" s="3"/>
      <c r="P96" s="3"/>
      <c r="Q96" s="3"/>
      <c r="R96" s="3"/>
    </row>
    <row r="97" spans="8:18" s="10" customFormat="1" ht="15.75" customHeight="1" x14ac:dyDescent="0.2">
      <c r="H97" s="13"/>
      <c r="K97" s="3"/>
      <c r="L97" s="3"/>
      <c r="M97" s="3"/>
      <c r="N97" s="3"/>
      <c r="O97" s="3"/>
      <c r="P97" s="3"/>
      <c r="Q97" s="3"/>
      <c r="R97" s="3"/>
    </row>
    <row r="98" spans="8:18" s="10" customFormat="1" x14ac:dyDescent="0.2">
      <c r="H98" s="13"/>
      <c r="K98" s="3"/>
      <c r="L98" s="3"/>
      <c r="M98" s="3"/>
      <c r="N98" s="3"/>
      <c r="O98" s="3"/>
      <c r="P98" s="3"/>
      <c r="Q98" s="3"/>
      <c r="R98" s="3"/>
    </row>
    <row r="99" spans="8:18" s="10" customFormat="1" x14ac:dyDescent="0.2">
      <c r="H99" s="13"/>
      <c r="K99" s="3"/>
      <c r="L99" s="3"/>
      <c r="M99" s="3"/>
      <c r="N99" s="3"/>
      <c r="O99" s="3"/>
      <c r="P99" s="3"/>
      <c r="Q99" s="3"/>
      <c r="R99" s="3"/>
    </row>
    <row r="100" spans="8:18" s="10" customFormat="1" x14ac:dyDescent="0.2">
      <c r="H100" s="13"/>
      <c r="K100" s="3"/>
      <c r="L100" s="3"/>
      <c r="M100" s="3"/>
      <c r="N100" s="3"/>
      <c r="O100" s="3"/>
      <c r="P100" s="3"/>
      <c r="Q100" s="3"/>
      <c r="R100" s="3"/>
    </row>
    <row r="101" spans="8:18" s="10" customFormat="1" x14ac:dyDescent="0.2">
      <c r="H101" s="13"/>
      <c r="K101" s="3"/>
      <c r="L101" s="3"/>
      <c r="M101" s="3"/>
      <c r="N101" s="3"/>
      <c r="O101" s="3"/>
      <c r="P101" s="3"/>
      <c r="Q101" s="3"/>
      <c r="R101" s="3"/>
    </row>
    <row r="102" spans="8:18" s="10" customFormat="1" x14ac:dyDescent="0.2">
      <c r="H102" s="13"/>
      <c r="K102" s="3"/>
      <c r="L102" s="3"/>
      <c r="M102" s="3"/>
      <c r="N102" s="3"/>
      <c r="O102" s="3"/>
      <c r="P102" s="3"/>
      <c r="Q102" s="3"/>
      <c r="R102" s="3"/>
    </row>
    <row r="103" spans="8:18" s="10" customFormat="1" x14ac:dyDescent="0.2">
      <c r="H103" s="13"/>
      <c r="K103" s="3"/>
      <c r="L103" s="3"/>
      <c r="M103" s="3"/>
      <c r="N103" s="3"/>
      <c r="O103" s="3"/>
      <c r="P103" s="3"/>
      <c r="Q103" s="3"/>
      <c r="R103" s="3"/>
    </row>
    <row r="104" spans="8:18" s="10" customFormat="1" x14ac:dyDescent="0.2">
      <c r="H104" s="13"/>
      <c r="K104" s="3"/>
      <c r="L104" s="3"/>
      <c r="M104" s="3"/>
      <c r="N104" s="3"/>
      <c r="O104" s="3"/>
      <c r="P104" s="3"/>
      <c r="Q104" s="3"/>
      <c r="R104" s="3"/>
    </row>
    <row r="105" spans="8:18" s="10" customFormat="1" x14ac:dyDescent="0.2">
      <c r="H105" s="13"/>
      <c r="K105" s="3"/>
      <c r="L105" s="3"/>
      <c r="M105" s="3"/>
      <c r="N105" s="3"/>
      <c r="O105" s="3"/>
      <c r="P105" s="3"/>
      <c r="Q105" s="3"/>
      <c r="R105" s="3"/>
    </row>
    <row r="106" spans="8:18" s="10" customFormat="1" x14ac:dyDescent="0.2">
      <c r="H106" s="13"/>
      <c r="K106" s="3"/>
      <c r="L106" s="3"/>
      <c r="M106" s="3"/>
      <c r="N106" s="3"/>
      <c r="O106" s="3"/>
      <c r="P106" s="3"/>
      <c r="Q106" s="3"/>
      <c r="R106" s="3"/>
    </row>
    <row r="107" spans="8:18" s="10" customFormat="1" x14ac:dyDescent="0.2">
      <c r="H107" s="13"/>
      <c r="K107" s="3"/>
      <c r="L107" s="3"/>
      <c r="M107" s="3"/>
      <c r="N107" s="3"/>
      <c r="O107" s="3"/>
      <c r="P107" s="3"/>
      <c r="Q107" s="3"/>
      <c r="R107" s="3"/>
    </row>
    <row r="108" spans="8:18" s="10" customFormat="1" x14ac:dyDescent="0.2">
      <c r="H108" s="13"/>
      <c r="K108" s="3"/>
      <c r="L108" s="3"/>
      <c r="M108" s="3"/>
      <c r="N108" s="3"/>
      <c r="O108" s="3"/>
      <c r="P108" s="3"/>
      <c r="Q108" s="3"/>
      <c r="R108" s="3"/>
    </row>
    <row r="109" spans="8:18" s="10" customFormat="1" x14ac:dyDescent="0.2">
      <c r="H109" s="13"/>
      <c r="K109" s="3"/>
      <c r="L109" s="3"/>
      <c r="M109" s="3"/>
      <c r="N109" s="3"/>
      <c r="O109" s="3"/>
      <c r="P109" s="3"/>
      <c r="Q109" s="3"/>
      <c r="R109" s="3"/>
    </row>
    <row r="110" spans="8:18" s="10" customFormat="1" x14ac:dyDescent="0.2">
      <c r="H110" s="13"/>
      <c r="K110" s="3"/>
      <c r="L110" s="3"/>
      <c r="M110" s="3"/>
      <c r="N110" s="3"/>
      <c r="O110" s="3"/>
      <c r="P110" s="3"/>
      <c r="Q110" s="3"/>
      <c r="R110" s="3"/>
    </row>
    <row r="111" spans="8:18" s="10" customFormat="1" x14ac:dyDescent="0.2">
      <c r="H111" s="13"/>
      <c r="K111" s="3"/>
      <c r="L111" s="3"/>
      <c r="M111" s="3"/>
      <c r="N111" s="3"/>
      <c r="O111" s="3"/>
      <c r="P111" s="3"/>
      <c r="Q111" s="3"/>
      <c r="R111" s="3"/>
    </row>
    <row r="112" spans="8:18" s="10" customFormat="1" x14ac:dyDescent="0.2">
      <c r="H112" s="13"/>
      <c r="K112" s="3"/>
      <c r="L112" s="3"/>
      <c r="M112" s="3"/>
      <c r="N112" s="3"/>
      <c r="O112" s="3"/>
      <c r="P112" s="3"/>
      <c r="Q112" s="3"/>
      <c r="R112" s="3"/>
    </row>
    <row r="113" spans="8:18" s="10" customFormat="1" x14ac:dyDescent="0.2">
      <c r="H113" s="13"/>
      <c r="K113" s="3"/>
      <c r="L113" s="3"/>
      <c r="M113" s="3"/>
      <c r="N113" s="3"/>
      <c r="O113" s="3"/>
      <c r="P113" s="3"/>
      <c r="Q113" s="3"/>
      <c r="R113" s="3"/>
    </row>
    <row r="114" spans="8:18" s="10" customFormat="1" x14ac:dyDescent="0.2">
      <c r="H114" s="13"/>
      <c r="K114" s="3"/>
      <c r="L114" s="3"/>
      <c r="M114" s="3"/>
      <c r="N114" s="3"/>
      <c r="O114" s="3"/>
      <c r="P114" s="3"/>
      <c r="Q114" s="3"/>
      <c r="R114" s="3"/>
    </row>
    <row r="115" spans="8:18" s="10" customFormat="1" x14ac:dyDescent="0.2">
      <c r="H115" s="13"/>
      <c r="K115" s="3"/>
      <c r="L115" s="3"/>
      <c r="M115" s="3"/>
      <c r="N115" s="3"/>
      <c r="O115" s="3"/>
      <c r="P115" s="3"/>
      <c r="Q115" s="3"/>
      <c r="R115" s="3"/>
    </row>
    <row r="116" spans="8:18" s="10" customFormat="1" x14ac:dyDescent="0.2">
      <c r="H116" s="13"/>
      <c r="K116" s="3"/>
      <c r="L116" s="3"/>
      <c r="M116" s="3"/>
      <c r="N116" s="3"/>
      <c r="O116" s="3"/>
      <c r="P116" s="3"/>
      <c r="Q116" s="3"/>
      <c r="R116" s="3"/>
    </row>
    <row r="117" spans="8:18" s="10" customFormat="1" x14ac:dyDescent="0.2">
      <c r="H117" s="13"/>
      <c r="K117" s="3"/>
      <c r="L117" s="3"/>
      <c r="M117" s="3"/>
      <c r="N117" s="3"/>
      <c r="O117" s="3"/>
      <c r="P117" s="3"/>
      <c r="Q117" s="3"/>
      <c r="R117" s="3"/>
    </row>
    <row r="118" spans="8:18" s="10" customFormat="1" x14ac:dyDescent="0.2">
      <c r="H118" s="13"/>
      <c r="K118" s="3"/>
      <c r="L118" s="3"/>
      <c r="M118" s="3"/>
      <c r="N118" s="3"/>
      <c r="O118" s="3"/>
      <c r="P118" s="3"/>
      <c r="Q118" s="3"/>
      <c r="R118" s="3"/>
    </row>
    <row r="119" spans="8:18" s="10" customFormat="1" x14ac:dyDescent="0.2">
      <c r="H119" s="13"/>
      <c r="K119" s="3"/>
      <c r="L119" s="3"/>
      <c r="M119" s="3"/>
      <c r="N119" s="3"/>
      <c r="O119" s="3"/>
      <c r="P119" s="3"/>
      <c r="Q119" s="3"/>
      <c r="R119" s="3"/>
    </row>
    <row r="120" spans="8:18" s="10" customFormat="1" x14ac:dyDescent="0.2">
      <c r="H120" s="13"/>
      <c r="K120" s="3"/>
      <c r="L120" s="3"/>
      <c r="M120" s="3"/>
      <c r="N120" s="3"/>
      <c r="O120" s="3"/>
      <c r="P120" s="3"/>
      <c r="Q120" s="3"/>
      <c r="R120" s="3"/>
    </row>
    <row r="121" spans="8:18" s="10" customFormat="1" x14ac:dyDescent="0.2">
      <c r="H121" s="13"/>
      <c r="K121" s="3"/>
      <c r="L121" s="3"/>
      <c r="M121" s="3"/>
      <c r="N121" s="3"/>
      <c r="O121" s="3"/>
      <c r="P121" s="3"/>
      <c r="Q121" s="3"/>
      <c r="R121" s="3"/>
    </row>
    <row r="122" spans="8:18" s="10" customFormat="1" x14ac:dyDescent="0.2">
      <c r="H122" s="13"/>
      <c r="K122" s="3"/>
      <c r="L122" s="3"/>
      <c r="M122" s="3"/>
      <c r="N122" s="3"/>
      <c r="O122" s="3"/>
      <c r="P122" s="3"/>
      <c r="Q122" s="3"/>
      <c r="R122" s="3"/>
    </row>
    <row r="123" spans="8:18" s="10" customFormat="1" x14ac:dyDescent="0.2">
      <c r="H123" s="13"/>
      <c r="K123" s="3"/>
      <c r="L123" s="3"/>
      <c r="M123" s="3"/>
      <c r="N123" s="3"/>
      <c r="O123" s="3"/>
      <c r="P123" s="3"/>
      <c r="Q123" s="3"/>
      <c r="R123" s="3"/>
    </row>
    <row r="124" spans="8:18" s="10" customFormat="1" x14ac:dyDescent="0.2">
      <c r="H124" s="13"/>
      <c r="K124" s="3"/>
      <c r="L124" s="3"/>
      <c r="M124" s="3"/>
      <c r="N124" s="3"/>
      <c r="O124" s="3"/>
      <c r="P124" s="3"/>
      <c r="Q124" s="3"/>
      <c r="R124" s="3"/>
    </row>
    <row r="125" spans="8:18" s="10" customFormat="1" x14ac:dyDescent="0.2">
      <c r="H125" s="13"/>
      <c r="K125" s="3"/>
      <c r="L125" s="3"/>
      <c r="M125" s="3"/>
      <c r="N125" s="3"/>
      <c r="O125" s="3"/>
      <c r="P125" s="3"/>
      <c r="Q125" s="3"/>
      <c r="R125" s="3"/>
    </row>
    <row r="126" spans="8:18" s="10" customFormat="1" x14ac:dyDescent="0.2">
      <c r="H126" s="13"/>
      <c r="K126" s="3"/>
      <c r="L126" s="3"/>
      <c r="M126" s="3"/>
      <c r="N126" s="3"/>
      <c r="O126" s="3"/>
      <c r="P126" s="3"/>
      <c r="Q126" s="3"/>
      <c r="R126" s="3"/>
    </row>
    <row r="127" spans="8:18" s="10" customFormat="1" x14ac:dyDescent="0.2">
      <c r="H127" s="13"/>
      <c r="K127" s="3"/>
      <c r="L127" s="3"/>
      <c r="M127" s="3"/>
      <c r="N127" s="3"/>
      <c r="O127" s="3"/>
      <c r="P127" s="3"/>
      <c r="Q127" s="3"/>
      <c r="R127" s="3"/>
    </row>
    <row r="128" spans="8:18" s="10" customFormat="1" x14ac:dyDescent="0.2">
      <c r="H128" s="13"/>
      <c r="K128" s="3"/>
      <c r="L128" s="3"/>
      <c r="M128" s="3"/>
      <c r="N128" s="3"/>
      <c r="O128" s="3"/>
      <c r="P128" s="3"/>
      <c r="Q128" s="3"/>
      <c r="R128" s="3"/>
    </row>
    <row r="129" spans="8:18" s="10" customFormat="1" x14ac:dyDescent="0.2">
      <c r="H129" s="13"/>
      <c r="K129" s="3"/>
      <c r="L129" s="3"/>
      <c r="M129" s="3"/>
      <c r="N129" s="3"/>
      <c r="O129" s="3"/>
      <c r="P129" s="3"/>
      <c r="Q129" s="3"/>
      <c r="R129" s="3"/>
    </row>
    <row r="130" spans="8:18" s="10" customFormat="1" x14ac:dyDescent="0.2">
      <c r="H130" s="13"/>
      <c r="K130" s="3"/>
      <c r="L130" s="3"/>
      <c r="M130" s="3"/>
      <c r="N130" s="3"/>
      <c r="O130" s="3"/>
      <c r="P130" s="3"/>
      <c r="Q130" s="3"/>
      <c r="R130" s="3"/>
    </row>
    <row r="131" spans="8:18" s="10" customFormat="1" x14ac:dyDescent="0.2">
      <c r="H131" s="13"/>
      <c r="K131" s="3"/>
      <c r="L131" s="3"/>
      <c r="M131" s="3"/>
      <c r="N131" s="3"/>
      <c r="O131" s="3"/>
      <c r="P131" s="3"/>
      <c r="Q131" s="3"/>
      <c r="R131" s="3"/>
    </row>
    <row r="132" spans="8:18" s="10" customFormat="1" x14ac:dyDescent="0.2">
      <c r="H132" s="13"/>
      <c r="K132" s="3"/>
      <c r="L132" s="3"/>
      <c r="M132" s="3"/>
      <c r="N132" s="3"/>
      <c r="O132" s="3"/>
      <c r="P132" s="3"/>
      <c r="Q132" s="3"/>
      <c r="R132" s="3"/>
    </row>
    <row r="133" spans="8:18" s="10" customFormat="1" x14ac:dyDescent="0.2">
      <c r="H133" s="13"/>
      <c r="K133" s="3"/>
      <c r="L133" s="3"/>
      <c r="M133" s="3"/>
      <c r="N133" s="3"/>
      <c r="O133" s="3"/>
      <c r="P133" s="3"/>
      <c r="Q133" s="3"/>
      <c r="R133" s="3"/>
    </row>
    <row r="134" spans="8:18" s="10" customFormat="1" x14ac:dyDescent="0.2">
      <c r="H134" s="13"/>
      <c r="K134" s="3"/>
      <c r="L134" s="3"/>
      <c r="M134" s="3"/>
      <c r="N134" s="3"/>
      <c r="O134" s="3"/>
      <c r="P134" s="3"/>
      <c r="Q134" s="3"/>
      <c r="R134" s="3"/>
    </row>
    <row r="135" spans="8:18" s="10" customFormat="1" x14ac:dyDescent="0.2">
      <c r="H135" s="13"/>
      <c r="K135" s="3"/>
      <c r="L135" s="3"/>
      <c r="M135" s="3"/>
      <c r="N135" s="3"/>
      <c r="O135" s="3"/>
      <c r="P135" s="3"/>
      <c r="Q135" s="3"/>
      <c r="R135" s="3"/>
    </row>
    <row r="136" spans="8:18" s="10" customFormat="1" x14ac:dyDescent="0.2">
      <c r="H136" s="13"/>
      <c r="K136" s="3"/>
      <c r="L136" s="3"/>
      <c r="M136" s="3"/>
      <c r="N136" s="3"/>
      <c r="O136" s="3"/>
      <c r="P136" s="3"/>
      <c r="Q136" s="3"/>
      <c r="R136" s="3"/>
    </row>
    <row r="137" spans="8:18" s="10" customFormat="1" x14ac:dyDescent="0.2">
      <c r="H137" s="13"/>
      <c r="K137" s="3"/>
      <c r="L137" s="3"/>
      <c r="M137" s="3"/>
      <c r="N137" s="3"/>
      <c r="O137" s="3"/>
      <c r="P137" s="3"/>
      <c r="Q137" s="3"/>
      <c r="R137" s="3"/>
    </row>
    <row r="138" spans="8:18" s="10" customFormat="1" x14ac:dyDescent="0.2">
      <c r="H138" s="13"/>
      <c r="K138" s="3"/>
      <c r="L138" s="3"/>
      <c r="M138" s="3"/>
      <c r="N138" s="3"/>
      <c r="O138" s="3"/>
      <c r="P138" s="3"/>
      <c r="Q138" s="3"/>
      <c r="R138" s="3"/>
    </row>
    <row r="139" spans="8:18" s="10" customFormat="1" x14ac:dyDescent="0.2">
      <c r="H139" s="13"/>
      <c r="K139" s="3"/>
      <c r="L139" s="3"/>
      <c r="M139" s="3"/>
      <c r="N139" s="3"/>
      <c r="O139" s="3"/>
      <c r="P139" s="3"/>
      <c r="Q139" s="3"/>
      <c r="R139" s="3"/>
    </row>
    <row r="140" spans="8:18" s="10" customFormat="1" x14ac:dyDescent="0.2">
      <c r="H140" s="13"/>
      <c r="K140" s="3"/>
      <c r="L140" s="3"/>
      <c r="M140" s="3"/>
      <c r="N140" s="3"/>
      <c r="O140" s="3"/>
      <c r="P140" s="3"/>
      <c r="Q140" s="3"/>
      <c r="R140" s="3"/>
    </row>
    <row r="141" spans="8:18" s="10" customFormat="1" x14ac:dyDescent="0.2">
      <c r="H141" s="13"/>
      <c r="K141" s="3"/>
      <c r="L141" s="3"/>
      <c r="M141" s="3"/>
      <c r="N141" s="3"/>
      <c r="O141" s="3"/>
      <c r="P141" s="3"/>
      <c r="Q141" s="3"/>
      <c r="R141" s="3"/>
    </row>
    <row r="142" spans="8:18" s="10" customFormat="1" x14ac:dyDescent="0.2">
      <c r="H142" s="13"/>
      <c r="K142" s="3"/>
      <c r="L142" s="3"/>
      <c r="M142" s="3"/>
      <c r="N142" s="3"/>
      <c r="O142" s="3"/>
      <c r="P142" s="3"/>
      <c r="Q142" s="3"/>
      <c r="R142" s="3"/>
    </row>
    <row r="143" spans="8:18" s="10" customFormat="1" x14ac:dyDescent="0.2">
      <c r="H143" s="13"/>
      <c r="K143" s="3"/>
      <c r="L143" s="3"/>
      <c r="M143" s="3"/>
      <c r="N143" s="3"/>
      <c r="O143" s="3"/>
      <c r="P143" s="3"/>
      <c r="Q143" s="3"/>
      <c r="R143" s="3"/>
    </row>
    <row r="144" spans="8:18" s="10" customFormat="1" x14ac:dyDescent="0.2">
      <c r="H144" s="13"/>
      <c r="K144" s="3"/>
      <c r="L144" s="3"/>
      <c r="M144" s="3"/>
      <c r="N144" s="3"/>
      <c r="O144" s="3"/>
      <c r="P144" s="3"/>
      <c r="Q144" s="3"/>
      <c r="R144" s="3"/>
    </row>
    <row r="145" spans="8:18" s="10" customFormat="1" x14ac:dyDescent="0.2">
      <c r="H145" s="13"/>
      <c r="K145" s="3"/>
      <c r="L145" s="3"/>
      <c r="M145" s="3"/>
      <c r="N145" s="3"/>
      <c r="O145" s="3"/>
      <c r="P145" s="3"/>
      <c r="Q145" s="3"/>
      <c r="R145" s="3"/>
    </row>
    <row r="146" spans="8:18" s="10" customFormat="1" x14ac:dyDescent="0.2">
      <c r="H146" s="13"/>
      <c r="K146" s="3"/>
      <c r="L146" s="3"/>
      <c r="M146" s="3"/>
      <c r="N146" s="3"/>
      <c r="O146" s="3"/>
      <c r="P146" s="3"/>
      <c r="Q146" s="3"/>
      <c r="R146" s="3"/>
    </row>
    <row r="147" spans="8:18" s="10" customFormat="1" x14ac:dyDescent="0.2">
      <c r="H147" s="13"/>
      <c r="K147" s="3"/>
      <c r="L147" s="3"/>
      <c r="M147" s="3"/>
      <c r="N147" s="3"/>
      <c r="O147" s="3"/>
      <c r="P147" s="3"/>
      <c r="Q147" s="3"/>
      <c r="R147" s="3"/>
    </row>
    <row r="148" spans="8:18" s="10" customFormat="1" x14ac:dyDescent="0.2">
      <c r="H148" s="13"/>
      <c r="K148" s="3"/>
      <c r="L148" s="3"/>
      <c r="M148" s="3"/>
      <c r="N148" s="3"/>
      <c r="O148" s="3"/>
      <c r="P148" s="3"/>
      <c r="Q148" s="3"/>
      <c r="R148" s="3"/>
    </row>
    <row r="149" spans="8:18" s="10" customFormat="1" x14ac:dyDescent="0.2">
      <c r="H149" s="13"/>
      <c r="K149" s="3"/>
      <c r="L149" s="3"/>
      <c r="M149" s="3"/>
      <c r="N149" s="3"/>
      <c r="O149" s="3"/>
      <c r="P149" s="3"/>
      <c r="Q149" s="3"/>
      <c r="R149" s="3"/>
    </row>
    <row r="150" spans="8:18" s="10" customFormat="1" x14ac:dyDescent="0.2">
      <c r="H150" s="13"/>
      <c r="K150" s="3"/>
      <c r="L150" s="3"/>
      <c r="M150" s="3"/>
      <c r="N150" s="3"/>
      <c r="O150" s="3"/>
      <c r="P150" s="3"/>
      <c r="Q150" s="3"/>
      <c r="R150" s="3"/>
    </row>
    <row r="151" spans="8:18" s="10" customFormat="1" x14ac:dyDescent="0.2">
      <c r="H151" s="13"/>
      <c r="K151" s="3"/>
      <c r="L151" s="3"/>
      <c r="M151" s="3"/>
      <c r="N151" s="3"/>
      <c r="O151" s="3"/>
      <c r="P151" s="3"/>
      <c r="Q151" s="3"/>
      <c r="R151" s="3"/>
    </row>
    <row r="152" spans="8:18" s="10" customFormat="1" x14ac:dyDescent="0.2">
      <c r="H152" s="13"/>
      <c r="K152" s="3"/>
      <c r="L152" s="3"/>
      <c r="M152" s="3"/>
      <c r="N152" s="3"/>
      <c r="O152" s="3"/>
      <c r="P152" s="3"/>
      <c r="Q152" s="3"/>
      <c r="R152" s="3"/>
    </row>
    <row r="153" spans="8:18" s="10" customFormat="1" x14ac:dyDescent="0.2">
      <c r="H153" s="13"/>
      <c r="K153" s="3"/>
      <c r="L153" s="3"/>
      <c r="M153" s="3"/>
      <c r="N153" s="3"/>
      <c r="O153" s="3"/>
      <c r="P153" s="3"/>
      <c r="Q153" s="3"/>
      <c r="R153" s="3"/>
    </row>
    <row r="154" spans="8:18" s="10" customFormat="1" x14ac:dyDescent="0.2">
      <c r="H154" s="13"/>
      <c r="K154" s="3"/>
      <c r="L154" s="3"/>
      <c r="M154" s="3"/>
      <c r="N154" s="3"/>
      <c r="O154" s="3"/>
      <c r="P154" s="3"/>
      <c r="Q154" s="3"/>
      <c r="R154" s="3"/>
    </row>
    <row r="155" spans="8:18" s="10" customFormat="1" x14ac:dyDescent="0.2">
      <c r="H155" s="13"/>
      <c r="K155" s="3"/>
      <c r="L155" s="3"/>
      <c r="M155" s="3"/>
      <c r="N155" s="3"/>
      <c r="O155" s="3"/>
      <c r="P155" s="3"/>
      <c r="Q155" s="3"/>
      <c r="R155" s="3"/>
    </row>
    <row r="156" spans="8:18" s="10" customFormat="1" x14ac:dyDescent="0.2">
      <c r="H156" s="13"/>
      <c r="K156" s="3"/>
      <c r="L156" s="3"/>
      <c r="M156" s="3"/>
      <c r="N156" s="3"/>
      <c r="O156" s="3"/>
      <c r="P156" s="3"/>
      <c r="Q156" s="3"/>
      <c r="R156" s="3"/>
    </row>
    <row r="157" spans="8:18" s="10" customFormat="1" x14ac:dyDescent="0.2">
      <c r="H157" s="13"/>
      <c r="K157" s="3"/>
      <c r="L157" s="3"/>
      <c r="M157" s="3"/>
      <c r="N157" s="3"/>
      <c r="O157" s="3"/>
      <c r="P157" s="3"/>
      <c r="Q157" s="3"/>
      <c r="R157" s="3"/>
    </row>
    <row r="158" spans="8:18" s="10" customFormat="1" x14ac:dyDescent="0.2">
      <c r="H158" s="13"/>
      <c r="K158" s="3"/>
      <c r="L158" s="3"/>
      <c r="M158" s="3"/>
      <c r="N158" s="3"/>
      <c r="O158" s="3"/>
      <c r="P158" s="3"/>
      <c r="Q158" s="3"/>
      <c r="R158" s="3"/>
    </row>
    <row r="159" spans="8:18" s="10" customFormat="1" x14ac:dyDescent="0.2">
      <c r="H159" s="13"/>
      <c r="K159" s="3"/>
      <c r="L159" s="3"/>
      <c r="M159" s="3"/>
      <c r="N159" s="3"/>
      <c r="O159" s="3"/>
      <c r="P159" s="3"/>
      <c r="Q159" s="3"/>
      <c r="R159" s="3"/>
    </row>
    <row r="160" spans="8:18" s="10" customFormat="1" x14ac:dyDescent="0.2">
      <c r="H160" s="13"/>
      <c r="K160" s="3"/>
      <c r="L160" s="3"/>
      <c r="M160" s="3"/>
      <c r="N160" s="3"/>
      <c r="O160" s="3"/>
      <c r="P160" s="3"/>
      <c r="Q160" s="3"/>
      <c r="R160" s="3"/>
    </row>
    <row r="161" spans="8:18" s="10" customFormat="1" x14ac:dyDescent="0.2">
      <c r="H161" s="13"/>
      <c r="K161" s="3"/>
      <c r="L161" s="3"/>
      <c r="M161" s="3"/>
      <c r="N161" s="3"/>
      <c r="O161" s="3"/>
      <c r="P161" s="3"/>
      <c r="Q161" s="3"/>
      <c r="R161" s="3"/>
    </row>
    <row r="162" spans="8:18" s="10" customFormat="1" x14ac:dyDescent="0.2">
      <c r="H162" s="13"/>
      <c r="K162" s="3"/>
      <c r="L162" s="3"/>
      <c r="M162" s="3"/>
      <c r="N162" s="3"/>
      <c r="O162" s="3"/>
      <c r="P162" s="3"/>
      <c r="Q162" s="3"/>
      <c r="R162" s="3"/>
    </row>
    <row r="163" spans="8:18" s="10" customFormat="1" x14ac:dyDescent="0.2">
      <c r="H163" s="13"/>
      <c r="K163" s="3"/>
      <c r="L163" s="3"/>
      <c r="M163" s="3"/>
      <c r="N163" s="3"/>
      <c r="O163" s="3"/>
      <c r="P163" s="3"/>
      <c r="Q163" s="3"/>
      <c r="R163" s="3"/>
    </row>
    <row r="164" spans="8:18" s="10" customFormat="1" x14ac:dyDescent="0.2">
      <c r="H164" s="13"/>
      <c r="K164" s="3"/>
      <c r="L164" s="3"/>
      <c r="M164" s="3"/>
      <c r="N164" s="3"/>
      <c r="O164" s="3"/>
      <c r="P164" s="3"/>
      <c r="Q164" s="3"/>
      <c r="R164" s="3"/>
    </row>
    <row r="165" spans="8:18" s="10" customFormat="1" x14ac:dyDescent="0.2">
      <c r="H165" s="13"/>
      <c r="K165" s="3"/>
      <c r="L165" s="3"/>
      <c r="M165" s="3"/>
      <c r="N165" s="3"/>
      <c r="O165" s="3"/>
      <c r="P165" s="3"/>
      <c r="Q165" s="3"/>
      <c r="R165" s="3"/>
    </row>
    <row r="166" spans="8:18" s="10" customFormat="1" x14ac:dyDescent="0.2">
      <c r="H166" s="13"/>
      <c r="K166" s="3"/>
      <c r="L166" s="3"/>
      <c r="M166" s="3"/>
      <c r="N166" s="3"/>
      <c r="O166" s="3"/>
      <c r="P166" s="3"/>
      <c r="Q166" s="3"/>
      <c r="R166" s="3"/>
    </row>
    <row r="167" spans="8:18" s="10" customFormat="1" x14ac:dyDescent="0.2">
      <c r="H167" s="13"/>
      <c r="K167" s="3"/>
      <c r="L167" s="3"/>
      <c r="M167" s="3"/>
      <c r="N167" s="3"/>
      <c r="O167" s="3"/>
      <c r="P167" s="3"/>
      <c r="Q167" s="3"/>
      <c r="R167" s="3"/>
    </row>
    <row r="168" spans="8:18" s="10" customFormat="1" x14ac:dyDescent="0.2">
      <c r="H168" s="13"/>
      <c r="K168" s="3"/>
      <c r="L168" s="3"/>
      <c r="M168" s="3"/>
      <c r="N168" s="3"/>
      <c r="O168" s="3"/>
      <c r="P168" s="3"/>
      <c r="Q168" s="3"/>
      <c r="R168" s="3"/>
    </row>
    <row r="169" spans="8:18" s="10" customFormat="1" x14ac:dyDescent="0.2">
      <c r="H169" s="13"/>
      <c r="K169" s="3"/>
      <c r="L169" s="3"/>
      <c r="M169" s="3"/>
      <c r="N169" s="3"/>
      <c r="O169" s="3"/>
      <c r="P169" s="3"/>
      <c r="Q169" s="3"/>
      <c r="R169" s="3"/>
    </row>
    <row r="170" spans="8:18" s="10" customFormat="1" x14ac:dyDescent="0.2">
      <c r="H170" s="13"/>
      <c r="K170" s="3"/>
      <c r="L170" s="3"/>
      <c r="M170" s="3"/>
      <c r="N170" s="3"/>
      <c r="O170" s="3"/>
      <c r="P170" s="3"/>
      <c r="Q170" s="3"/>
      <c r="R170" s="3"/>
    </row>
    <row r="171" spans="8:18" s="10" customFormat="1" x14ac:dyDescent="0.2">
      <c r="H171" s="13"/>
      <c r="K171" s="3"/>
      <c r="L171" s="3"/>
      <c r="M171" s="3"/>
      <c r="N171" s="3"/>
      <c r="O171" s="3"/>
      <c r="P171" s="3"/>
      <c r="Q171" s="3"/>
      <c r="R171" s="3"/>
    </row>
    <row r="172" spans="8:18" s="10" customFormat="1" x14ac:dyDescent="0.2">
      <c r="H172" s="13"/>
      <c r="K172" s="3"/>
      <c r="L172" s="3"/>
      <c r="M172" s="3"/>
      <c r="N172" s="3"/>
      <c r="O172" s="3"/>
      <c r="P172" s="3"/>
      <c r="Q172" s="3"/>
      <c r="R172" s="3"/>
    </row>
    <row r="173" spans="8:18" s="10" customFormat="1" x14ac:dyDescent="0.2">
      <c r="H173" s="13"/>
      <c r="K173" s="3"/>
      <c r="L173" s="3"/>
      <c r="M173" s="3"/>
      <c r="N173" s="3"/>
      <c r="O173" s="3"/>
      <c r="P173" s="3"/>
      <c r="Q173" s="3"/>
      <c r="R173" s="3"/>
    </row>
    <row r="174" spans="8:18" s="10" customFormat="1" x14ac:dyDescent="0.2">
      <c r="H174" s="13"/>
      <c r="K174" s="3"/>
      <c r="L174" s="3"/>
      <c r="M174" s="3"/>
      <c r="N174" s="3"/>
      <c r="O174" s="3"/>
      <c r="P174" s="3"/>
      <c r="Q174" s="3"/>
      <c r="R174" s="3"/>
    </row>
    <row r="175" spans="8:18" s="10" customFormat="1" x14ac:dyDescent="0.2">
      <c r="H175" s="13"/>
      <c r="K175" s="3"/>
      <c r="L175" s="3"/>
      <c r="M175" s="3"/>
      <c r="N175" s="3"/>
      <c r="O175" s="3"/>
      <c r="P175" s="3"/>
      <c r="Q175" s="3"/>
      <c r="R175" s="3"/>
    </row>
    <row r="176" spans="8:18" s="10" customFormat="1" x14ac:dyDescent="0.2">
      <c r="H176" s="13"/>
      <c r="K176" s="3"/>
      <c r="L176" s="3"/>
      <c r="M176" s="3"/>
      <c r="N176" s="3"/>
      <c r="O176" s="3"/>
      <c r="P176" s="3"/>
      <c r="Q176" s="3"/>
      <c r="R176" s="3"/>
    </row>
    <row r="177" spans="8:18" s="10" customFormat="1" x14ac:dyDescent="0.2">
      <c r="H177" s="13"/>
      <c r="K177" s="3"/>
      <c r="L177" s="3"/>
      <c r="M177" s="3"/>
      <c r="N177" s="3"/>
      <c r="O177" s="3"/>
      <c r="P177" s="3"/>
      <c r="Q177" s="3"/>
      <c r="R177" s="3"/>
    </row>
    <row r="178" spans="8:18" s="10" customFormat="1" x14ac:dyDescent="0.2">
      <c r="H178" s="13"/>
      <c r="K178" s="3"/>
      <c r="L178" s="3"/>
      <c r="M178" s="3"/>
      <c r="N178" s="3"/>
      <c r="O178" s="3"/>
      <c r="P178" s="3"/>
      <c r="Q178" s="3"/>
      <c r="R178" s="3"/>
    </row>
    <row r="179" spans="8:18" s="10" customFormat="1" x14ac:dyDescent="0.2">
      <c r="H179" s="13"/>
      <c r="K179" s="3"/>
      <c r="L179" s="3"/>
      <c r="M179" s="3"/>
      <c r="N179" s="3"/>
      <c r="O179" s="3"/>
      <c r="P179" s="3"/>
      <c r="Q179" s="3"/>
      <c r="R179" s="3"/>
    </row>
    <row r="180" spans="8:18" s="10" customFormat="1" x14ac:dyDescent="0.2">
      <c r="H180" s="13"/>
      <c r="K180" s="3"/>
      <c r="L180" s="3"/>
      <c r="M180" s="3"/>
      <c r="N180" s="3"/>
      <c r="O180" s="3"/>
      <c r="P180" s="3"/>
      <c r="Q180" s="3"/>
      <c r="R180" s="3"/>
    </row>
    <row r="181" spans="8:18" s="10" customFormat="1" x14ac:dyDescent="0.2">
      <c r="H181" s="13"/>
      <c r="K181" s="3"/>
      <c r="L181" s="3"/>
      <c r="M181" s="3"/>
      <c r="N181" s="3"/>
      <c r="O181" s="3"/>
      <c r="P181" s="3"/>
      <c r="Q181" s="3"/>
      <c r="R181" s="3"/>
    </row>
    <row r="182" spans="8:18" s="10" customFormat="1" x14ac:dyDescent="0.2">
      <c r="H182" s="13"/>
      <c r="K182" s="3"/>
      <c r="L182" s="3"/>
      <c r="M182" s="3"/>
      <c r="N182" s="3"/>
      <c r="O182" s="3"/>
      <c r="P182" s="3"/>
      <c r="Q182" s="3"/>
      <c r="R182" s="3"/>
    </row>
    <row r="183" spans="8:18" s="10" customFormat="1" x14ac:dyDescent="0.2">
      <c r="H183" s="13"/>
      <c r="K183" s="3"/>
      <c r="L183" s="3"/>
      <c r="M183" s="3"/>
      <c r="N183" s="3"/>
      <c r="O183" s="3"/>
      <c r="P183" s="3"/>
      <c r="Q183" s="3"/>
      <c r="R183" s="3"/>
    </row>
    <row r="184" spans="8:18" s="10" customFormat="1" x14ac:dyDescent="0.2">
      <c r="H184" s="13"/>
      <c r="K184" s="3"/>
      <c r="L184" s="3"/>
      <c r="M184" s="3"/>
      <c r="N184" s="3"/>
      <c r="O184" s="3"/>
      <c r="P184" s="3"/>
      <c r="Q184" s="3"/>
      <c r="R184" s="3"/>
    </row>
    <row r="185" spans="8:18" s="10" customFormat="1" x14ac:dyDescent="0.2">
      <c r="H185" s="13"/>
      <c r="K185" s="3"/>
      <c r="L185" s="3"/>
      <c r="M185" s="3"/>
      <c r="N185" s="3"/>
      <c r="O185" s="3"/>
      <c r="P185" s="3"/>
      <c r="Q185" s="3"/>
      <c r="R185" s="3"/>
    </row>
    <row r="186" spans="8:18" s="10" customFormat="1" x14ac:dyDescent="0.2">
      <c r="H186" s="13"/>
      <c r="K186" s="3"/>
      <c r="L186" s="3"/>
      <c r="M186" s="3"/>
      <c r="N186" s="3"/>
      <c r="O186" s="3"/>
      <c r="P186" s="3"/>
      <c r="Q186" s="3"/>
      <c r="R186" s="3"/>
    </row>
    <row r="187" spans="8:18" s="10" customFormat="1" x14ac:dyDescent="0.2">
      <c r="H187" s="13"/>
      <c r="K187" s="3"/>
      <c r="L187" s="3"/>
      <c r="M187" s="3"/>
      <c r="N187" s="3"/>
      <c r="O187" s="3"/>
      <c r="P187" s="3"/>
      <c r="Q187" s="3"/>
      <c r="R187" s="3"/>
    </row>
    <row r="188" spans="8:18" s="10" customFormat="1" x14ac:dyDescent="0.2">
      <c r="H188" s="13"/>
      <c r="K188" s="3"/>
      <c r="L188" s="3"/>
      <c r="M188" s="3"/>
      <c r="N188" s="3"/>
      <c r="O188" s="3"/>
      <c r="P188" s="3"/>
      <c r="Q188" s="3"/>
      <c r="R188" s="3"/>
    </row>
    <row r="189" spans="8:18" s="10" customFormat="1" x14ac:dyDescent="0.2">
      <c r="H189" s="13"/>
      <c r="K189" s="3"/>
      <c r="L189" s="3"/>
      <c r="M189" s="3"/>
      <c r="N189" s="3"/>
      <c r="O189" s="3"/>
      <c r="P189" s="3"/>
      <c r="Q189" s="3"/>
      <c r="R189" s="3"/>
    </row>
    <row r="190" spans="8:18" s="10" customFormat="1" x14ac:dyDescent="0.2">
      <c r="H190" s="13"/>
      <c r="K190" s="3"/>
      <c r="L190" s="3"/>
      <c r="M190" s="3"/>
      <c r="N190" s="3"/>
      <c r="O190" s="3"/>
      <c r="P190" s="3"/>
      <c r="Q190" s="3"/>
      <c r="R190" s="3"/>
    </row>
    <row r="191" spans="8:18" s="10" customFormat="1" x14ac:dyDescent="0.2">
      <c r="H191" s="13"/>
      <c r="K191" s="3"/>
      <c r="L191" s="3"/>
      <c r="M191" s="3"/>
      <c r="N191" s="3"/>
      <c r="O191" s="3"/>
      <c r="P191" s="3"/>
      <c r="Q191" s="3"/>
      <c r="R191" s="3"/>
    </row>
    <row r="192" spans="8:18" s="10" customFormat="1" x14ac:dyDescent="0.2">
      <c r="H192" s="13"/>
      <c r="K192" s="3"/>
      <c r="L192" s="3"/>
      <c r="M192" s="3"/>
      <c r="N192" s="3"/>
      <c r="O192" s="3"/>
      <c r="P192" s="3"/>
      <c r="Q192" s="3"/>
      <c r="R192" s="3"/>
    </row>
    <row r="193" spans="8:18" s="10" customFormat="1" x14ac:dyDescent="0.2">
      <c r="H193" s="13"/>
      <c r="K193" s="3"/>
      <c r="L193" s="3"/>
      <c r="M193" s="3"/>
      <c r="N193" s="3"/>
      <c r="O193" s="3"/>
      <c r="P193" s="3"/>
      <c r="Q193" s="3"/>
      <c r="R193" s="3"/>
    </row>
    <row r="194" spans="8:18" s="10" customFormat="1" x14ac:dyDescent="0.2">
      <c r="H194" s="13"/>
      <c r="K194" s="3"/>
      <c r="L194" s="3"/>
      <c r="M194" s="3"/>
      <c r="N194" s="3"/>
      <c r="O194" s="3"/>
      <c r="P194" s="3"/>
      <c r="Q194" s="3"/>
      <c r="R194" s="3"/>
    </row>
    <row r="195" spans="8:18" s="10" customFormat="1" x14ac:dyDescent="0.2">
      <c r="H195" s="13"/>
      <c r="K195" s="3"/>
      <c r="L195" s="3"/>
      <c r="M195" s="3"/>
      <c r="N195" s="3"/>
      <c r="O195" s="3"/>
      <c r="P195" s="3"/>
      <c r="Q195" s="3"/>
      <c r="R195" s="3"/>
    </row>
    <row r="196" spans="8:18" s="10" customFormat="1" x14ac:dyDescent="0.2">
      <c r="H196" s="13"/>
      <c r="K196" s="3"/>
      <c r="L196" s="3"/>
      <c r="M196" s="3"/>
      <c r="N196" s="3"/>
      <c r="O196" s="3"/>
      <c r="P196" s="3"/>
      <c r="Q196" s="3"/>
      <c r="R196" s="3"/>
    </row>
    <row r="197" spans="8:18" s="10" customFormat="1" x14ac:dyDescent="0.2">
      <c r="H197" s="13"/>
      <c r="K197" s="3"/>
      <c r="L197" s="3"/>
      <c r="M197" s="3"/>
      <c r="N197" s="3"/>
      <c r="O197" s="3"/>
      <c r="P197" s="3"/>
      <c r="Q197" s="3"/>
      <c r="R197" s="3"/>
    </row>
    <row r="198" spans="8:18" s="10" customFormat="1" x14ac:dyDescent="0.2">
      <c r="H198" s="13"/>
      <c r="K198" s="3"/>
      <c r="L198" s="3"/>
      <c r="M198" s="3"/>
      <c r="N198" s="3"/>
      <c r="O198" s="3"/>
      <c r="P198" s="3"/>
      <c r="Q198" s="3"/>
      <c r="R198" s="3"/>
    </row>
    <row r="199" spans="8:18" s="10" customFormat="1" x14ac:dyDescent="0.2">
      <c r="H199" s="13"/>
      <c r="K199" s="3"/>
      <c r="L199" s="3"/>
      <c r="M199" s="3"/>
      <c r="N199" s="3"/>
      <c r="O199" s="3"/>
      <c r="P199" s="3"/>
      <c r="Q199" s="3"/>
      <c r="R199" s="3"/>
    </row>
    <row r="200" spans="8:18" s="10" customFormat="1" x14ac:dyDescent="0.2">
      <c r="H200" s="13"/>
      <c r="K200" s="3"/>
      <c r="L200" s="3"/>
      <c r="M200" s="3"/>
      <c r="N200" s="3"/>
      <c r="O200" s="3"/>
      <c r="P200" s="3"/>
      <c r="Q200" s="3"/>
      <c r="R200" s="3"/>
    </row>
    <row r="201" spans="8:18" s="10" customFormat="1" x14ac:dyDescent="0.2">
      <c r="H201" s="13"/>
      <c r="K201" s="3"/>
      <c r="L201" s="3"/>
      <c r="M201" s="3"/>
      <c r="N201" s="3"/>
      <c r="O201" s="3"/>
      <c r="P201" s="3"/>
      <c r="Q201" s="3"/>
      <c r="R201" s="3"/>
    </row>
    <row r="202" spans="8:18" s="10" customFormat="1" x14ac:dyDescent="0.2">
      <c r="H202" s="13"/>
      <c r="K202" s="3"/>
      <c r="L202" s="3"/>
      <c r="M202" s="3"/>
      <c r="N202" s="3"/>
      <c r="O202" s="3"/>
      <c r="P202" s="3"/>
      <c r="Q202" s="3"/>
      <c r="R202" s="3"/>
    </row>
    <row r="203" spans="8:18" s="10" customFormat="1" x14ac:dyDescent="0.2">
      <c r="H203" s="13"/>
      <c r="K203" s="3"/>
      <c r="L203" s="3"/>
      <c r="M203" s="3"/>
      <c r="N203" s="3"/>
      <c r="O203" s="3"/>
      <c r="P203" s="3"/>
      <c r="Q203" s="3"/>
      <c r="R203" s="3"/>
    </row>
    <row r="204" spans="8:18" s="10" customFormat="1" x14ac:dyDescent="0.2">
      <c r="H204" s="13"/>
      <c r="K204" s="3"/>
      <c r="L204" s="3"/>
      <c r="M204" s="3"/>
      <c r="N204" s="3"/>
      <c r="O204" s="3"/>
      <c r="P204" s="3"/>
      <c r="Q204" s="3"/>
      <c r="R204" s="3"/>
    </row>
    <row r="205" spans="8:18" s="10" customFormat="1" x14ac:dyDescent="0.2">
      <c r="H205" s="13"/>
      <c r="K205" s="3"/>
      <c r="L205" s="3"/>
      <c r="M205" s="3"/>
      <c r="N205" s="3"/>
      <c r="O205" s="3"/>
      <c r="P205" s="3"/>
      <c r="Q205" s="3"/>
      <c r="R205" s="3"/>
    </row>
    <row r="206" spans="8:18" s="10" customFormat="1" x14ac:dyDescent="0.2">
      <c r="H206" s="13"/>
      <c r="K206" s="3"/>
      <c r="L206" s="3"/>
      <c r="M206" s="3"/>
      <c r="N206" s="3"/>
      <c r="O206" s="3"/>
      <c r="P206" s="3"/>
      <c r="Q206" s="3"/>
      <c r="R206" s="3"/>
    </row>
    <row r="207" spans="8:18" s="10" customFormat="1" x14ac:dyDescent="0.2">
      <c r="H207" s="13"/>
      <c r="K207" s="3"/>
      <c r="L207" s="3"/>
      <c r="M207" s="3"/>
      <c r="N207" s="3"/>
      <c r="O207" s="3"/>
      <c r="P207" s="3"/>
      <c r="Q207" s="3"/>
      <c r="R207" s="3"/>
    </row>
    <row r="208" spans="8:18" s="10" customFormat="1" x14ac:dyDescent="0.2">
      <c r="H208" s="13"/>
      <c r="K208" s="3"/>
      <c r="L208" s="3"/>
      <c r="M208" s="3"/>
      <c r="N208" s="3"/>
      <c r="O208" s="3"/>
      <c r="P208" s="3"/>
      <c r="Q208" s="3"/>
      <c r="R208" s="3"/>
    </row>
    <row r="209" spans="8:18" s="10" customFormat="1" x14ac:dyDescent="0.2">
      <c r="H209" s="13"/>
      <c r="K209" s="3"/>
      <c r="L209" s="3"/>
      <c r="M209" s="3"/>
      <c r="N209" s="3"/>
      <c r="O209" s="3"/>
      <c r="P209" s="3"/>
      <c r="Q209" s="3"/>
      <c r="R209" s="3"/>
    </row>
    <row r="210" spans="8:18" s="10" customFormat="1" x14ac:dyDescent="0.2">
      <c r="H210" s="13"/>
      <c r="K210" s="3"/>
      <c r="L210" s="3"/>
      <c r="M210" s="3"/>
      <c r="N210" s="3"/>
      <c r="O210" s="3"/>
      <c r="P210" s="3"/>
      <c r="Q210" s="3"/>
      <c r="R210" s="3"/>
    </row>
    <row r="211" spans="8:18" s="10" customFormat="1" x14ac:dyDescent="0.2">
      <c r="H211" s="13"/>
      <c r="K211" s="3"/>
      <c r="L211" s="3"/>
      <c r="M211" s="3"/>
      <c r="N211" s="3"/>
      <c r="O211" s="3"/>
      <c r="P211" s="3"/>
      <c r="Q211" s="3"/>
      <c r="R211" s="3"/>
    </row>
    <row r="212" spans="8:18" s="10" customFormat="1" x14ac:dyDescent="0.2">
      <c r="H212" s="13"/>
      <c r="K212" s="3"/>
      <c r="L212" s="3"/>
      <c r="M212" s="3"/>
      <c r="N212" s="3"/>
      <c r="O212" s="3"/>
      <c r="P212" s="3"/>
      <c r="Q212" s="3"/>
      <c r="R212" s="3"/>
    </row>
    <row r="213" spans="8:18" s="10" customFormat="1" x14ac:dyDescent="0.2">
      <c r="H213" s="13"/>
      <c r="K213" s="3"/>
      <c r="L213" s="3"/>
      <c r="M213" s="3"/>
      <c r="N213" s="3"/>
      <c r="O213" s="3"/>
      <c r="P213" s="3"/>
      <c r="Q213" s="3"/>
      <c r="R213" s="3"/>
    </row>
    <row r="214" spans="8:18" s="10" customFormat="1" x14ac:dyDescent="0.2">
      <c r="H214" s="13"/>
      <c r="K214" s="3"/>
      <c r="L214" s="3"/>
      <c r="M214" s="3"/>
      <c r="N214" s="3"/>
      <c r="O214" s="3"/>
      <c r="P214" s="3"/>
      <c r="Q214" s="3"/>
      <c r="R214" s="3"/>
    </row>
    <row r="215" spans="8:18" s="10" customFormat="1" x14ac:dyDescent="0.2">
      <c r="H215" s="13"/>
      <c r="K215" s="3"/>
      <c r="L215" s="3"/>
      <c r="M215" s="3"/>
      <c r="N215" s="3"/>
      <c r="O215" s="3"/>
      <c r="P215" s="3"/>
      <c r="Q215" s="3"/>
      <c r="R215" s="3"/>
    </row>
    <row r="216" spans="8:18" s="10" customFormat="1" x14ac:dyDescent="0.2">
      <c r="H216" s="13"/>
      <c r="K216" s="3"/>
      <c r="L216" s="3"/>
      <c r="M216" s="3"/>
      <c r="N216" s="3"/>
      <c r="O216" s="3"/>
      <c r="P216" s="3"/>
      <c r="Q216" s="3"/>
      <c r="R216" s="3"/>
    </row>
    <row r="217" spans="8:18" s="10" customFormat="1" x14ac:dyDescent="0.2">
      <c r="H217" s="13"/>
      <c r="K217" s="3"/>
      <c r="L217" s="3"/>
      <c r="M217" s="3"/>
      <c r="N217" s="3"/>
      <c r="O217" s="3"/>
      <c r="P217" s="3"/>
      <c r="Q217" s="3"/>
      <c r="R217" s="3"/>
    </row>
    <row r="218" spans="8:18" s="10" customFormat="1" x14ac:dyDescent="0.2">
      <c r="H218" s="13"/>
      <c r="K218" s="3"/>
      <c r="L218" s="3"/>
      <c r="M218" s="3"/>
      <c r="N218" s="3"/>
      <c r="O218" s="3"/>
      <c r="P218" s="3"/>
      <c r="Q218" s="3"/>
      <c r="R218" s="3"/>
    </row>
    <row r="219" spans="8:18" s="10" customFormat="1" x14ac:dyDescent="0.2">
      <c r="H219" s="13"/>
      <c r="K219" s="3"/>
      <c r="L219" s="3"/>
      <c r="M219" s="3"/>
      <c r="N219" s="3"/>
      <c r="O219" s="3"/>
      <c r="P219" s="3"/>
      <c r="Q219" s="3"/>
      <c r="R219" s="3"/>
    </row>
    <row r="220" spans="8:18" s="10" customFormat="1" x14ac:dyDescent="0.2">
      <c r="H220" s="13"/>
      <c r="K220" s="3"/>
      <c r="L220" s="3"/>
      <c r="M220" s="3"/>
      <c r="N220" s="3"/>
      <c r="O220" s="3"/>
      <c r="P220" s="3"/>
      <c r="Q220" s="3"/>
      <c r="R220" s="3"/>
    </row>
    <row r="221" spans="8:18" s="10" customFormat="1" x14ac:dyDescent="0.2">
      <c r="H221" s="13"/>
      <c r="K221" s="3"/>
      <c r="L221" s="3"/>
      <c r="M221" s="3"/>
      <c r="N221" s="3"/>
      <c r="O221" s="3"/>
      <c r="P221" s="3"/>
      <c r="Q221" s="3"/>
      <c r="R221" s="3"/>
    </row>
    <row r="222" spans="8:18" s="10" customFormat="1" x14ac:dyDescent="0.2">
      <c r="H222" s="13"/>
      <c r="K222" s="3"/>
      <c r="L222" s="3"/>
      <c r="M222" s="3"/>
      <c r="N222" s="3"/>
      <c r="O222" s="3"/>
      <c r="P222" s="3"/>
      <c r="Q222" s="3"/>
      <c r="R222" s="3"/>
    </row>
    <row r="223" spans="8:18" s="10" customFormat="1" x14ac:dyDescent="0.2">
      <c r="H223" s="13"/>
      <c r="K223" s="3"/>
      <c r="L223" s="3"/>
      <c r="M223" s="3"/>
      <c r="N223" s="3"/>
      <c r="O223" s="3"/>
      <c r="P223" s="3"/>
      <c r="Q223" s="3"/>
      <c r="R223" s="3"/>
    </row>
    <row r="224" spans="8:18" s="10" customFormat="1" x14ac:dyDescent="0.2">
      <c r="H224" s="13"/>
      <c r="K224" s="3"/>
      <c r="L224" s="3"/>
      <c r="M224" s="3"/>
      <c r="N224" s="3"/>
      <c r="O224" s="3"/>
      <c r="P224" s="3"/>
      <c r="Q224" s="3"/>
      <c r="R224" s="3"/>
    </row>
    <row r="225" spans="8:18" s="10" customFormat="1" x14ac:dyDescent="0.2">
      <c r="H225" s="13"/>
      <c r="K225" s="3"/>
      <c r="L225" s="3"/>
      <c r="M225" s="3"/>
      <c r="N225" s="3"/>
      <c r="O225" s="3"/>
      <c r="P225" s="3"/>
      <c r="Q225" s="3"/>
      <c r="R225" s="3"/>
    </row>
    <row r="226" spans="8:18" s="10" customFormat="1" x14ac:dyDescent="0.2">
      <c r="H226" s="13"/>
      <c r="K226" s="3"/>
      <c r="L226" s="3"/>
      <c r="M226" s="3"/>
      <c r="N226" s="3"/>
      <c r="O226" s="3"/>
      <c r="P226" s="3"/>
      <c r="Q226" s="3"/>
      <c r="R226" s="3"/>
    </row>
    <row r="227" spans="8:18" s="10" customFormat="1" x14ac:dyDescent="0.2">
      <c r="H227" s="13"/>
      <c r="K227" s="3"/>
      <c r="L227" s="3"/>
      <c r="M227" s="3"/>
      <c r="N227" s="3"/>
      <c r="O227" s="3"/>
      <c r="P227" s="3"/>
      <c r="Q227" s="3"/>
      <c r="R227" s="3"/>
    </row>
    <row r="228" spans="8:18" s="10" customFormat="1" x14ac:dyDescent="0.2">
      <c r="H228" s="13"/>
      <c r="K228" s="3"/>
      <c r="L228" s="3"/>
      <c r="M228" s="3"/>
      <c r="N228" s="3"/>
      <c r="O228" s="3"/>
      <c r="P228" s="3"/>
      <c r="Q228" s="3"/>
      <c r="R228" s="3"/>
    </row>
    <row r="229" spans="8:18" s="10" customFormat="1" x14ac:dyDescent="0.2">
      <c r="H229" s="13"/>
      <c r="K229" s="3"/>
      <c r="L229" s="3"/>
      <c r="M229" s="3"/>
      <c r="N229" s="3"/>
      <c r="O229" s="3"/>
      <c r="P229" s="3"/>
      <c r="Q229" s="3"/>
      <c r="R229" s="3"/>
    </row>
    <row r="230" spans="8:18" s="10" customFormat="1" x14ac:dyDescent="0.2">
      <c r="H230" s="13"/>
      <c r="K230" s="3"/>
      <c r="L230" s="3"/>
      <c r="M230" s="3"/>
      <c r="N230" s="3"/>
      <c r="O230" s="3"/>
      <c r="P230" s="3"/>
      <c r="Q230" s="3"/>
      <c r="R230" s="3"/>
    </row>
    <row r="231" spans="8:18" s="10" customFormat="1" x14ac:dyDescent="0.2">
      <c r="H231" s="13"/>
      <c r="K231" s="3"/>
      <c r="L231" s="3"/>
      <c r="M231" s="3"/>
      <c r="N231" s="3"/>
      <c r="O231" s="3"/>
      <c r="P231" s="3"/>
      <c r="Q231" s="3"/>
      <c r="R231" s="3"/>
    </row>
    <row r="232" spans="8:18" s="10" customFormat="1" x14ac:dyDescent="0.2">
      <c r="H232" s="13"/>
      <c r="K232" s="3"/>
      <c r="L232" s="3"/>
      <c r="M232" s="3"/>
      <c r="N232" s="3"/>
      <c r="O232" s="3"/>
      <c r="P232" s="3"/>
      <c r="Q232" s="3"/>
      <c r="R232" s="3"/>
    </row>
    <row r="233" spans="8:18" s="10" customFormat="1" x14ac:dyDescent="0.2">
      <c r="H233" s="13"/>
      <c r="K233" s="3"/>
      <c r="L233" s="3"/>
      <c r="M233" s="3"/>
      <c r="N233" s="3"/>
      <c r="O233" s="3"/>
      <c r="P233" s="3"/>
      <c r="Q233" s="3"/>
      <c r="R233" s="3"/>
    </row>
    <row r="234" spans="8:18" s="10" customFormat="1" x14ac:dyDescent="0.2">
      <c r="H234" s="13"/>
      <c r="K234" s="3"/>
      <c r="L234" s="3"/>
      <c r="M234" s="3"/>
      <c r="N234" s="3"/>
      <c r="O234" s="3"/>
      <c r="P234" s="3"/>
      <c r="Q234" s="3"/>
      <c r="R234" s="3"/>
    </row>
    <row r="235" spans="8:18" s="10" customFormat="1" x14ac:dyDescent="0.2">
      <c r="H235" s="13"/>
      <c r="K235" s="3"/>
      <c r="L235" s="3"/>
      <c r="M235" s="3"/>
      <c r="N235" s="3"/>
      <c r="O235" s="3"/>
      <c r="P235" s="3"/>
      <c r="Q235" s="3"/>
      <c r="R235" s="3"/>
    </row>
    <row r="236" spans="8:18" s="10" customFormat="1" x14ac:dyDescent="0.2">
      <c r="H236" s="13"/>
      <c r="K236" s="3"/>
      <c r="L236" s="3"/>
      <c r="M236" s="3"/>
      <c r="N236" s="3"/>
      <c r="O236" s="3"/>
      <c r="P236" s="3"/>
      <c r="Q236" s="3"/>
      <c r="R236" s="3"/>
    </row>
    <row r="237" spans="8:18" s="10" customFormat="1" x14ac:dyDescent="0.2">
      <c r="H237" s="13"/>
      <c r="K237" s="3"/>
      <c r="L237" s="3"/>
      <c r="M237" s="3"/>
      <c r="N237" s="3"/>
      <c r="O237" s="3"/>
      <c r="P237" s="3"/>
      <c r="Q237" s="3"/>
      <c r="R237" s="3"/>
    </row>
    <row r="238" spans="8:18" s="10" customFormat="1" x14ac:dyDescent="0.2">
      <c r="H238" s="13"/>
      <c r="K238" s="3"/>
      <c r="L238" s="3"/>
      <c r="M238" s="3"/>
      <c r="N238" s="3"/>
      <c r="O238" s="3"/>
      <c r="P238" s="3"/>
      <c r="Q238" s="3"/>
      <c r="R238" s="3"/>
    </row>
    <row r="239" spans="8:18" s="10" customFormat="1" x14ac:dyDescent="0.2">
      <c r="H239" s="13"/>
      <c r="K239" s="3"/>
      <c r="L239" s="3"/>
      <c r="M239" s="3"/>
      <c r="N239" s="3"/>
      <c r="O239" s="3"/>
      <c r="P239" s="3"/>
      <c r="Q239" s="3"/>
      <c r="R239" s="3"/>
    </row>
    <row r="240" spans="8:18" s="10" customFormat="1" x14ac:dyDescent="0.2">
      <c r="H240" s="13"/>
      <c r="K240" s="3"/>
      <c r="L240" s="3"/>
      <c r="M240" s="3"/>
      <c r="N240" s="3"/>
      <c r="O240" s="3"/>
      <c r="P240" s="3"/>
      <c r="Q240" s="3"/>
      <c r="R240" s="3"/>
    </row>
    <row r="241" spans="8:18" s="10" customFormat="1" x14ac:dyDescent="0.2">
      <c r="H241" s="13"/>
      <c r="K241" s="3"/>
      <c r="L241" s="3"/>
      <c r="M241" s="3"/>
      <c r="N241" s="3"/>
      <c r="O241" s="3"/>
      <c r="P241" s="3"/>
      <c r="Q241" s="3"/>
      <c r="R241" s="3"/>
    </row>
    <row r="242" spans="8:18" s="10" customFormat="1" x14ac:dyDescent="0.2">
      <c r="H242" s="13"/>
      <c r="K242" s="3"/>
      <c r="L242" s="3"/>
      <c r="M242" s="3"/>
      <c r="N242" s="3"/>
      <c r="O242" s="3"/>
      <c r="P242" s="3"/>
      <c r="Q242" s="3"/>
      <c r="R242" s="3"/>
    </row>
    <row r="243" spans="8:18" s="10" customFormat="1" x14ac:dyDescent="0.2">
      <c r="H243" s="13"/>
      <c r="K243" s="3"/>
      <c r="L243" s="3"/>
      <c r="M243" s="3"/>
      <c r="N243" s="3"/>
      <c r="O243" s="3"/>
      <c r="P243" s="3"/>
      <c r="Q243" s="3"/>
      <c r="R243" s="3"/>
    </row>
    <row r="244" spans="8:18" s="10" customFormat="1" x14ac:dyDescent="0.2">
      <c r="H244" s="13"/>
      <c r="K244" s="3"/>
      <c r="L244" s="3"/>
      <c r="M244" s="3"/>
      <c r="N244" s="3"/>
      <c r="O244" s="3"/>
      <c r="P244" s="3"/>
      <c r="Q244" s="3"/>
      <c r="R244" s="3"/>
    </row>
    <row r="245" spans="8:18" s="10" customFormat="1" x14ac:dyDescent="0.2">
      <c r="H245" s="13"/>
      <c r="K245" s="3"/>
      <c r="L245" s="3"/>
      <c r="M245" s="3"/>
      <c r="N245" s="3"/>
      <c r="O245" s="3"/>
      <c r="P245" s="3"/>
      <c r="Q245" s="3"/>
      <c r="R245" s="3"/>
    </row>
    <row r="246" spans="8:18" s="10" customFormat="1" x14ac:dyDescent="0.2">
      <c r="H246" s="13"/>
      <c r="K246" s="3"/>
      <c r="L246" s="3"/>
      <c r="M246" s="3"/>
      <c r="N246" s="3"/>
      <c r="O246" s="3"/>
      <c r="P246" s="3"/>
      <c r="Q246" s="3"/>
      <c r="R246" s="3"/>
    </row>
    <row r="247" spans="8:18" s="10" customFormat="1" x14ac:dyDescent="0.2">
      <c r="H247" s="13"/>
      <c r="K247" s="3"/>
      <c r="L247" s="3"/>
      <c r="M247" s="3"/>
      <c r="N247" s="3"/>
      <c r="O247" s="3"/>
      <c r="P247" s="3"/>
      <c r="Q247" s="3"/>
      <c r="R247" s="3"/>
    </row>
    <row r="248" spans="8:18" s="10" customFormat="1" x14ac:dyDescent="0.2">
      <c r="H248" s="13"/>
      <c r="K248" s="3"/>
      <c r="L248" s="3"/>
      <c r="M248" s="3"/>
      <c r="N248" s="3"/>
      <c r="O248" s="3"/>
      <c r="P248" s="3"/>
      <c r="Q248" s="3"/>
      <c r="R248" s="3"/>
    </row>
    <row r="249" spans="8:18" s="10" customFormat="1" x14ac:dyDescent="0.2">
      <c r="H249" s="13"/>
      <c r="K249" s="3"/>
      <c r="L249" s="3"/>
      <c r="M249" s="3"/>
      <c r="N249" s="3"/>
      <c r="O249" s="3"/>
      <c r="P249" s="3"/>
      <c r="Q249" s="3"/>
      <c r="R249" s="3"/>
    </row>
    <row r="250" spans="8:18" s="10" customFormat="1" x14ac:dyDescent="0.2">
      <c r="H250" s="13"/>
      <c r="K250" s="3"/>
      <c r="L250" s="3"/>
      <c r="M250" s="3"/>
      <c r="N250" s="3"/>
      <c r="O250" s="3"/>
      <c r="P250" s="3"/>
      <c r="Q250" s="3"/>
      <c r="R250" s="3"/>
    </row>
    <row r="251" spans="8:18" s="10" customFormat="1" x14ac:dyDescent="0.2">
      <c r="H251" s="13"/>
      <c r="K251" s="3"/>
      <c r="L251" s="3"/>
      <c r="M251" s="3"/>
      <c r="N251" s="3"/>
      <c r="O251" s="3"/>
      <c r="P251" s="3"/>
      <c r="Q251" s="3"/>
      <c r="R251" s="3"/>
    </row>
    <row r="252" spans="8:18" s="10" customFormat="1" x14ac:dyDescent="0.2">
      <c r="H252" s="13"/>
      <c r="K252" s="3"/>
      <c r="L252" s="3"/>
      <c r="M252" s="3"/>
      <c r="N252" s="3"/>
      <c r="O252" s="3"/>
      <c r="P252" s="3"/>
      <c r="Q252" s="3"/>
      <c r="R252" s="3"/>
    </row>
    <row r="253" spans="8:18" s="10" customFormat="1" x14ac:dyDescent="0.2">
      <c r="H253" s="13"/>
      <c r="K253" s="3"/>
      <c r="L253" s="3"/>
      <c r="M253" s="3"/>
      <c r="N253" s="3"/>
      <c r="O253" s="3"/>
      <c r="P253" s="3"/>
      <c r="Q253" s="3"/>
      <c r="R253" s="3"/>
    </row>
    <row r="254" spans="8:18" s="10" customFormat="1" x14ac:dyDescent="0.2">
      <c r="H254" s="13"/>
      <c r="K254" s="3"/>
      <c r="L254" s="3"/>
      <c r="M254" s="3"/>
      <c r="N254" s="3"/>
      <c r="O254" s="3"/>
      <c r="P254" s="3"/>
      <c r="Q254" s="3"/>
      <c r="R254" s="3"/>
    </row>
    <row r="255" spans="8:18" s="10" customFormat="1" x14ac:dyDescent="0.2">
      <c r="H255" s="13"/>
      <c r="K255" s="3"/>
      <c r="L255" s="3"/>
      <c r="M255" s="3"/>
      <c r="N255" s="3"/>
      <c r="O255" s="3"/>
      <c r="P255" s="3"/>
      <c r="Q255" s="3"/>
      <c r="R255" s="3"/>
    </row>
    <row r="256" spans="8:18" s="10" customFormat="1" x14ac:dyDescent="0.2">
      <c r="H256" s="13"/>
      <c r="K256" s="3"/>
      <c r="L256" s="3"/>
      <c r="M256" s="3"/>
      <c r="N256" s="3"/>
      <c r="O256" s="3"/>
      <c r="P256" s="3"/>
      <c r="Q256" s="3"/>
      <c r="R256" s="3"/>
    </row>
    <row r="257" spans="8:18" s="10" customFormat="1" x14ac:dyDescent="0.2">
      <c r="H257" s="13"/>
      <c r="K257" s="3"/>
      <c r="L257" s="3"/>
      <c r="M257" s="3"/>
      <c r="N257" s="3"/>
      <c r="O257" s="3"/>
      <c r="P257" s="3"/>
      <c r="Q257" s="3"/>
      <c r="R257" s="3"/>
    </row>
    <row r="258" spans="8:18" s="10" customFormat="1" x14ac:dyDescent="0.2">
      <c r="H258" s="13"/>
      <c r="K258" s="3"/>
      <c r="L258" s="3"/>
      <c r="M258" s="3"/>
      <c r="N258" s="3"/>
      <c r="O258" s="3"/>
      <c r="P258" s="3"/>
      <c r="Q258" s="3"/>
      <c r="R258" s="3"/>
    </row>
    <row r="259" spans="8:18" s="10" customFormat="1" x14ac:dyDescent="0.2">
      <c r="H259" s="13"/>
      <c r="K259" s="3"/>
      <c r="L259" s="3"/>
      <c r="M259" s="3"/>
      <c r="N259" s="3"/>
      <c r="O259" s="3"/>
      <c r="P259" s="3"/>
      <c r="Q259" s="3"/>
      <c r="R259" s="3"/>
    </row>
    <row r="260" spans="8:18" s="10" customFormat="1" x14ac:dyDescent="0.2">
      <c r="H260" s="13"/>
      <c r="K260" s="3"/>
      <c r="L260" s="3"/>
      <c r="M260" s="3"/>
      <c r="N260" s="3"/>
      <c r="O260" s="3"/>
      <c r="P260" s="3"/>
      <c r="Q260" s="3"/>
      <c r="R260" s="3"/>
    </row>
    <row r="261" spans="8:18" s="10" customFormat="1" x14ac:dyDescent="0.2">
      <c r="H261" s="13"/>
      <c r="K261" s="3"/>
      <c r="L261" s="3"/>
      <c r="M261" s="3"/>
      <c r="N261" s="3"/>
      <c r="O261" s="3"/>
      <c r="P261" s="3"/>
      <c r="Q261" s="3"/>
      <c r="R261" s="3"/>
    </row>
    <row r="262" spans="8:18" s="10" customFormat="1" x14ac:dyDescent="0.2">
      <c r="H262" s="13"/>
      <c r="K262" s="3"/>
      <c r="L262" s="3"/>
      <c r="M262" s="3"/>
      <c r="N262" s="3"/>
      <c r="O262" s="3"/>
      <c r="P262" s="3"/>
      <c r="Q262" s="3"/>
      <c r="R262" s="3"/>
    </row>
    <row r="263" spans="8:18" s="10" customFormat="1" x14ac:dyDescent="0.2">
      <c r="H263" s="13"/>
      <c r="K263" s="3"/>
      <c r="L263" s="3"/>
      <c r="M263" s="3"/>
      <c r="N263" s="3"/>
      <c r="O263" s="3"/>
      <c r="P263" s="3"/>
      <c r="Q263" s="3"/>
      <c r="R263" s="3"/>
    </row>
    <row r="264" spans="8:18" s="10" customFormat="1" x14ac:dyDescent="0.2">
      <c r="H264" s="13"/>
      <c r="K264" s="3"/>
      <c r="L264" s="3"/>
      <c r="M264" s="3"/>
      <c r="N264" s="3"/>
      <c r="O264" s="3"/>
      <c r="P264" s="3"/>
      <c r="Q264" s="3"/>
      <c r="R264" s="3"/>
    </row>
    <row r="265" spans="8:18" s="10" customFormat="1" x14ac:dyDescent="0.2">
      <c r="H265" s="13"/>
      <c r="K265" s="3"/>
      <c r="L265" s="3"/>
      <c r="M265" s="3"/>
      <c r="N265" s="3"/>
      <c r="O265" s="3"/>
      <c r="P265" s="3"/>
      <c r="Q265" s="3"/>
      <c r="R265" s="3"/>
    </row>
    <row r="266" spans="8:18" s="10" customFormat="1" x14ac:dyDescent="0.2">
      <c r="H266" s="13"/>
      <c r="K266" s="3"/>
      <c r="L266" s="3"/>
      <c r="M266" s="3"/>
      <c r="N266" s="3"/>
      <c r="O266" s="3"/>
      <c r="P266" s="3"/>
      <c r="Q266" s="3"/>
      <c r="R266" s="3"/>
    </row>
    <row r="267" spans="8:18" s="10" customFormat="1" x14ac:dyDescent="0.2">
      <c r="H267" s="13"/>
      <c r="K267" s="3"/>
      <c r="L267" s="3"/>
      <c r="M267" s="3"/>
      <c r="N267" s="3"/>
      <c r="O267" s="3"/>
      <c r="P267" s="3"/>
      <c r="Q267" s="3"/>
      <c r="R267" s="3"/>
    </row>
    <row r="268" spans="8:18" s="10" customFormat="1" x14ac:dyDescent="0.2">
      <c r="H268" s="13"/>
      <c r="K268" s="3"/>
      <c r="L268" s="3"/>
      <c r="M268" s="3"/>
      <c r="N268" s="3"/>
      <c r="O268" s="3"/>
      <c r="P268" s="3"/>
      <c r="Q268" s="3"/>
      <c r="R268" s="3"/>
    </row>
    <row r="269" spans="8:18" s="10" customFormat="1" x14ac:dyDescent="0.2">
      <c r="H269" s="13"/>
      <c r="K269" s="3"/>
      <c r="L269" s="3"/>
      <c r="M269" s="3"/>
      <c r="N269" s="3"/>
      <c r="O269" s="3"/>
      <c r="P269" s="3"/>
      <c r="Q269" s="3"/>
      <c r="R269" s="3"/>
    </row>
    <row r="270" spans="8:18" s="10" customFormat="1" x14ac:dyDescent="0.2">
      <c r="H270" s="13"/>
      <c r="K270" s="3"/>
      <c r="L270" s="3"/>
      <c r="M270" s="3"/>
      <c r="N270" s="3"/>
      <c r="O270" s="3"/>
      <c r="P270" s="3"/>
      <c r="Q270" s="3"/>
      <c r="R270" s="3"/>
    </row>
    <row r="271" spans="8:18" s="10" customFormat="1" x14ac:dyDescent="0.2">
      <c r="H271" s="13"/>
      <c r="K271" s="3"/>
      <c r="L271" s="3"/>
      <c r="M271" s="3"/>
      <c r="N271" s="3"/>
      <c r="O271" s="3"/>
      <c r="P271" s="3"/>
      <c r="Q271" s="3"/>
      <c r="R271" s="3"/>
    </row>
    <row r="272" spans="8:18" s="10" customFormat="1" x14ac:dyDescent="0.2">
      <c r="H272" s="13"/>
      <c r="K272" s="3"/>
      <c r="L272" s="3"/>
      <c r="M272" s="3"/>
      <c r="N272" s="3"/>
      <c r="O272" s="3"/>
      <c r="P272" s="3"/>
      <c r="Q272" s="3"/>
      <c r="R272" s="3"/>
    </row>
    <row r="273" spans="8:18" s="10" customFormat="1" x14ac:dyDescent="0.2">
      <c r="H273" s="13"/>
      <c r="K273" s="3"/>
      <c r="L273" s="3"/>
      <c r="M273" s="3"/>
      <c r="N273" s="3"/>
      <c r="O273" s="3"/>
      <c r="P273" s="3"/>
      <c r="Q273" s="3"/>
      <c r="R273" s="3"/>
    </row>
    <row r="274" spans="8:18" s="10" customFormat="1" x14ac:dyDescent="0.2">
      <c r="H274" s="13"/>
      <c r="K274" s="3"/>
      <c r="L274" s="3"/>
      <c r="M274" s="3"/>
      <c r="N274" s="3"/>
      <c r="O274" s="3"/>
      <c r="P274" s="3"/>
      <c r="Q274" s="3"/>
      <c r="R274" s="3"/>
    </row>
    <row r="275" spans="8:18" s="10" customFormat="1" x14ac:dyDescent="0.2">
      <c r="H275" s="13"/>
      <c r="K275" s="3"/>
      <c r="L275" s="3"/>
      <c r="M275" s="3"/>
      <c r="N275" s="3"/>
      <c r="O275" s="3"/>
      <c r="P275" s="3"/>
      <c r="Q275" s="3"/>
      <c r="R275" s="3"/>
    </row>
    <row r="276" spans="8:18" s="10" customFormat="1" x14ac:dyDescent="0.2">
      <c r="H276" s="13"/>
      <c r="K276" s="3"/>
      <c r="L276" s="3"/>
      <c r="M276" s="3"/>
      <c r="N276" s="3"/>
      <c r="O276" s="3"/>
      <c r="P276" s="3"/>
      <c r="Q276" s="3"/>
      <c r="R276" s="3"/>
    </row>
    <row r="277" spans="8:18" s="10" customFormat="1" x14ac:dyDescent="0.2">
      <c r="H277" s="13"/>
      <c r="K277" s="3"/>
      <c r="L277" s="3"/>
      <c r="M277" s="3"/>
      <c r="N277" s="3"/>
      <c r="O277" s="3"/>
      <c r="P277" s="3"/>
      <c r="Q277" s="3"/>
      <c r="R277" s="3"/>
    </row>
    <row r="278" spans="8:18" s="10" customFormat="1" x14ac:dyDescent="0.2">
      <c r="H278" s="13"/>
      <c r="K278" s="3"/>
      <c r="L278" s="3"/>
      <c r="M278" s="3"/>
      <c r="N278" s="3"/>
      <c r="O278" s="3"/>
      <c r="P278" s="3"/>
      <c r="Q278" s="3"/>
      <c r="R278" s="3"/>
    </row>
    <row r="279" spans="8:18" s="10" customFormat="1" x14ac:dyDescent="0.2">
      <c r="H279" s="13"/>
      <c r="K279" s="3"/>
      <c r="L279" s="3"/>
      <c r="M279" s="3"/>
      <c r="N279" s="3"/>
      <c r="O279" s="3"/>
      <c r="P279" s="3"/>
      <c r="Q279" s="3"/>
      <c r="R279" s="3"/>
    </row>
    <row r="280" spans="8:18" s="10" customFormat="1" x14ac:dyDescent="0.2">
      <c r="H280" s="13"/>
      <c r="K280" s="3"/>
      <c r="L280" s="3"/>
      <c r="M280" s="3"/>
      <c r="N280" s="3"/>
      <c r="O280" s="3"/>
      <c r="P280" s="3"/>
      <c r="Q280" s="3"/>
      <c r="R280" s="3"/>
    </row>
    <row r="281" spans="8:18" s="10" customFormat="1" x14ac:dyDescent="0.2">
      <c r="H281" s="13"/>
      <c r="K281" s="3"/>
      <c r="L281" s="3"/>
      <c r="M281" s="3"/>
      <c r="N281" s="3"/>
      <c r="O281" s="3"/>
      <c r="P281" s="3"/>
      <c r="Q281" s="3"/>
      <c r="R281" s="3"/>
    </row>
    <row r="282" spans="8:18" s="10" customFormat="1" x14ac:dyDescent="0.2">
      <c r="H282" s="13"/>
      <c r="K282" s="3"/>
      <c r="L282" s="3"/>
      <c r="M282" s="3"/>
      <c r="N282" s="3"/>
      <c r="O282" s="3"/>
      <c r="P282" s="3"/>
      <c r="Q282" s="3"/>
      <c r="R282" s="3"/>
    </row>
    <row r="283" spans="8:18" s="10" customFormat="1" x14ac:dyDescent="0.2">
      <c r="H283" s="13"/>
      <c r="K283" s="3"/>
      <c r="L283" s="3"/>
      <c r="M283" s="3"/>
      <c r="N283" s="3"/>
      <c r="O283" s="3"/>
      <c r="P283" s="3"/>
      <c r="Q283" s="3"/>
      <c r="R283" s="3"/>
    </row>
    <row r="284" spans="8:18" s="10" customFormat="1" x14ac:dyDescent="0.2">
      <c r="H284" s="13"/>
      <c r="K284" s="3"/>
      <c r="L284" s="3"/>
      <c r="M284" s="3"/>
      <c r="N284" s="3"/>
      <c r="O284" s="3"/>
      <c r="P284" s="3"/>
      <c r="Q284" s="3"/>
      <c r="R284" s="3"/>
    </row>
    <row r="285" spans="8:18" s="10" customFormat="1" x14ac:dyDescent="0.2">
      <c r="H285" s="13"/>
      <c r="K285" s="3"/>
      <c r="L285" s="3"/>
      <c r="M285" s="3"/>
      <c r="N285" s="3"/>
      <c r="O285" s="3"/>
      <c r="P285" s="3"/>
      <c r="Q285" s="3"/>
      <c r="R285" s="3"/>
    </row>
    <row r="286" spans="8:18" s="10" customFormat="1" x14ac:dyDescent="0.2">
      <c r="H286" s="13"/>
      <c r="K286" s="3"/>
      <c r="L286" s="3"/>
      <c r="M286" s="3"/>
      <c r="N286" s="3"/>
      <c r="O286" s="3"/>
      <c r="P286" s="3"/>
      <c r="Q286" s="3"/>
      <c r="R286" s="3"/>
    </row>
    <row r="287" spans="8:18" s="10" customFormat="1" x14ac:dyDescent="0.2">
      <c r="H287" s="13"/>
      <c r="K287" s="3"/>
      <c r="L287" s="3"/>
      <c r="M287" s="3"/>
      <c r="N287" s="3"/>
      <c r="O287" s="3"/>
      <c r="P287" s="3"/>
      <c r="Q287" s="3"/>
      <c r="R287" s="3"/>
    </row>
    <row r="288" spans="8:18" s="10" customFormat="1" x14ac:dyDescent="0.2">
      <c r="H288" s="13"/>
      <c r="K288" s="3"/>
      <c r="L288" s="3"/>
      <c r="M288" s="3"/>
      <c r="N288" s="3"/>
      <c r="O288" s="3"/>
      <c r="P288" s="3"/>
      <c r="Q288" s="3"/>
      <c r="R288" s="3"/>
    </row>
    <row r="289" spans="8:18" s="10" customFormat="1" x14ac:dyDescent="0.2">
      <c r="H289" s="13"/>
      <c r="K289" s="3"/>
      <c r="L289" s="3"/>
      <c r="M289" s="3"/>
      <c r="N289" s="3"/>
      <c r="O289" s="3"/>
      <c r="P289" s="3"/>
      <c r="Q289" s="3"/>
      <c r="R289" s="3"/>
    </row>
    <row r="290" spans="8:18" s="10" customFormat="1" x14ac:dyDescent="0.2">
      <c r="H290" s="13"/>
      <c r="K290" s="3"/>
      <c r="L290" s="3"/>
      <c r="M290" s="3"/>
      <c r="N290" s="3"/>
      <c r="O290" s="3"/>
      <c r="P290" s="3"/>
      <c r="Q290" s="3"/>
      <c r="R290" s="3"/>
    </row>
    <row r="291" spans="8:18" s="10" customFormat="1" x14ac:dyDescent="0.2">
      <c r="H291" s="13"/>
      <c r="K291" s="3"/>
      <c r="L291" s="3"/>
      <c r="M291" s="3"/>
      <c r="N291" s="3"/>
      <c r="O291" s="3"/>
      <c r="P291" s="3"/>
      <c r="Q291" s="3"/>
      <c r="R291" s="3"/>
    </row>
    <row r="292" spans="8:18" s="10" customFormat="1" x14ac:dyDescent="0.2">
      <c r="H292" s="13"/>
      <c r="K292" s="3"/>
      <c r="L292" s="3"/>
      <c r="M292" s="3"/>
      <c r="N292" s="3"/>
      <c r="O292" s="3"/>
      <c r="P292" s="3"/>
      <c r="Q292" s="3"/>
      <c r="R292" s="3"/>
    </row>
    <row r="293" spans="8:18" s="10" customFormat="1" x14ac:dyDescent="0.2">
      <c r="H293" s="13"/>
      <c r="K293" s="3"/>
      <c r="L293" s="3"/>
      <c r="M293" s="3"/>
      <c r="N293" s="3"/>
      <c r="O293" s="3"/>
      <c r="P293" s="3"/>
      <c r="Q293" s="3"/>
      <c r="R293" s="3"/>
    </row>
    <row r="294" spans="8:18" s="10" customFormat="1" x14ac:dyDescent="0.2">
      <c r="H294" s="13"/>
      <c r="K294" s="3"/>
      <c r="L294" s="3"/>
      <c r="M294" s="3"/>
      <c r="N294" s="3"/>
      <c r="O294" s="3"/>
      <c r="P294" s="3"/>
      <c r="Q294" s="3"/>
      <c r="R294" s="3"/>
    </row>
    <row r="295" spans="8:18" s="10" customFormat="1" x14ac:dyDescent="0.2">
      <c r="H295" s="13"/>
      <c r="K295" s="3"/>
      <c r="L295" s="3"/>
      <c r="M295" s="3"/>
      <c r="N295" s="3"/>
      <c r="O295" s="3"/>
      <c r="P295" s="3"/>
      <c r="Q295" s="3"/>
      <c r="R295" s="3"/>
    </row>
    <row r="296" spans="8:18" s="10" customFormat="1" x14ac:dyDescent="0.2">
      <c r="H296" s="13"/>
      <c r="K296" s="3"/>
      <c r="L296" s="3"/>
      <c r="M296" s="3"/>
      <c r="N296" s="3"/>
      <c r="O296" s="3"/>
      <c r="P296" s="3"/>
      <c r="Q296" s="3"/>
      <c r="R296" s="3"/>
    </row>
    <row r="297" spans="8:18" s="10" customFormat="1" x14ac:dyDescent="0.2">
      <c r="H297" s="13"/>
      <c r="K297" s="3"/>
      <c r="L297" s="3"/>
      <c r="M297" s="3"/>
      <c r="N297" s="3"/>
      <c r="O297" s="3"/>
      <c r="P297" s="3"/>
      <c r="Q297" s="3"/>
      <c r="R297" s="3"/>
    </row>
    <row r="298" spans="8:18" s="10" customFormat="1" x14ac:dyDescent="0.2">
      <c r="H298" s="13"/>
      <c r="K298" s="3"/>
      <c r="L298" s="3"/>
      <c r="M298" s="3"/>
      <c r="N298" s="3"/>
      <c r="O298" s="3"/>
      <c r="P298" s="3"/>
      <c r="Q298" s="3"/>
      <c r="R298" s="3"/>
    </row>
    <row r="299" spans="8:18" s="10" customFormat="1" x14ac:dyDescent="0.2">
      <c r="H299" s="13"/>
      <c r="K299" s="3"/>
      <c r="L299" s="3"/>
      <c r="M299" s="3"/>
      <c r="N299" s="3"/>
      <c r="O299" s="3"/>
      <c r="P299" s="3"/>
      <c r="Q299" s="3"/>
      <c r="R299" s="3"/>
    </row>
    <row r="300" spans="8:18" s="10" customFormat="1" x14ac:dyDescent="0.2">
      <c r="H300" s="13"/>
      <c r="K300" s="3"/>
      <c r="L300" s="3"/>
      <c r="M300" s="3"/>
      <c r="N300" s="3"/>
      <c r="O300" s="3"/>
      <c r="P300" s="3"/>
      <c r="Q300" s="3"/>
      <c r="R300" s="3"/>
    </row>
    <row r="301" spans="8:18" s="10" customFormat="1" x14ac:dyDescent="0.2">
      <c r="H301" s="13"/>
      <c r="K301" s="3"/>
      <c r="L301" s="3"/>
      <c r="M301" s="3"/>
      <c r="N301" s="3"/>
      <c r="O301" s="3"/>
      <c r="P301" s="3"/>
      <c r="Q301" s="3"/>
      <c r="R301" s="3"/>
    </row>
    <row r="302" spans="8:18" s="10" customFormat="1" x14ac:dyDescent="0.2">
      <c r="H302" s="13"/>
      <c r="K302" s="3"/>
      <c r="L302" s="3"/>
      <c r="M302" s="3"/>
      <c r="N302" s="3"/>
      <c r="O302" s="3"/>
      <c r="P302" s="3"/>
      <c r="Q302" s="3"/>
      <c r="R302" s="3"/>
    </row>
    <row r="303" spans="8:18" s="10" customFormat="1" x14ac:dyDescent="0.2">
      <c r="H303" s="13"/>
      <c r="K303" s="3"/>
      <c r="L303" s="3"/>
      <c r="M303" s="3"/>
      <c r="N303" s="3"/>
      <c r="O303" s="3"/>
      <c r="P303" s="3"/>
      <c r="Q303" s="3"/>
      <c r="R303" s="3"/>
    </row>
    <row r="304" spans="8:18" s="10" customFormat="1" x14ac:dyDescent="0.2">
      <c r="H304" s="13"/>
      <c r="K304" s="3"/>
      <c r="L304" s="3"/>
      <c r="M304" s="3"/>
      <c r="N304" s="3"/>
      <c r="O304" s="3"/>
      <c r="P304" s="3"/>
      <c r="Q304" s="3"/>
      <c r="R304" s="3"/>
    </row>
    <row r="305" spans="8:18" s="10" customFormat="1" x14ac:dyDescent="0.2">
      <c r="H305" s="13"/>
      <c r="K305" s="3"/>
      <c r="L305" s="3"/>
      <c r="M305" s="3"/>
      <c r="N305" s="3"/>
      <c r="O305" s="3"/>
      <c r="P305" s="3"/>
      <c r="Q305" s="3"/>
      <c r="R305" s="3"/>
    </row>
    <row r="306" spans="8:18" s="10" customFormat="1" x14ac:dyDescent="0.2">
      <c r="H306" s="13"/>
      <c r="K306" s="3"/>
      <c r="L306" s="3"/>
      <c r="M306" s="3"/>
      <c r="N306" s="3"/>
      <c r="O306" s="3"/>
      <c r="P306" s="3"/>
      <c r="Q306" s="3"/>
      <c r="R306" s="3"/>
    </row>
    <row r="307" spans="8:18" s="10" customFormat="1" x14ac:dyDescent="0.2">
      <c r="H307" s="13"/>
      <c r="K307" s="3"/>
      <c r="L307" s="3"/>
      <c r="M307" s="3"/>
      <c r="N307" s="3"/>
      <c r="O307" s="3"/>
      <c r="P307" s="3"/>
      <c r="Q307" s="3"/>
      <c r="R307" s="3"/>
    </row>
  </sheetData>
  <mergeCells count="13">
    <mergeCell ref="C53:I53"/>
    <mergeCell ref="C6:I6"/>
    <mergeCell ref="C8:C11"/>
    <mergeCell ref="D8:E11"/>
    <mergeCell ref="F8:F10"/>
    <mergeCell ref="G8:H10"/>
    <mergeCell ref="I8:I10"/>
    <mergeCell ref="F11:H11"/>
    <mergeCell ref="D12:E12"/>
    <mergeCell ref="G12:H12"/>
    <mergeCell ref="D24:E24"/>
    <mergeCell ref="D45:E45"/>
    <mergeCell ref="D50:I50"/>
  </mergeCells>
  <printOptions gridLinesSet="0"/>
  <pageMargins left="0.25" right="0.25" top="0.75" bottom="0.75" header="0.3" footer="0.3"/>
  <pageSetup paperSize="9"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B050"/>
    <pageSetUpPr fitToPage="1"/>
  </sheetPr>
  <dimension ref="C1:R307"/>
  <sheetViews>
    <sheetView showGridLines="0" topLeftCell="A7" workbookViewId="0">
      <selection activeCell="G13" sqref="G13"/>
    </sheetView>
  </sheetViews>
  <sheetFormatPr defaultColWidth="9.77734375" defaultRowHeight="15" x14ac:dyDescent="0.2"/>
  <cols>
    <col min="1" max="1" width="7" style="3" customWidth="1"/>
    <col min="2" max="2" width="7.77734375" style="3" customWidth="1"/>
    <col min="3" max="3" width="3.109375" style="3" customWidth="1"/>
    <col min="4" max="4" width="20.88671875" style="3" customWidth="1"/>
    <col min="5" max="5" width="31.21875" style="3" customWidth="1"/>
    <col min="6" max="6" width="9.77734375" style="3" customWidth="1"/>
    <col min="7" max="7" width="9.33203125" style="10" customWidth="1"/>
    <col min="8" max="8" width="1.33203125" style="13" customWidth="1"/>
    <col min="9" max="9" width="10.33203125" style="146" customWidth="1"/>
    <col min="10" max="10" width="2.109375" style="10" customWidth="1"/>
    <col min="11" max="11" width="17" style="3" bestFit="1" customWidth="1"/>
    <col min="12" max="12" width="3.77734375" style="3" customWidth="1"/>
    <col min="13" max="13" width="17.77734375" style="3" customWidth="1"/>
    <col min="14" max="14" width="19.77734375" style="3" customWidth="1"/>
    <col min="15" max="15" width="11.77734375" style="3" customWidth="1"/>
    <col min="16" max="16" width="16.6640625" style="3" customWidth="1"/>
    <col min="17" max="17" width="2.77734375" style="3" customWidth="1"/>
    <col min="18" max="18" width="9.77734375" style="3" customWidth="1"/>
    <col min="19" max="16384" width="9.77734375" style="3"/>
  </cols>
  <sheetData>
    <row r="1" spans="3:18" ht="15" customHeight="1" x14ac:dyDescent="0.25">
      <c r="C1" s="1"/>
      <c r="D1" s="2"/>
      <c r="F1" s="4"/>
      <c r="G1" s="5"/>
      <c r="H1" s="6"/>
      <c r="I1" s="5" t="s">
        <v>0</v>
      </c>
      <c r="J1" s="5"/>
      <c r="L1" s="7"/>
      <c r="M1" s="7"/>
      <c r="N1" s="8"/>
    </row>
    <row r="2" spans="3:18" ht="87.6" customHeight="1" x14ac:dyDescent="0.25">
      <c r="C2" s="1"/>
      <c r="D2" s="2"/>
      <c r="E2" s="2"/>
      <c r="G2" s="9"/>
      <c r="H2" s="6"/>
      <c r="I2" s="10"/>
      <c r="L2" s="2"/>
      <c r="M2" s="2"/>
      <c r="N2" s="2"/>
    </row>
    <row r="3" spans="3:18" ht="15" customHeight="1" x14ac:dyDescent="0.25">
      <c r="C3" s="1" t="s">
        <v>1</v>
      </c>
      <c r="D3" s="2"/>
      <c r="E3" s="2"/>
      <c r="F3" s="1"/>
      <c r="G3" s="11"/>
      <c r="H3" s="12"/>
      <c r="I3" s="10"/>
      <c r="O3" s="2"/>
      <c r="P3" s="2"/>
      <c r="Q3" s="2"/>
    </row>
    <row r="4" spans="3:18" ht="13.5" customHeight="1" x14ac:dyDescent="0.25">
      <c r="C4" s="1"/>
      <c r="F4" s="2"/>
      <c r="I4" s="10"/>
    </row>
    <row r="5" spans="3:18" ht="14.45" customHeight="1" x14ac:dyDescent="0.25">
      <c r="C5" s="1"/>
      <c r="F5" s="2"/>
      <c r="I5" s="10"/>
    </row>
    <row r="6" spans="3:18" ht="48.6" customHeight="1" x14ac:dyDescent="0.35">
      <c r="C6" s="160" t="s">
        <v>2</v>
      </c>
      <c r="D6" s="160"/>
      <c r="E6" s="160"/>
      <c r="F6" s="160"/>
      <c r="G6" s="160"/>
      <c r="H6" s="160"/>
      <c r="I6" s="160"/>
      <c r="J6" s="148"/>
    </row>
    <row r="7" spans="3:18" ht="12" customHeight="1" x14ac:dyDescent="0.25">
      <c r="G7" s="11"/>
      <c r="H7" s="15"/>
      <c r="I7" s="16"/>
      <c r="J7" s="17"/>
      <c r="P7" s="2"/>
      <c r="R7" s="2"/>
    </row>
    <row r="8" spans="3:18" s="20" customFormat="1" ht="17.25" customHeight="1" x14ac:dyDescent="0.2">
      <c r="C8" s="161" t="s">
        <v>3</v>
      </c>
      <c r="D8" s="164" t="s">
        <v>4</v>
      </c>
      <c r="E8" s="165"/>
      <c r="F8" s="170" t="s">
        <v>5</v>
      </c>
      <c r="G8" s="164" t="s">
        <v>6</v>
      </c>
      <c r="H8" s="165"/>
      <c r="I8" s="173" t="s">
        <v>7</v>
      </c>
      <c r="J8" s="18"/>
      <c r="K8" s="19"/>
    </row>
    <row r="9" spans="3:18" s="20" customFormat="1" ht="15.75" customHeight="1" x14ac:dyDescent="0.2">
      <c r="C9" s="162"/>
      <c r="D9" s="166"/>
      <c r="E9" s="167"/>
      <c r="F9" s="171"/>
      <c r="G9" s="166"/>
      <c r="H9" s="167"/>
      <c r="I9" s="174"/>
      <c r="J9" s="18"/>
      <c r="K9" s="19"/>
    </row>
    <row r="10" spans="3:18" s="20" customFormat="1" ht="34.5" customHeight="1" x14ac:dyDescent="0.2">
      <c r="C10" s="162"/>
      <c r="D10" s="166"/>
      <c r="E10" s="167"/>
      <c r="F10" s="172"/>
      <c r="G10" s="168"/>
      <c r="H10" s="169"/>
      <c r="I10" s="175"/>
      <c r="J10" s="18"/>
      <c r="K10" s="19"/>
    </row>
    <row r="11" spans="3:18" s="20" customFormat="1" ht="16.5" customHeight="1" x14ac:dyDescent="0.2">
      <c r="C11" s="163"/>
      <c r="D11" s="168"/>
      <c r="E11" s="169"/>
      <c r="F11" s="176" t="s">
        <v>8</v>
      </c>
      <c r="G11" s="177"/>
      <c r="H11" s="178"/>
      <c r="I11" s="21" t="s">
        <v>9</v>
      </c>
      <c r="J11" s="22"/>
    </row>
    <row r="12" spans="3:18" s="27" customFormat="1" ht="15" customHeight="1" thickBot="1" x14ac:dyDescent="0.3">
      <c r="C12" s="23">
        <v>1</v>
      </c>
      <c r="D12" s="179">
        <v>2</v>
      </c>
      <c r="E12" s="180"/>
      <c r="F12" s="24">
        <v>3</v>
      </c>
      <c r="G12" s="181">
        <v>4</v>
      </c>
      <c r="H12" s="182"/>
      <c r="I12" s="25">
        <v>5</v>
      </c>
      <c r="J12" s="26"/>
    </row>
    <row r="13" spans="3:18" s="30" customFormat="1" ht="19.5" customHeight="1" thickTop="1" x14ac:dyDescent="0.25">
      <c r="C13" s="28" t="s">
        <v>10</v>
      </c>
      <c r="D13" s="29" t="s">
        <v>11</v>
      </c>
      <c r="F13" s="31">
        <f>F15+F22+F24</f>
        <v>355705.375</v>
      </c>
      <c r="G13" s="32">
        <f>G15+G22+G24</f>
        <v>35191.061590389996</v>
      </c>
      <c r="H13" s="33"/>
      <c r="I13" s="34">
        <f>G13/F13*100</f>
        <v>9.8933173529891132</v>
      </c>
      <c r="J13" s="35"/>
      <c r="K13" s="36"/>
      <c r="L13" s="37"/>
      <c r="M13" s="37"/>
      <c r="O13" s="38"/>
      <c r="P13" s="38"/>
      <c r="R13" s="39"/>
    </row>
    <row r="14" spans="3:18" ht="11.25" customHeight="1" x14ac:dyDescent="0.25">
      <c r="C14" s="40"/>
      <c r="D14" s="41" t="s">
        <v>12</v>
      </c>
      <c r="F14" s="42"/>
      <c r="G14" s="43"/>
      <c r="H14" s="33"/>
      <c r="I14" s="44"/>
      <c r="J14" s="45"/>
      <c r="O14" s="46"/>
      <c r="P14" s="46"/>
    </row>
    <row r="15" spans="3:18" ht="15" customHeight="1" x14ac:dyDescent="0.2">
      <c r="C15" s="40"/>
      <c r="D15" s="47" t="s">
        <v>13</v>
      </c>
      <c r="E15" s="48"/>
      <c r="F15" s="49">
        <f>F17+F19+F20+F21+1290</f>
        <v>331672.63699999999</v>
      </c>
      <c r="G15" s="50">
        <f>G17+G19+G20+G21+128.424767</f>
        <v>33534.699001139998</v>
      </c>
      <c r="H15" s="51"/>
      <c r="I15" s="52">
        <f>G15/F15*100</f>
        <v>10.110782518709856</v>
      </c>
      <c r="J15" s="53"/>
      <c r="O15" s="46"/>
      <c r="P15" s="46"/>
    </row>
    <row r="16" spans="3:18" ht="11.25" customHeight="1" x14ac:dyDescent="0.2">
      <c r="C16" s="40"/>
      <c r="D16" s="41" t="s">
        <v>60</v>
      </c>
      <c r="E16" s="48"/>
      <c r="F16" s="74"/>
      <c r="G16" s="50"/>
      <c r="H16" s="51"/>
      <c r="I16" s="52"/>
      <c r="J16" s="53"/>
      <c r="O16" s="46"/>
      <c r="P16" s="46"/>
    </row>
    <row r="17" spans="3:18" ht="15" customHeight="1" x14ac:dyDescent="0.2">
      <c r="C17" s="40"/>
      <c r="D17" s="47" t="s">
        <v>61</v>
      </c>
      <c r="E17" s="48"/>
      <c r="F17" s="49">
        <f>166000+70000+1913.982</f>
        <v>237913.98199999999</v>
      </c>
      <c r="G17" s="54">
        <v>24264.736219369999</v>
      </c>
      <c r="H17" s="55"/>
      <c r="I17" s="52">
        <f t="shared" ref="I17:I27" si="0">G17/F17*100</f>
        <v>10.19895342652455</v>
      </c>
      <c r="J17" s="53"/>
      <c r="O17" s="46"/>
      <c r="P17" s="46"/>
      <c r="R17" s="56"/>
    </row>
    <row r="18" spans="3:18" s="20" customFormat="1" ht="13.5" customHeight="1" x14ac:dyDescent="0.2">
      <c r="C18" s="57"/>
      <c r="D18" s="41" t="s">
        <v>62</v>
      </c>
      <c r="E18" s="58"/>
      <c r="F18" s="66">
        <v>70000</v>
      </c>
      <c r="G18" s="67">
        <v>5840.0627324500001</v>
      </c>
      <c r="H18" s="55"/>
      <c r="I18" s="60">
        <f t="shared" si="0"/>
        <v>8.3429467606428567</v>
      </c>
      <c r="J18" s="61"/>
      <c r="K18" s="3"/>
      <c r="O18" s="62"/>
      <c r="R18" s="63"/>
    </row>
    <row r="19" spans="3:18" ht="15" customHeight="1" x14ac:dyDescent="0.2">
      <c r="C19" s="40"/>
      <c r="D19" s="47" t="s">
        <v>17</v>
      </c>
      <c r="E19" s="48"/>
      <c r="F19" s="59">
        <v>32400</v>
      </c>
      <c r="G19" s="54">
        <v>3118.5321383400001</v>
      </c>
      <c r="H19" s="55" t="s">
        <v>18</v>
      </c>
      <c r="I19" s="52">
        <f t="shared" si="0"/>
        <v>9.6250991924074079</v>
      </c>
      <c r="J19" s="53"/>
      <c r="O19" s="46"/>
      <c r="R19" s="56"/>
    </row>
    <row r="20" spans="3:18" ht="15" customHeight="1" x14ac:dyDescent="0.2">
      <c r="C20" s="40"/>
      <c r="D20" s="47" t="s">
        <v>19</v>
      </c>
      <c r="E20" s="48"/>
      <c r="F20" s="59">
        <v>55500</v>
      </c>
      <c r="G20" s="54">
        <v>5647.3349943800004</v>
      </c>
      <c r="H20" s="55" t="s">
        <v>18</v>
      </c>
      <c r="I20" s="52">
        <f t="shared" si="0"/>
        <v>10.175378368252252</v>
      </c>
      <c r="J20" s="53"/>
      <c r="O20" s="46"/>
      <c r="R20" s="56"/>
    </row>
    <row r="21" spans="3:18" ht="15" customHeight="1" x14ac:dyDescent="0.2">
      <c r="C21" s="40"/>
      <c r="D21" s="47" t="s">
        <v>21</v>
      </c>
      <c r="E21" s="48"/>
      <c r="F21" s="59">
        <v>4568.6549999999997</v>
      </c>
      <c r="G21" s="54">
        <v>375.67088204999999</v>
      </c>
      <c r="H21" s="55"/>
      <c r="I21" s="52">
        <f t="shared" si="0"/>
        <v>8.2227894653897042</v>
      </c>
      <c r="J21" s="53"/>
      <c r="M21" s="64"/>
      <c r="O21" s="46"/>
      <c r="R21" s="56"/>
    </row>
    <row r="22" spans="3:18" ht="15" customHeight="1" x14ac:dyDescent="0.2">
      <c r="C22" s="40"/>
      <c r="D22" s="47" t="s">
        <v>22</v>
      </c>
      <c r="F22" s="59">
        <v>21908.68</v>
      </c>
      <c r="G22" s="54">
        <v>1636.4</v>
      </c>
      <c r="H22" s="55"/>
      <c r="I22" s="52">
        <f t="shared" si="0"/>
        <v>7.4691857291265391</v>
      </c>
      <c r="J22" s="53"/>
      <c r="M22" s="64"/>
      <c r="Q22" s="65"/>
      <c r="R22" s="56"/>
    </row>
    <row r="23" spans="3:18" s="20" customFormat="1" ht="12" customHeight="1" x14ac:dyDescent="0.2">
      <c r="C23" s="57"/>
      <c r="D23" s="41" t="s">
        <v>23</v>
      </c>
      <c r="F23" s="66">
        <v>3787</v>
      </c>
      <c r="G23" s="67">
        <v>300.66252043999998</v>
      </c>
      <c r="H23" s="55"/>
      <c r="I23" s="60">
        <f t="shared" si="0"/>
        <v>7.9393324647478209</v>
      </c>
      <c r="J23" s="61"/>
      <c r="M23" s="68"/>
      <c r="Q23" s="69"/>
      <c r="R23" s="63"/>
    </row>
    <row r="24" spans="3:18" s="20" customFormat="1" ht="15" customHeight="1" x14ac:dyDescent="0.2">
      <c r="C24" s="57"/>
      <c r="D24" s="183" t="s">
        <v>24</v>
      </c>
      <c r="E24" s="184"/>
      <c r="F24" s="59">
        <f>F25+F26</f>
        <v>2124.058</v>
      </c>
      <c r="G24" s="54">
        <f>G25+G26</f>
        <v>19.962589250000001</v>
      </c>
      <c r="H24" s="55"/>
      <c r="I24" s="52">
        <f t="shared" si="0"/>
        <v>0.93983258696325633</v>
      </c>
      <c r="J24" s="53"/>
      <c r="Q24" s="69"/>
      <c r="R24" s="63"/>
    </row>
    <row r="25" spans="3:18" s="20" customFormat="1" ht="15" customHeight="1" x14ac:dyDescent="0.2">
      <c r="C25" s="57"/>
      <c r="D25" s="70" t="s">
        <v>25</v>
      </c>
      <c r="E25" s="70"/>
      <c r="F25" s="59">
        <f>115.764+36.294</f>
        <v>152.05799999999999</v>
      </c>
      <c r="G25" s="54">
        <v>5.6096852300000002</v>
      </c>
      <c r="H25" s="55"/>
      <c r="I25" s="52">
        <f t="shared" si="0"/>
        <v>3.6891746767680758</v>
      </c>
      <c r="J25" s="53"/>
      <c r="Q25" s="69"/>
      <c r="R25" s="63"/>
    </row>
    <row r="26" spans="3:18" s="20" customFormat="1" ht="15" customHeight="1" x14ac:dyDescent="0.2">
      <c r="C26" s="57"/>
      <c r="D26" s="70" t="s">
        <v>26</v>
      </c>
      <c r="E26" s="70"/>
      <c r="F26" s="59">
        <v>1972</v>
      </c>
      <c r="G26" s="54">
        <v>14.35290402</v>
      </c>
      <c r="H26" s="55"/>
      <c r="I26" s="52">
        <f t="shared" si="0"/>
        <v>0.72783488945233266</v>
      </c>
      <c r="J26" s="53"/>
      <c r="Q26" s="69"/>
      <c r="R26" s="63"/>
    </row>
    <row r="27" spans="3:18" s="30" customFormat="1" ht="16.5" customHeight="1" x14ac:dyDescent="0.25">
      <c r="C27" s="28" t="s">
        <v>27</v>
      </c>
      <c r="D27" s="29" t="s">
        <v>28</v>
      </c>
      <c r="F27" s="71">
        <v>397197.40500000003</v>
      </c>
      <c r="G27" s="32">
        <v>26629.1</v>
      </c>
      <c r="H27" s="72"/>
      <c r="I27" s="73">
        <f t="shared" si="0"/>
        <v>6.7042482314304142</v>
      </c>
      <c r="J27" s="35"/>
      <c r="L27" s="37"/>
      <c r="M27" s="37"/>
      <c r="O27" s="38"/>
      <c r="P27" s="38"/>
      <c r="R27" s="39"/>
    </row>
    <row r="28" spans="3:18" ht="11.25" customHeight="1" x14ac:dyDescent="0.25">
      <c r="C28" s="40"/>
      <c r="D28" s="41" t="s">
        <v>29</v>
      </c>
      <c r="F28" s="74"/>
      <c r="G28" s="75"/>
      <c r="H28" s="72"/>
      <c r="I28" s="76"/>
      <c r="J28" s="77"/>
      <c r="O28" s="46"/>
      <c r="P28" s="46"/>
    </row>
    <row r="29" spans="3:18" ht="15" customHeight="1" x14ac:dyDescent="0.2">
      <c r="C29" s="40"/>
      <c r="D29" s="47" t="s">
        <v>30</v>
      </c>
      <c r="E29" s="30"/>
      <c r="F29" s="49">
        <v>30700</v>
      </c>
      <c r="G29" s="78">
        <v>3619.8018714700002</v>
      </c>
      <c r="H29" s="51"/>
      <c r="I29" s="52">
        <f t="shared" ref="I29:I33" si="1">G29/F29*100</f>
        <v>11.790885574820848</v>
      </c>
      <c r="J29" s="53"/>
      <c r="K29" s="64"/>
      <c r="O29" s="46"/>
      <c r="P29" s="46"/>
      <c r="R29" s="56"/>
    </row>
    <row r="30" spans="3:18" ht="15" customHeight="1" x14ac:dyDescent="0.2">
      <c r="C30" s="40"/>
      <c r="D30" s="47" t="s">
        <v>31</v>
      </c>
      <c r="E30" s="30"/>
      <c r="F30" s="79">
        <v>19643.623</v>
      </c>
      <c r="G30" s="50">
        <v>245.51710911000001</v>
      </c>
      <c r="H30" s="51"/>
      <c r="I30" s="52">
        <f t="shared" si="1"/>
        <v>1.24985655197109</v>
      </c>
      <c r="J30" s="53"/>
      <c r="K30" s="64"/>
      <c r="O30" s="46"/>
      <c r="P30" s="46"/>
      <c r="R30" s="56"/>
    </row>
    <row r="31" spans="3:18" ht="15" customHeight="1" x14ac:dyDescent="0.2">
      <c r="C31" s="40"/>
      <c r="D31" s="47" t="s">
        <v>32</v>
      </c>
      <c r="E31" s="30"/>
      <c r="F31" s="49">
        <v>17565.7</v>
      </c>
      <c r="G31" s="78">
        <v>1233.21960139</v>
      </c>
      <c r="H31" s="51"/>
      <c r="I31" s="52">
        <f t="shared" si="1"/>
        <v>7.0206117683326017</v>
      </c>
      <c r="J31" s="53"/>
      <c r="K31" s="64"/>
      <c r="O31" s="46"/>
      <c r="P31" s="46"/>
      <c r="R31" s="56"/>
    </row>
    <row r="32" spans="3:18" ht="15" customHeight="1" x14ac:dyDescent="0.2">
      <c r="C32" s="40"/>
      <c r="D32" s="47" t="s">
        <v>33</v>
      </c>
      <c r="E32" s="30"/>
      <c r="F32" s="79">
        <v>46637.7</v>
      </c>
      <c r="G32" s="50">
        <v>529.73165415999995</v>
      </c>
      <c r="H32" s="80"/>
      <c r="I32" s="52">
        <f t="shared" si="1"/>
        <v>1.1358442936937285</v>
      </c>
      <c r="J32" s="53"/>
      <c r="K32" s="64"/>
      <c r="O32" s="46"/>
      <c r="P32" s="46"/>
      <c r="R32" s="56"/>
    </row>
    <row r="33" spans="3:18" ht="15" customHeight="1" x14ac:dyDescent="0.2">
      <c r="C33" s="40"/>
      <c r="D33" s="81" t="s">
        <v>34</v>
      </c>
      <c r="E33" s="30"/>
      <c r="F33" s="49">
        <v>56444.714999999997</v>
      </c>
      <c r="G33" s="50">
        <v>7665.3991509999996</v>
      </c>
      <c r="H33" s="55" t="s">
        <v>35</v>
      </c>
      <c r="I33" s="52">
        <f t="shared" si="1"/>
        <v>13.580366471865435</v>
      </c>
      <c r="J33" s="53"/>
      <c r="K33" s="82"/>
      <c r="O33" s="46"/>
      <c r="P33" s="46"/>
      <c r="R33" s="56"/>
    </row>
    <row r="34" spans="3:18" s="30" customFormat="1" ht="18" customHeight="1" x14ac:dyDescent="0.25">
      <c r="C34" s="28" t="s">
        <v>36</v>
      </c>
      <c r="D34" s="29" t="s">
        <v>37</v>
      </c>
      <c r="E34" s="37"/>
      <c r="F34" s="71">
        <f>F13-F27</f>
        <v>-41492.030000000028</v>
      </c>
      <c r="G34" s="83">
        <f>G13-G27</f>
        <v>8561.9615903899976</v>
      </c>
      <c r="H34" s="84"/>
      <c r="I34" s="85" t="s">
        <v>38</v>
      </c>
      <c r="J34" s="86"/>
      <c r="K34" s="87"/>
      <c r="L34" s="3"/>
      <c r="M34" s="3"/>
      <c r="N34" s="37"/>
      <c r="O34" s="38"/>
      <c r="P34" s="38"/>
      <c r="R34" s="39"/>
    </row>
    <row r="35" spans="3:18" ht="18" customHeight="1" x14ac:dyDescent="0.25">
      <c r="C35" s="28" t="s">
        <v>39</v>
      </c>
      <c r="D35" s="29" t="s">
        <v>40</v>
      </c>
      <c r="E35" s="2"/>
      <c r="F35" s="88">
        <v>-15460.157999999999</v>
      </c>
      <c r="G35" s="89">
        <f>ROUND(,1)</f>
        <v>0</v>
      </c>
      <c r="H35" s="84"/>
      <c r="I35" s="85" t="s">
        <v>38</v>
      </c>
      <c r="J35" s="86"/>
      <c r="K35" s="36"/>
      <c r="L35" s="30"/>
      <c r="M35" s="30"/>
      <c r="N35" s="2"/>
      <c r="O35" s="90"/>
      <c r="P35" s="90"/>
      <c r="R35" s="91"/>
    </row>
    <row r="36" spans="3:18" s="30" customFormat="1" ht="19.5" customHeight="1" x14ac:dyDescent="0.25">
      <c r="C36" s="28" t="s">
        <v>41</v>
      </c>
      <c r="D36" s="29" t="s">
        <v>42</v>
      </c>
      <c r="F36" s="71">
        <f>F37+F49</f>
        <v>56952.158000000018</v>
      </c>
      <c r="G36" s="92">
        <f>-G34-G35</f>
        <v>-8561.9615903899976</v>
      </c>
      <c r="H36" s="33"/>
      <c r="I36" s="85" t="s">
        <v>38</v>
      </c>
      <c r="J36" s="86"/>
    </row>
    <row r="37" spans="3:18" ht="18.75" customHeight="1" x14ac:dyDescent="0.25">
      <c r="C37" s="40"/>
      <c r="D37" s="1" t="s">
        <v>43</v>
      </c>
      <c r="F37" s="71">
        <f>F39+F40+F41++F42+F44+F43+F45+F46-F47-F48</f>
        <v>52843.344000000019</v>
      </c>
      <c r="G37" s="75">
        <f>G36-G49</f>
        <v>-14175.146332869997</v>
      </c>
      <c r="H37" s="72"/>
      <c r="I37" s="93" t="s">
        <v>38</v>
      </c>
      <c r="J37" s="94"/>
    </row>
    <row r="38" spans="3:18" ht="15" customHeight="1" x14ac:dyDescent="0.25">
      <c r="C38" s="40"/>
      <c r="D38" s="95" t="s">
        <v>44</v>
      </c>
      <c r="E38" s="96"/>
      <c r="F38" s="49"/>
      <c r="G38" s="75"/>
      <c r="H38" s="72"/>
      <c r="I38" s="97"/>
      <c r="J38" s="98"/>
      <c r="N38" s="64"/>
    </row>
    <row r="39" spans="3:18" ht="15" customHeight="1" x14ac:dyDescent="0.2">
      <c r="C39" s="40"/>
      <c r="D39" s="47" t="s">
        <v>45</v>
      </c>
      <c r="E39" s="30"/>
      <c r="F39" s="99">
        <v>0</v>
      </c>
      <c r="G39" s="100">
        <f>ROUND(0,1)</f>
        <v>0</v>
      </c>
      <c r="H39" s="55"/>
      <c r="I39" s="101" t="s">
        <v>38</v>
      </c>
      <c r="J39" s="102"/>
      <c r="N39" s="82"/>
      <c r="P39" s="46"/>
      <c r="R39" s="46"/>
    </row>
    <row r="40" spans="3:18" ht="15" customHeight="1" x14ac:dyDescent="0.2">
      <c r="C40" s="40"/>
      <c r="D40" s="47" t="s">
        <v>46</v>
      </c>
      <c r="E40" s="30"/>
      <c r="F40" s="49">
        <f>57645.361+271.451</f>
        <v>57916.811999999998</v>
      </c>
      <c r="G40" s="103">
        <f>ROUND(13684.2169558-9265.0885011,1)</f>
        <v>4419.1000000000004</v>
      </c>
      <c r="H40" s="55"/>
      <c r="I40" s="101">
        <f>G40/F40*100</f>
        <v>7.6300815728600533</v>
      </c>
      <c r="J40" s="102"/>
      <c r="N40" s="87"/>
      <c r="P40" s="46"/>
      <c r="R40" s="46"/>
    </row>
    <row r="41" spans="3:18" ht="15" customHeight="1" x14ac:dyDescent="0.2">
      <c r="C41" s="40"/>
      <c r="D41" s="47" t="s">
        <v>47</v>
      </c>
      <c r="E41" s="30"/>
      <c r="F41" s="49">
        <v>9000</v>
      </c>
      <c r="G41" s="103">
        <f>ROUND(3889.384381+2018.2362579+4926.22631609,1)</f>
        <v>10833.8</v>
      </c>
      <c r="H41" s="55"/>
      <c r="I41" s="52">
        <f>G41/F41*100</f>
        <v>120.37555555555555</v>
      </c>
      <c r="J41" s="53"/>
      <c r="M41" s="64"/>
      <c r="P41" s="46"/>
      <c r="R41" s="46"/>
    </row>
    <row r="42" spans="3:18" ht="15" customHeight="1" x14ac:dyDescent="0.2">
      <c r="C42" s="40"/>
      <c r="D42" s="47" t="s">
        <v>48</v>
      </c>
      <c r="E42" s="30"/>
      <c r="F42" s="49">
        <v>-275.88600000000002</v>
      </c>
      <c r="G42" s="104">
        <f>+ROUND(0.652171,1)</f>
        <v>0.7</v>
      </c>
      <c r="H42" s="105"/>
      <c r="I42" s="101" t="s">
        <v>38</v>
      </c>
      <c r="J42" s="53"/>
      <c r="M42" s="82"/>
    </row>
    <row r="43" spans="3:18" ht="15" customHeight="1" x14ac:dyDescent="0.2">
      <c r="C43" s="40"/>
      <c r="D43" s="47" t="s">
        <v>49</v>
      </c>
      <c r="E43" s="30"/>
      <c r="F43" s="99">
        <v>-1487.1</v>
      </c>
      <c r="G43" s="100">
        <f>ROUND(3120.31778113-2151.36817152,1)</f>
        <v>968.9</v>
      </c>
      <c r="H43" s="105"/>
      <c r="I43" s="101" t="s">
        <v>38</v>
      </c>
      <c r="J43" s="102"/>
      <c r="K43" s="106"/>
      <c r="M43" s="87"/>
    </row>
    <row r="44" spans="3:18" ht="15" customHeight="1" x14ac:dyDescent="0.2">
      <c r="C44" s="40"/>
      <c r="D44" s="47" t="s">
        <v>50</v>
      </c>
      <c r="E44" s="30"/>
      <c r="F44" s="99">
        <v>31.183</v>
      </c>
      <c r="G44" s="100">
        <f>ROUND(1.98632517,1)</f>
        <v>2</v>
      </c>
      <c r="H44" s="107"/>
      <c r="I44" s="101">
        <f>G44/F44*100</f>
        <v>6.4137510823204957</v>
      </c>
      <c r="J44" s="102"/>
      <c r="K44" s="106"/>
    </row>
    <row r="45" spans="3:18" ht="27.75" customHeight="1" x14ac:dyDescent="0.2">
      <c r="C45" s="40"/>
      <c r="D45" s="185" t="s">
        <v>51</v>
      </c>
      <c r="E45" s="186"/>
      <c r="F45" s="49">
        <v>-3269.1619999999998</v>
      </c>
      <c r="G45" s="100">
        <f>-226.25758143-0.02481412</f>
        <v>-226.28239554999999</v>
      </c>
      <c r="H45" s="107"/>
      <c r="I45" s="101">
        <f>G45/F45*100</f>
        <v>6.9217247585160973</v>
      </c>
      <c r="J45" s="102"/>
    </row>
    <row r="46" spans="3:18" ht="15" customHeight="1" x14ac:dyDescent="0.2">
      <c r="C46" s="40"/>
      <c r="D46" s="47" t="s">
        <v>52</v>
      </c>
      <c r="E46" s="30"/>
      <c r="F46" s="49">
        <v>-72.503</v>
      </c>
      <c r="G46" s="100">
        <v>15.17342277</v>
      </c>
      <c r="H46" s="105"/>
      <c r="I46" s="108" t="s">
        <v>38</v>
      </c>
      <c r="J46" s="109"/>
      <c r="K46" s="110"/>
      <c r="L46" s="110"/>
      <c r="M46" s="110"/>
    </row>
    <row r="47" spans="3:18" ht="15" customHeight="1" x14ac:dyDescent="0.2">
      <c r="C47" s="40"/>
      <c r="D47" s="47" t="s">
        <v>53</v>
      </c>
      <c r="E47" s="30"/>
      <c r="F47" s="99" t="s">
        <v>38</v>
      </c>
      <c r="G47" s="100">
        <f>33347.73619923+2774.85814457</f>
        <v>36122.594343799996</v>
      </c>
      <c r="H47" s="107"/>
      <c r="I47" s="101" t="s">
        <v>38</v>
      </c>
      <c r="J47" s="102"/>
      <c r="K47" s="110"/>
      <c r="L47" s="110"/>
      <c r="M47" s="110"/>
    </row>
    <row r="48" spans="3:18" ht="15" customHeight="1" x14ac:dyDescent="0.2">
      <c r="C48" s="40"/>
      <c r="D48" s="47" t="s">
        <v>54</v>
      </c>
      <c r="E48" s="30"/>
      <c r="F48" s="49">
        <v>9000</v>
      </c>
      <c r="G48" s="103">
        <f>+ROUND(G39+G40+G41+G42+G43+G44+G45+G46-G47-G37,1)</f>
        <v>-5934.1</v>
      </c>
      <c r="H48" s="55"/>
      <c r="I48" s="108" t="s">
        <v>38</v>
      </c>
      <c r="J48" s="102"/>
    </row>
    <row r="49" spans="3:16" s="30" customFormat="1" ht="19.5" customHeight="1" x14ac:dyDescent="0.25">
      <c r="C49" s="111"/>
      <c r="D49" s="112" t="s">
        <v>55</v>
      </c>
      <c r="E49" s="113"/>
      <c r="F49" s="114">
        <v>4108.8140000000003</v>
      </c>
      <c r="G49" s="115">
        <v>5613.1847424799998</v>
      </c>
      <c r="H49" s="116"/>
      <c r="I49" s="117">
        <f>G49/F49*100</f>
        <v>136.61325975038051</v>
      </c>
      <c r="J49" s="118"/>
      <c r="O49" s="119"/>
      <c r="P49" s="119"/>
    </row>
    <row r="50" spans="3:16" ht="46.5" customHeight="1" x14ac:dyDescent="0.2">
      <c r="C50" s="120" t="s">
        <v>18</v>
      </c>
      <c r="D50" s="187" t="s">
        <v>56</v>
      </c>
      <c r="E50" s="187"/>
      <c r="F50" s="187"/>
      <c r="G50" s="187"/>
      <c r="H50" s="187"/>
      <c r="I50" s="187"/>
      <c r="J50" s="121"/>
    </row>
    <row r="51" spans="3:16" ht="12.95" customHeight="1" x14ac:dyDescent="0.2">
      <c r="C51" s="122" t="s">
        <v>35</v>
      </c>
      <c r="D51" s="123" t="s">
        <v>57</v>
      </c>
      <c r="E51" s="123"/>
      <c r="F51" s="124"/>
      <c r="G51" s="124"/>
      <c r="H51" s="123"/>
      <c r="I51" s="121"/>
      <c r="J51" s="125"/>
      <c r="O51" s="46"/>
      <c r="P51" s="46"/>
    </row>
    <row r="52" spans="3:16" ht="12.75" customHeight="1" x14ac:dyDescent="0.2">
      <c r="C52" s="122" t="s">
        <v>58</v>
      </c>
      <c r="D52" s="123" t="s">
        <v>59</v>
      </c>
      <c r="E52" s="123"/>
      <c r="F52" s="124"/>
      <c r="G52" s="124"/>
      <c r="H52" s="126"/>
      <c r="I52" s="121"/>
      <c r="J52" s="125"/>
      <c r="O52" s="46"/>
      <c r="P52" s="46"/>
    </row>
    <row r="53" spans="3:16" ht="39" customHeight="1" x14ac:dyDescent="0.2">
      <c r="C53" s="159"/>
      <c r="D53" s="159"/>
      <c r="E53" s="159"/>
      <c r="F53" s="159"/>
      <c r="G53" s="159"/>
      <c r="H53" s="159"/>
      <c r="I53" s="159"/>
      <c r="J53" s="147"/>
      <c r="O53" s="46"/>
      <c r="P53" s="46"/>
    </row>
    <row r="54" spans="3:16" ht="13.5" customHeight="1" x14ac:dyDescent="0.2">
      <c r="C54" s="123"/>
      <c r="D54" s="10"/>
      <c r="E54" s="10"/>
      <c r="F54" s="128"/>
      <c r="G54" s="128"/>
      <c r="H54" s="129"/>
      <c r="I54" s="125"/>
      <c r="J54" s="125"/>
      <c r="O54" s="46"/>
      <c r="P54" s="46"/>
    </row>
    <row r="55" spans="3:16" ht="15.75" x14ac:dyDescent="0.25">
      <c r="C55" s="10"/>
      <c r="D55" s="10"/>
      <c r="E55" s="11"/>
      <c r="F55" s="11"/>
      <c r="G55" s="11"/>
      <c r="H55" s="12"/>
      <c r="I55" s="10"/>
    </row>
    <row r="56" spans="3:16" ht="15.75" x14ac:dyDescent="0.25">
      <c r="C56" s="10"/>
      <c r="D56" s="10"/>
      <c r="E56" s="11"/>
      <c r="F56" s="11"/>
      <c r="G56" s="11"/>
      <c r="H56" s="12"/>
      <c r="I56" s="10"/>
    </row>
    <row r="57" spans="3:16" ht="15.75" x14ac:dyDescent="0.25">
      <c r="C57" s="10"/>
      <c r="D57" s="10"/>
      <c r="E57" s="11"/>
      <c r="F57" s="11"/>
      <c r="G57" s="11"/>
      <c r="H57" s="12"/>
      <c r="I57" s="10"/>
    </row>
    <row r="58" spans="3:16" x14ac:dyDescent="0.2">
      <c r="C58" s="10"/>
      <c r="D58" s="10"/>
      <c r="E58" s="10"/>
      <c r="F58" s="10"/>
      <c r="I58" s="10"/>
    </row>
    <row r="59" spans="3:16" x14ac:dyDescent="0.2">
      <c r="C59" s="130"/>
      <c r="D59" s="10"/>
      <c r="E59" s="10"/>
      <c r="F59" s="10"/>
      <c r="I59" s="10"/>
    </row>
    <row r="60" spans="3:16" x14ac:dyDescent="0.2">
      <c r="C60" s="10"/>
      <c r="D60" s="10"/>
      <c r="E60" s="10"/>
      <c r="F60" s="10"/>
      <c r="I60" s="10"/>
    </row>
    <row r="61" spans="3:16" x14ac:dyDescent="0.2">
      <c r="C61" s="10"/>
      <c r="D61" s="10"/>
      <c r="E61" s="10"/>
      <c r="F61" s="10"/>
      <c r="I61" s="10"/>
    </row>
    <row r="62" spans="3:16" ht="15.75" x14ac:dyDescent="0.25">
      <c r="C62" s="10"/>
      <c r="D62" s="10"/>
      <c r="E62" s="10"/>
      <c r="F62" s="10"/>
      <c r="G62" s="11"/>
      <c r="H62" s="12"/>
      <c r="I62" s="10"/>
    </row>
    <row r="63" spans="3:16" ht="15.75" x14ac:dyDescent="0.25">
      <c r="C63" s="10"/>
      <c r="D63" s="10"/>
      <c r="E63" s="10"/>
      <c r="F63" s="10"/>
      <c r="G63" s="11"/>
      <c r="H63" s="12"/>
      <c r="I63" s="131"/>
      <c r="J63" s="131"/>
    </row>
    <row r="64" spans="3:16" ht="15.75" x14ac:dyDescent="0.25">
      <c r="C64" s="132"/>
      <c r="D64" s="132"/>
      <c r="E64" s="11"/>
      <c r="F64" s="133"/>
      <c r="G64" s="132"/>
      <c r="H64" s="134"/>
      <c r="I64" s="10"/>
    </row>
    <row r="65" spans="3:10" ht="15.75" x14ac:dyDescent="0.25">
      <c r="C65" s="133"/>
      <c r="D65" s="135"/>
      <c r="E65" s="135"/>
      <c r="F65" s="133"/>
      <c r="G65" s="133"/>
      <c r="H65" s="136"/>
      <c r="I65" s="133"/>
      <c r="J65" s="133"/>
    </row>
    <row r="66" spans="3:10" ht="15.75" x14ac:dyDescent="0.25">
      <c r="C66" s="11"/>
      <c r="D66" s="11"/>
      <c r="E66" s="11"/>
      <c r="F66" s="133"/>
      <c r="G66" s="11"/>
      <c r="H66" s="12"/>
      <c r="I66" s="10"/>
    </row>
    <row r="67" spans="3:10" x14ac:dyDescent="0.2">
      <c r="C67" s="123"/>
      <c r="D67" s="137"/>
      <c r="E67" s="138"/>
      <c r="F67" s="139"/>
      <c r="G67" s="139"/>
      <c r="H67" s="136"/>
      <c r="I67" s="139"/>
      <c r="J67" s="139"/>
    </row>
    <row r="68" spans="3:10" ht="15.75" x14ac:dyDescent="0.25">
      <c r="C68" s="10"/>
      <c r="D68" s="11"/>
      <c r="E68" s="10"/>
      <c r="F68" s="140"/>
      <c r="G68" s="11"/>
      <c r="H68" s="12"/>
      <c r="I68" s="11"/>
      <c r="J68" s="11"/>
    </row>
    <row r="69" spans="3:10" ht="15.75" x14ac:dyDescent="0.25">
      <c r="C69" s="133"/>
      <c r="D69" s="132"/>
      <c r="E69" s="10"/>
      <c r="F69" s="140"/>
      <c r="G69" s="140"/>
      <c r="H69" s="141"/>
      <c r="I69" s="142"/>
      <c r="J69" s="142"/>
    </row>
    <row r="70" spans="3:10" ht="15.75" x14ac:dyDescent="0.25">
      <c r="C70" s="11"/>
      <c r="D70" s="10"/>
      <c r="E70" s="10"/>
      <c r="F70" s="143"/>
      <c r="I70" s="10"/>
    </row>
    <row r="71" spans="3:10" ht="15.75" x14ac:dyDescent="0.25">
      <c r="C71" s="11"/>
      <c r="D71" s="132"/>
      <c r="E71" s="10"/>
      <c r="F71" s="143"/>
      <c r="G71" s="143"/>
      <c r="H71" s="144"/>
      <c r="I71" s="10"/>
    </row>
    <row r="72" spans="3:10" ht="15.75" x14ac:dyDescent="0.25">
      <c r="C72" s="11"/>
      <c r="D72" s="130"/>
      <c r="E72" s="10"/>
      <c r="F72" s="143"/>
      <c r="G72" s="143"/>
      <c r="H72" s="144"/>
      <c r="I72" s="145"/>
      <c r="J72" s="145"/>
    </row>
    <row r="73" spans="3:10" ht="15.75" x14ac:dyDescent="0.25">
      <c r="C73" s="11"/>
      <c r="D73" s="130"/>
      <c r="E73" s="10"/>
      <c r="F73" s="143"/>
      <c r="G73" s="143"/>
      <c r="H73" s="144"/>
      <c r="I73" s="145"/>
      <c r="J73" s="145"/>
    </row>
    <row r="74" spans="3:10" ht="15.75" x14ac:dyDescent="0.25">
      <c r="C74" s="11"/>
      <c r="D74" s="130"/>
      <c r="E74" s="10"/>
      <c r="F74" s="143"/>
      <c r="G74" s="143"/>
      <c r="H74" s="144"/>
      <c r="I74" s="145"/>
      <c r="J74" s="145"/>
    </row>
    <row r="75" spans="3:10" ht="15.75" x14ac:dyDescent="0.25">
      <c r="C75" s="11"/>
      <c r="D75" s="130"/>
      <c r="E75" s="10"/>
      <c r="F75" s="143"/>
      <c r="G75" s="143"/>
      <c r="H75" s="144"/>
      <c r="I75" s="145"/>
      <c r="J75" s="145"/>
    </row>
    <row r="76" spans="3:10" ht="15.75" x14ac:dyDescent="0.25">
      <c r="C76" s="11"/>
      <c r="D76" s="130"/>
      <c r="E76" s="10"/>
      <c r="F76" s="143"/>
      <c r="G76" s="143"/>
      <c r="H76" s="144"/>
      <c r="I76" s="145"/>
      <c r="J76" s="145"/>
    </row>
    <row r="77" spans="3:10" ht="15.75" x14ac:dyDescent="0.25">
      <c r="C77" s="11"/>
      <c r="D77" s="10"/>
      <c r="E77" s="10"/>
      <c r="F77" s="10"/>
      <c r="I77" s="10"/>
    </row>
    <row r="78" spans="3:10" ht="15.75" x14ac:dyDescent="0.25">
      <c r="C78" s="11"/>
      <c r="D78" s="10"/>
      <c r="E78" s="10"/>
      <c r="F78" s="143"/>
      <c r="G78" s="143"/>
      <c r="H78" s="144"/>
      <c r="I78" s="10"/>
    </row>
    <row r="79" spans="3:10" ht="15.75" x14ac:dyDescent="0.25">
      <c r="C79" s="133"/>
      <c r="D79" s="132"/>
      <c r="E79" s="10"/>
      <c r="F79" s="140"/>
      <c r="G79" s="140"/>
      <c r="H79" s="141"/>
      <c r="I79" s="142"/>
      <c r="J79" s="142"/>
    </row>
    <row r="80" spans="3:10" ht="15.75" customHeight="1" x14ac:dyDescent="0.25">
      <c r="C80" s="11"/>
      <c r="D80" s="10"/>
      <c r="E80" s="10"/>
      <c r="F80" s="10"/>
      <c r="I80" s="10"/>
    </row>
    <row r="81" spans="3:18" ht="15.75" x14ac:dyDescent="0.25">
      <c r="C81" s="11"/>
      <c r="D81" s="10"/>
      <c r="E81" s="10"/>
      <c r="F81" s="143"/>
      <c r="G81" s="143"/>
      <c r="H81" s="144"/>
      <c r="I81" s="10"/>
    </row>
    <row r="82" spans="3:18" ht="15.75" x14ac:dyDescent="0.25">
      <c r="C82" s="133"/>
      <c r="D82" s="132"/>
      <c r="E82" s="10"/>
      <c r="F82" s="140"/>
      <c r="G82" s="140"/>
      <c r="H82" s="141"/>
      <c r="I82" s="142"/>
      <c r="J82" s="142"/>
    </row>
    <row r="83" spans="3:18" x14ac:dyDescent="0.2">
      <c r="C83" s="9"/>
      <c r="D83" s="130"/>
      <c r="E83" s="10"/>
      <c r="F83" s="143"/>
      <c r="G83" s="143"/>
      <c r="H83" s="144"/>
      <c r="I83" s="145"/>
      <c r="J83" s="145"/>
    </row>
    <row r="84" spans="3:18" x14ac:dyDescent="0.2">
      <c r="C84" s="10"/>
      <c r="D84" s="10"/>
      <c r="E84" s="10"/>
      <c r="F84" s="10"/>
      <c r="I84" s="10"/>
    </row>
    <row r="85" spans="3:18" x14ac:dyDescent="0.2">
      <c r="C85" s="10"/>
      <c r="D85" s="10"/>
      <c r="E85" s="10"/>
      <c r="F85" s="10"/>
      <c r="I85" s="10"/>
    </row>
    <row r="86" spans="3:18" x14ac:dyDescent="0.2">
      <c r="C86" s="10"/>
      <c r="D86" s="10"/>
      <c r="E86" s="10"/>
      <c r="F86" s="10"/>
      <c r="I86" s="10"/>
    </row>
    <row r="87" spans="3:18" x14ac:dyDescent="0.2">
      <c r="C87" s="10"/>
      <c r="D87" s="130"/>
      <c r="E87" s="10"/>
      <c r="F87" s="10"/>
      <c r="I87" s="10"/>
    </row>
    <row r="88" spans="3:18" x14ac:dyDescent="0.2">
      <c r="C88" s="10"/>
      <c r="D88" s="130"/>
      <c r="E88" s="10"/>
      <c r="F88" s="10"/>
      <c r="I88" s="10"/>
    </row>
    <row r="89" spans="3:18" x14ac:dyDescent="0.2">
      <c r="C89" s="10"/>
      <c r="D89" s="10"/>
      <c r="E89" s="10"/>
      <c r="F89" s="10"/>
      <c r="I89" s="10"/>
    </row>
    <row r="90" spans="3:18" x14ac:dyDescent="0.2">
      <c r="C90" s="10"/>
      <c r="D90" s="10"/>
      <c r="E90" s="10"/>
      <c r="F90" s="10"/>
      <c r="I90" s="10"/>
    </row>
    <row r="91" spans="3:18" x14ac:dyDescent="0.2">
      <c r="C91" s="10"/>
      <c r="D91" s="10"/>
      <c r="E91" s="10"/>
      <c r="F91" s="10"/>
      <c r="I91" s="10"/>
    </row>
    <row r="92" spans="3:18" x14ac:dyDescent="0.2">
      <c r="C92" s="10"/>
      <c r="D92" s="10"/>
      <c r="E92" s="10"/>
      <c r="F92" s="10"/>
      <c r="I92" s="10"/>
    </row>
    <row r="93" spans="3:18" s="10" customFormat="1" x14ac:dyDescent="0.2">
      <c r="H93" s="13"/>
      <c r="K93" s="3"/>
      <c r="L93" s="3"/>
      <c r="M93" s="3"/>
      <c r="N93" s="3"/>
      <c r="O93" s="3"/>
      <c r="P93" s="3"/>
      <c r="Q93" s="3"/>
      <c r="R93" s="3"/>
    </row>
    <row r="94" spans="3:18" s="10" customFormat="1" x14ac:dyDescent="0.2">
      <c r="H94" s="13"/>
      <c r="K94" s="3"/>
      <c r="L94" s="3"/>
      <c r="M94" s="3"/>
      <c r="N94" s="3"/>
      <c r="O94" s="3"/>
      <c r="P94" s="3"/>
      <c r="Q94" s="3"/>
      <c r="R94" s="3"/>
    </row>
    <row r="95" spans="3:18" s="10" customFormat="1" x14ac:dyDescent="0.2">
      <c r="H95" s="13"/>
      <c r="K95" s="3"/>
      <c r="L95" s="3"/>
      <c r="M95" s="3"/>
      <c r="N95" s="3"/>
      <c r="O95" s="3"/>
      <c r="P95" s="3"/>
      <c r="Q95" s="3"/>
      <c r="R95" s="3"/>
    </row>
    <row r="96" spans="3:18" s="10" customFormat="1" x14ac:dyDescent="0.2">
      <c r="H96" s="13"/>
      <c r="K96" s="3"/>
      <c r="L96" s="3"/>
      <c r="M96" s="3"/>
      <c r="N96" s="3"/>
      <c r="O96" s="3"/>
      <c r="P96" s="3"/>
      <c r="Q96" s="3"/>
      <c r="R96" s="3"/>
    </row>
    <row r="97" spans="8:18" s="10" customFormat="1" ht="15.75" customHeight="1" x14ac:dyDescent="0.2">
      <c r="H97" s="13"/>
      <c r="K97" s="3"/>
      <c r="L97" s="3"/>
      <c r="M97" s="3"/>
      <c r="N97" s="3"/>
      <c r="O97" s="3"/>
      <c r="P97" s="3"/>
      <c r="Q97" s="3"/>
      <c r="R97" s="3"/>
    </row>
    <row r="98" spans="8:18" s="10" customFormat="1" x14ac:dyDescent="0.2">
      <c r="H98" s="13"/>
      <c r="K98" s="3"/>
      <c r="L98" s="3"/>
      <c r="M98" s="3"/>
      <c r="N98" s="3"/>
      <c r="O98" s="3"/>
      <c r="P98" s="3"/>
      <c r="Q98" s="3"/>
      <c r="R98" s="3"/>
    </row>
    <row r="99" spans="8:18" s="10" customFormat="1" x14ac:dyDescent="0.2">
      <c r="H99" s="13"/>
      <c r="K99" s="3"/>
      <c r="L99" s="3"/>
      <c r="M99" s="3"/>
      <c r="N99" s="3"/>
      <c r="O99" s="3"/>
      <c r="P99" s="3"/>
      <c r="Q99" s="3"/>
      <c r="R99" s="3"/>
    </row>
    <row r="100" spans="8:18" s="10" customFormat="1" x14ac:dyDescent="0.2">
      <c r="H100" s="13"/>
      <c r="K100" s="3"/>
      <c r="L100" s="3"/>
      <c r="M100" s="3"/>
      <c r="N100" s="3"/>
      <c r="O100" s="3"/>
      <c r="P100" s="3"/>
      <c r="Q100" s="3"/>
      <c r="R100" s="3"/>
    </row>
    <row r="101" spans="8:18" s="10" customFormat="1" x14ac:dyDescent="0.2">
      <c r="H101" s="13"/>
      <c r="K101" s="3"/>
      <c r="L101" s="3"/>
      <c r="M101" s="3"/>
      <c r="N101" s="3"/>
      <c r="O101" s="3"/>
      <c r="P101" s="3"/>
      <c r="Q101" s="3"/>
      <c r="R101" s="3"/>
    </row>
    <row r="102" spans="8:18" s="10" customFormat="1" x14ac:dyDescent="0.2">
      <c r="H102" s="13"/>
      <c r="K102" s="3"/>
      <c r="L102" s="3"/>
      <c r="M102" s="3"/>
      <c r="N102" s="3"/>
      <c r="O102" s="3"/>
      <c r="P102" s="3"/>
      <c r="Q102" s="3"/>
      <c r="R102" s="3"/>
    </row>
    <row r="103" spans="8:18" s="10" customFormat="1" x14ac:dyDescent="0.2">
      <c r="H103" s="13"/>
      <c r="K103" s="3"/>
      <c r="L103" s="3"/>
      <c r="M103" s="3"/>
      <c r="N103" s="3"/>
      <c r="O103" s="3"/>
      <c r="P103" s="3"/>
      <c r="Q103" s="3"/>
      <c r="R103" s="3"/>
    </row>
    <row r="104" spans="8:18" s="10" customFormat="1" x14ac:dyDescent="0.2">
      <c r="H104" s="13"/>
      <c r="K104" s="3"/>
      <c r="L104" s="3"/>
      <c r="M104" s="3"/>
      <c r="N104" s="3"/>
      <c r="O104" s="3"/>
      <c r="P104" s="3"/>
      <c r="Q104" s="3"/>
      <c r="R104" s="3"/>
    </row>
    <row r="105" spans="8:18" s="10" customFormat="1" x14ac:dyDescent="0.2">
      <c r="H105" s="13"/>
      <c r="K105" s="3"/>
      <c r="L105" s="3"/>
      <c r="M105" s="3"/>
      <c r="N105" s="3"/>
      <c r="O105" s="3"/>
      <c r="P105" s="3"/>
      <c r="Q105" s="3"/>
      <c r="R105" s="3"/>
    </row>
    <row r="106" spans="8:18" s="10" customFormat="1" x14ac:dyDescent="0.2">
      <c r="H106" s="13"/>
      <c r="K106" s="3"/>
      <c r="L106" s="3"/>
      <c r="M106" s="3"/>
      <c r="N106" s="3"/>
      <c r="O106" s="3"/>
      <c r="P106" s="3"/>
      <c r="Q106" s="3"/>
      <c r="R106" s="3"/>
    </row>
    <row r="107" spans="8:18" s="10" customFormat="1" x14ac:dyDescent="0.2">
      <c r="H107" s="13"/>
      <c r="K107" s="3"/>
      <c r="L107" s="3"/>
      <c r="M107" s="3"/>
      <c r="N107" s="3"/>
      <c r="O107" s="3"/>
      <c r="P107" s="3"/>
      <c r="Q107" s="3"/>
      <c r="R107" s="3"/>
    </row>
    <row r="108" spans="8:18" s="10" customFormat="1" x14ac:dyDescent="0.2">
      <c r="H108" s="13"/>
      <c r="K108" s="3"/>
      <c r="L108" s="3"/>
      <c r="M108" s="3"/>
      <c r="N108" s="3"/>
      <c r="O108" s="3"/>
      <c r="P108" s="3"/>
      <c r="Q108" s="3"/>
      <c r="R108" s="3"/>
    </row>
    <row r="109" spans="8:18" s="10" customFormat="1" x14ac:dyDescent="0.2">
      <c r="H109" s="13"/>
      <c r="K109" s="3"/>
      <c r="L109" s="3"/>
      <c r="M109" s="3"/>
      <c r="N109" s="3"/>
      <c r="O109" s="3"/>
      <c r="P109" s="3"/>
      <c r="Q109" s="3"/>
      <c r="R109" s="3"/>
    </row>
    <row r="110" spans="8:18" s="10" customFormat="1" x14ac:dyDescent="0.2">
      <c r="H110" s="13"/>
      <c r="K110" s="3"/>
      <c r="L110" s="3"/>
      <c r="M110" s="3"/>
      <c r="N110" s="3"/>
      <c r="O110" s="3"/>
      <c r="P110" s="3"/>
      <c r="Q110" s="3"/>
      <c r="R110" s="3"/>
    </row>
    <row r="111" spans="8:18" s="10" customFormat="1" x14ac:dyDescent="0.2">
      <c r="H111" s="13"/>
      <c r="K111" s="3"/>
      <c r="L111" s="3"/>
      <c r="M111" s="3"/>
      <c r="N111" s="3"/>
      <c r="O111" s="3"/>
      <c r="P111" s="3"/>
      <c r="Q111" s="3"/>
      <c r="R111" s="3"/>
    </row>
    <row r="112" spans="8:18" s="10" customFormat="1" x14ac:dyDescent="0.2">
      <c r="H112" s="13"/>
      <c r="K112" s="3"/>
      <c r="L112" s="3"/>
      <c r="M112" s="3"/>
      <c r="N112" s="3"/>
      <c r="O112" s="3"/>
      <c r="P112" s="3"/>
      <c r="Q112" s="3"/>
      <c r="R112" s="3"/>
    </row>
    <row r="113" spans="8:18" s="10" customFormat="1" x14ac:dyDescent="0.2">
      <c r="H113" s="13"/>
      <c r="K113" s="3"/>
      <c r="L113" s="3"/>
      <c r="M113" s="3"/>
      <c r="N113" s="3"/>
      <c r="O113" s="3"/>
      <c r="P113" s="3"/>
      <c r="Q113" s="3"/>
      <c r="R113" s="3"/>
    </row>
    <row r="114" spans="8:18" s="10" customFormat="1" x14ac:dyDescent="0.2">
      <c r="H114" s="13"/>
      <c r="K114" s="3"/>
      <c r="L114" s="3"/>
      <c r="M114" s="3"/>
      <c r="N114" s="3"/>
      <c r="O114" s="3"/>
      <c r="P114" s="3"/>
      <c r="Q114" s="3"/>
      <c r="R114" s="3"/>
    </row>
    <row r="115" spans="8:18" s="10" customFormat="1" x14ac:dyDescent="0.2">
      <c r="H115" s="13"/>
      <c r="K115" s="3"/>
      <c r="L115" s="3"/>
      <c r="M115" s="3"/>
      <c r="N115" s="3"/>
      <c r="O115" s="3"/>
      <c r="P115" s="3"/>
      <c r="Q115" s="3"/>
      <c r="R115" s="3"/>
    </row>
    <row r="116" spans="8:18" s="10" customFormat="1" x14ac:dyDescent="0.2">
      <c r="H116" s="13"/>
      <c r="K116" s="3"/>
      <c r="L116" s="3"/>
      <c r="M116" s="3"/>
      <c r="N116" s="3"/>
      <c r="O116" s="3"/>
      <c r="P116" s="3"/>
      <c r="Q116" s="3"/>
      <c r="R116" s="3"/>
    </row>
    <row r="117" spans="8:18" s="10" customFormat="1" x14ac:dyDescent="0.2">
      <c r="H117" s="13"/>
      <c r="K117" s="3"/>
      <c r="L117" s="3"/>
      <c r="M117" s="3"/>
      <c r="N117" s="3"/>
      <c r="O117" s="3"/>
      <c r="P117" s="3"/>
      <c r="Q117" s="3"/>
      <c r="R117" s="3"/>
    </row>
    <row r="118" spans="8:18" s="10" customFormat="1" x14ac:dyDescent="0.2">
      <c r="H118" s="13"/>
      <c r="K118" s="3"/>
      <c r="L118" s="3"/>
      <c r="M118" s="3"/>
      <c r="N118" s="3"/>
      <c r="O118" s="3"/>
      <c r="P118" s="3"/>
      <c r="Q118" s="3"/>
      <c r="R118" s="3"/>
    </row>
    <row r="119" spans="8:18" s="10" customFormat="1" x14ac:dyDescent="0.2">
      <c r="H119" s="13"/>
      <c r="K119" s="3"/>
      <c r="L119" s="3"/>
      <c r="M119" s="3"/>
      <c r="N119" s="3"/>
      <c r="O119" s="3"/>
      <c r="P119" s="3"/>
      <c r="Q119" s="3"/>
      <c r="R119" s="3"/>
    </row>
    <row r="120" spans="8:18" s="10" customFormat="1" x14ac:dyDescent="0.2">
      <c r="H120" s="13"/>
      <c r="K120" s="3"/>
      <c r="L120" s="3"/>
      <c r="M120" s="3"/>
      <c r="N120" s="3"/>
      <c r="O120" s="3"/>
      <c r="P120" s="3"/>
      <c r="Q120" s="3"/>
      <c r="R120" s="3"/>
    </row>
    <row r="121" spans="8:18" s="10" customFormat="1" x14ac:dyDescent="0.2">
      <c r="H121" s="13"/>
      <c r="K121" s="3"/>
      <c r="L121" s="3"/>
      <c r="M121" s="3"/>
      <c r="N121" s="3"/>
      <c r="O121" s="3"/>
      <c r="P121" s="3"/>
      <c r="Q121" s="3"/>
      <c r="R121" s="3"/>
    </row>
    <row r="122" spans="8:18" s="10" customFormat="1" x14ac:dyDescent="0.2">
      <c r="H122" s="13"/>
      <c r="K122" s="3"/>
      <c r="L122" s="3"/>
      <c r="M122" s="3"/>
      <c r="N122" s="3"/>
      <c r="O122" s="3"/>
      <c r="P122" s="3"/>
      <c r="Q122" s="3"/>
      <c r="R122" s="3"/>
    </row>
    <row r="123" spans="8:18" s="10" customFormat="1" x14ac:dyDescent="0.2">
      <c r="H123" s="13"/>
      <c r="K123" s="3"/>
      <c r="L123" s="3"/>
      <c r="M123" s="3"/>
      <c r="N123" s="3"/>
      <c r="O123" s="3"/>
      <c r="P123" s="3"/>
      <c r="Q123" s="3"/>
      <c r="R123" s="3"/>
    </row>
    <row r="124" spans="8:18" s="10" customFormat="1" x14ac:dyDescent="0.2">
      <c r="H124" s="13"/>
      <c r="K124" s="3"/>
      <c r="L124" s="3"/>
      <c r="M124" s="3"/>
      <c r="N124" s="3"/>
      <c r="O124" s="3"/>
      <c r="P124" s="3"/>
      <c r="Q124" s="3"/>
      <c r="R124" s="3"/>
    </row>
    <row r="125" spans="8:18" s="10" customFormat="1" x14ac:dyDescent="0.2">
      <c r="H125" s="13"/>
      <c r="K125" s="3"/>
      <c r="L125" s="3"/>
      <c r="M125" s="3"/>
      <c r="N125" s="3"/>
      <c r="O125" s="3"/>
      <c r="P125" s="3"/>
      <c r="Q125" s="3"/>
      <c r="R125" s="3"/>
    </row>
    <row r="126" spans="8:18" s="10" customFormat="1" x14ac:dyDescent="0.2">
      <c r="H126" s="13"/>
      <c r="K126" s="3"/>
      <c r="L126" s="3"/>
      <c r="M126" s="3"/>
      <c r="N126" s="3"/>
      <c r="O126" s="3"/>
      <c r="P126" s="3"/>
      <c r="Q126" s="3"/>
      <c r="R126" s="3"/>
    </row>
    <row r="127" spans="8:18" s="10" customFormat="1" x14ac:dyDescent="0.2">
      <c r="H127" s="13"/>
      <c r="K127" s="3"/>
      <c r="L127" s="3"/>
      <c r="M127" s="3"/>
      <c r="N127" s="3"/>
      <c r="O127" s="3"/>
      <c r="P127" s="3"/>
      <c r="Q127" s="3"/>
      <c r="R127" s="3"/>
    </row>
    <row r="128" spans="8:18" s="10" customFormat="1" x14ac:dyDescent="0.2">
      <c r="H128" s="13"/>
      <c r="K128" s="3"/>
      <c r="L128" s="3"/>
      <c r="M128" s="3"/>
      <c r="N128" s="3"/>
      <c r="O128" s="3"/>
      <c r="P128" s="3"/>
      <c r="Q128" s="3"/>
      <c r="R128" s="3"/>
    </row>
    <row r="129" spans="8:18" s="10" customFormat="1" x14ac:dyDescent="0.2">
      <c r="H129" s="13"/>
      <c r="K129" s="3"/>
      <c r="L129" s="3"/>
      <c r="M129" s="3"/>
      <c r="N129" s="3"/>
      <c r="O129" s="3"/>
      <c r="P129" s="3"/>
      <c r="Q129" s="3"/>
      <c r="R129" s="3"/>
    </row>
    <row r="130" spans="8:18" s="10" customFormat="1" x14ac:dyDescent="0.2">
      <c r="H130" s="13"/>
      <c r="K130" s="3"/>
      <c r="L130" s="3"/>
      <c r="M130" s="3"/>
      <c r="N130" s="3"/>
      <c r="O130" s="3"/>
      <c r="P130" s="3"/>
      <c r="Q130" s="3"/>
      <c r="R130" s="3"/>
    </row>
    <row r="131" spans="8:18" s="10" customFormat="1" x14ac:dyDescent="0.2">
      <c r="H131" s="13"/>
      <c r="K131" s="3"/>
      <c r="L131" s="3"/>
      <c r="M131" s="3"/>
      <c r="N131" s="3"/>
      <c r="O131" s="3"/>
      <c r="P131" s="3"/>
      <c r="Q131" s="3"/>
      <c r="R131" s="3"/>
    </row>
    <row r="132" spans="8:18" s="10" customFormat="1" x14ac:dyDescent="0.2">
      <c r="H132" s="13"/>
      <c r="K132" s="3"/>
      <c r="L132" s="3"/>
      <c r="M132" s="3"/>
      <c r="N132" s="3"/>
      <c r="O132" s="3"/>
      <c r="P132" s="3"/>
      <c r="Q132" s="3"/>
      <c r="R132" s="3"/>
    </row>
    <row r="133" spans="8:18" s="10" customFormat="1" x14ac:dyDescent="0.2">
      <c r="H133" s="13"/>
      <c r="K133" s="3"/>
      <c r="L133" s="3"/>
      <c r="M133" s="3"/>
      <c r="N133" s="3"/>
      <c r="O133" s="3"/>
      <c r="P133" s="3"/>
      <c r="Q133" s="3"/>
      <c r="R133" s="3"/>
    </row>
    <row r="134" spans="8:18" s="10" customFormat="1" x14ac:dyDescent="0.2">
      <c r="H134" s="13"/>
      <c r="K134" s="3"/>
      <c r="L134" s="3"/>
      <c r="M134" s="3"/>
      <c r="N134" s="3"/>
      <c r="O134" s="3"/>
      <c r="P134" s="3"/>
      <c r="Q134" s="3"/>
      <c r="R134" s="3"/>
    </row>
    <row r="135" spans="8:18" s="10" customFormat="1" x14ac:dyDescent="0.2">
      <c r="H135" s="13"/>
      <c r="K135" s="3"/>
      <c r="L135" s="3"/>
      <c r="M135" s="3"/>
      <c r="N135" s="3"/>
      <c r="O135" s="3"/>
      <c r="P135" s="3"/>
      <c r="Q135" s="3"/>
      <c r="R135" s="3"/>
    </row>
    <row r="136" spans="8:18" s="10" customFormat="1" x14ac:dyDescent="0.2">
      <c r="H136" s="13"/>
      <c r="K136" s="3"/>
      <c r="L136" s="3"/>
      <c r="M136" s="3"/>
      <c r="N136" s="3"/>
      <c r="O136" s="3"/>
      <c r="P136" s="3"/>
      <c r="Q136" s="3"/>
      <c r="R136" s="3"/>
    </row>
    <row r="137" spans="8:18" s="10" customFormat="1" x14ac:dyDescent="0.2">
      <c r="H137" s="13"/>
      <c r="K137" s="3"/>
      <c r="L137" s="3"/>
      <c r="M137" s="3"/>
      <c r="N137" s="3"/>
      <c r="O137" s="3"/>
      <c r="P137" s="3"/>
      <c r="Q137" s="3"/>
      <c r="R137" s="3"/>
    </row>
    <row r="138" spans="8:18" s="10" customFormat="1" x14ac:dyDescent="0.2">
      <c r="H138" s="13"/>
      <c r="K138" s="3"/>
      <c r="L138" s="3"/>
      <c r="M138" s="3"/>
      <c r="N138" s="3"/>
      <c r="O138" s="3"/>
      <c r="P138" s="3"/>
      <c r="Q138" s="3"/>
      <c r="R138" s="3"/>
    </row>
    <row r="139" spans="8:18" s="10" customFormat="1" x14ac:dyDescent="0.2">
      <c r="H139" s="13"/>
      <c r="K139" s="3"/>
      <c r="L139" s="3"/>
      <c r="M139" s="3"/>
      <c r="N139" s="3"/>
      <c r="O139" s="3"/>
      <c r="P139" s="3"/>
      <c r="Q139" s="3"/>
      <c r="R139" s="3"/>
    </row>
    <row r="140" spans="8:18" s="10" customFormat="1" x14ac:dyDescent="0.2">
      <c r="H140" s="13"/>
      <c r="K140" s="3"/>
      <c r="L140" s="3"/>
      <c r="M140" s="3"/>
      <c r="N140" s="3"/>
      <c r="O140" s="3"/>
      <c r="P140" s="3"/>
      <c r="Q140" s="3"/>
      <c r="R140" s="3"/>
    </row>
    <row r="141" spans="8:18" s="10" customFormat="1" x14ac:dyDescent="0.2">
      <c r="H141" s="13"/>
      <c r="K141" s="3"/>
      <c r="L141" s="3"/>
      <c r="M141" s="3"/>
      <c r="N141" s="3"/>
      <c r="O141" s="3"/>
      <c r="P141" s="3"/>
      <c r="Q141" s="3"/>
      <c r="R141" s="3"/>
    </row>
    <row r="142" spans="8:18" s="10" customFormat="1" x14ac:dyDescent="0.2">
      <c r="H142" s="13"/>
      <c r="K142" s="3"/>
      <c r="L142" s="3"/>
      <c r="M142" s="3"/>
      <c r="N142" s="3"/>
      <c r="O142" s="3"/>
      <c r="P142" s="3"/>
      <c r="Q142" s="3"/>
      <c r="R142" s="3"/>
    </row>
    <row r="143" spans="8:18" s="10" customFormat="1" x14ac:dyDescent="0.2">
      <c r="H143" s="13"/>
      <c r="K143" s="3"/>
      <c r="L143" s="3"/>
      <c r="M143" s="3"/>
      <c r="N143" s="3"/>
      <c r="O143" s="3"/>
      <c r="P143" s="3"/>
      <c r="Q143" s="3"/>
      <c r="R143" s="3"/>
    </row>
    <row r="144" spans="8:18" s="10" customFormat="1" x14ac:dyDescent="0.2">
      <c r="H144" s="13"/>
      <c r="K144" s="3"/>
      <c r="L144" s="3"/>
      <c r="M144" s="3"/>
      <c r="N144" s="3"/>
      <c r="O144" s="3"/>
      <c r="P144" s="3"/>
      <c r="Q144" s="3"/>
      <c r="R144" s="3"/>
    </row>
    <row r="145" spans="8:18" s="10" customFormat="1" x14ac:dyDescent="0.2">
      <c r="H145" s="13"/>
      <c r="K145" s="3"/>
      <c r="L145" s="3"/>
      <c r="M145" s="3"/>
      <c r="N145" s="3"/>
      <c r="O145" s="3"/>
      <c r="P145" s="3"/>
      <c r="Q145" s="3"/>
      <c r="R145" s="3"/>
    </row>
    <row r="146" spans="8:18" s="10" customFormat="1" x14ac:dyDescent="0.2">
      <c r="H146" s="13"/>
      <c r="K146" s="3"/>
      <c r="L146" s="3"/>
      <c r="M146" s="3"/>
      <c r="N146" s="3"/>
      <c r="O146" s="3"/>
      <c r="P146" s="3"/>
      <c r="Q146" s="3"/>
      <c r="R146" s="3"/>
    </row>
    <row r="147" spans="8:18" s="10" customFormat="1" x14ac:dyDescent="0.2">
      <c r="H147" s="13"/>
      <c r="K147" s="3"/>
      <c r="L147" s="3"/>
      <c r="M147" s="3"/>
      <c r="N147" s="3"/>
      <c r="O147" s="3"/>
      <c r="P147" s="3"/>
      <c r="Q147" s="3"/>
      <c r="R147" s="3"/>
    </row>
    <row r="148" spans="8:18" s="10" customFormat="1" x14ac:dyDescent="0.2">
      <c r="H148" s="13"/>
      <c r="K148" s="3"/>
      <c r="L148" s="3"/>
      <c r="M148" s="3"/>
      <c r="N148" s="3"/>
      <c r="O148" s="3"/>
      <c r="P148" s="3"/>
      <c r="Q148" s="3"/>
      <c r="R148" s="3"/>
    </row>
    <row r="149" spans="8:18" s="10" customFormat="1" x14ac:dyDescent="0.2">
      <c r="H149" s="13"/>
      <c r="K149" s="3"/>
      <c r="L149" s="3"/>
      <c r="M149" s="3"/>
      <c r="N149" s="3"/>
      <c r="O149" s="3"/>
      <c r="P149" s="3"/>
      <c r="Q149" s="3"/>
      <c r="R149" s="3"/>
    </row>
    <row r="150" spans="8:18" s="10" customFormat="1" x14ac:dyDescent="0.2">
      <c r="H150" s="13"/>
      <c r="K150" s="3"/>
      <c r="L150" s="3"/>
      <c r="M150" s="3"/>
      <c r="N150" s="3"/>
      <c r="O150" s="3"/>
      <c r="P150" s="3"/>
      <c r="Q150" s="3"/>
      <c r="R150" s="3"/>
    </row>
    <row r="151" spans="8:18" s="10" customFormat="1" x14ac:dyDescent="0.2">
      <c r="H151" s="13"/>
      <c r="K151" s="3"/>
      <c r="L151" s="3"/>
      <c r="M151" s="3"/>
      <c r="N151" s="3"/>
      <c r="O151" s="3"/>
      <c r="P151" s="3"/>
      <c r="Q151" s="3"/>
      <c r="R151" s="3"/>
    </row>
    <row r="152" spans="8:18" s="10" customFormat="1" x14ac:dyDescent="0.2">
      <c r="H152" s="13"/>
      <c r="K152" s="3"/>
      <c r="L152" s="3"/>
      <c r="M152" s="3"/>
      <c r="N152" s="3"/>
      <c r="O152" s="3"/>
      <c r="P152" s="3"/>
      <c r="Q152" s="3"/>
      <c r="R152" s="3"/>
    </row>
    <row r="153" spans="8:18" s="10" customFormat="1" x14ac:dyDescent="0.2">
      <c r="H153" s="13"/>
      <c r="K153" s="3"/>
      <c r="L153" s="3"/>
      <c r="M153" s="3"/>
      <c r="N153" s="3"/>
      <c r="O153" s="3"/>
      <c r="P153" s="3"/>
      <c r="Q153" s="3"/>
      <c r="R153" s="3"/>
    </row>
    <row r="154" spans="8:18" s="10" customFormat="1" x14ac:dyDescent="0.2">
      <c r="H154" s="13"/>
      <c r="K154" s="3"/>
      <c r="L154" s="3"/>
      <c r="M154" s="3"/>
      <c r="N154" s="3"/>
      <c r="O154" s="3"/>
      <c r="P154" s="3"/>
      <c r="Q154" s="3"/>
      <c r="R154" s="3"/>
    </row>
    <row r="155" spans="8:18" s="10" customFormat="1" x14ac:dyDescent="0.2">
      <c r="H155" s="13"/>
      <c r="K155" s="3"/>
      <c r="L155" s="3"/>
      <c r="M155" s="3"/>
      <c r="N155" s="3"/>
      <c r="O155" s="3"/>
      <c r="P155" s="3"/>
      <c r="Q155" s="3"/>
      <c r="R155" s="3"/>
    </row>
    <row r="156" spans="8:18" s="10" customFormat="1" x14ac:dyDescent="0.2">
      <c r="H156" s="13"/>
      <c r="K156" s="3"/>
      <c r="L156" s="3"/>
      <c r="M156" s="3"/>
      <c r="N156" s="3"/>
      <c r="O156" s="3"/>
      <c r="P156" s="3"/>
      <c r="Q156" s="3"/>
      <c r="R156" s="3"/>
    </row>
    <row r="157" spans="8:18" s="10" customFormat="1" x14ac:dyDescent="0.2">
      <c r="H157" s="13"/>
      <c r="K157" s="3"/>
      <c r="L157" s="3"/>
      <c r="M157" s="3"/>
      <c r="N157" s="3"/>
      <c r="O157" s="3"/>
      <c r="P157" s="3"/>
      <c r="Q157" s="3"/>
      <c r="R157" s="3"/>
    </row>
    <row r="158" spans="8:18" s="10" customFormat="1" x14ac:dyDescent="0.2">
      <c r="H158" s="13"/>
      <c r="K158" s="3"/>
      <c r="L158" s="3"/>
      <c r="M158" s="3"/>
      <c r="N158" s="3"/>
      <c r="O158" s="3"/>
      <c r="P158" s="3"/>
      <c r="Q158" s="3"/>
      <c r="R158" s="3"/>
    </row>
    <row r="159" spans="8:18" s="10" customFormat="1" x14ac:dyDescent="0.2">
      <c r="H159" s="13"/>
      <c r="K159" s="3"/>
      <c r="L159" s="3"/>
      <c r="M159" s="3"/>
      <c r="N159" s="3"/>
      <c r="O159" s="3"/>
      <c r="P159" s="3"/>
      <c r="Q159" s="3"/>
      <c r="R159" s="3"/>
    </row>
    <row r="160" spans="8:18" s="10" customFormat="1" x14ac:dyDescent="0.2">
      <c r="H160" s="13"/>
      <c r="K160" s="3"/>
      <c r="L160" s="3"/>
      <c r="M160" s="3"/>
      <c r="N160" s="3"/>
      <c r="O160" s="3"/>
      <c r="P160" s="3"/>
      <c r="Q160" s="3"/>
      <c r="R160" s="3"/>
    </row>
    <row r="161" spans="8:18" s="10" customFormat="1" x14ac:dyDescent="0.2">
      <c r="H161" s="13"/>
      <c r="K161" s="3"/>
      <c r="L161" s="3"/>
      <c r="M161" s="3"/>
      <c r="N161" s="3"/>
      <c r="O161" s="3"/>
      <c r="P161" s="3"/>
      <c r="Q161" s="3"/>
      <c r="R161" s="3"/>
    </row>
    <row r="162" spans="8:18" s="10" customFormat="1" x14ac:dyDescent="0.2">
      <c r="H162" s="13"/>
      <c r="K162" s="3"/>
      <c r="L162" s="3"/>
      <c r="M162" s="3"/>
      <c r="N162" s="3"/>
      <c r="O162" s="3"/>
      <c r="P162" s="3"/>
      <c r="Q162" s="3"/>
      <c r="R162" s="3"/>
    </row>
    <row r="163" spans="8:18" s="10" customFormat="1" x14ac:dyDescent="0.2">
      <c r="H163" s="13"/>
      <c r="K163" s="3"/>
      <c r="L163" s="3"/>
      <c r="M163" s="3"/>
      <c r="N163" s="3"/>
      <c r="O163" s="3"/>
      <c r="P163" s="3"/>
      <c r="Q163" s="3"/>
      <c r="R163" s="3"/>
    </row>
    <row r="164" spans="8:18" s="10" customFormat="1" x14ac:dyDescent="0.2">
      <c r="H164" s="13"/>
      <c r="K164" s="3"/>
      <c r="L164" s="3"/>
      <c r="M164" s="3"/>
      <c r="N164" s="3"/>
      <c r="O164" s="3"/>
      <c r="P164" s="3"/>
      <c r="Q164" s="3"/>
      <c r="R164" s="3"/>
    </row>
    <row r="165" spans="8:18" s="10" customFormat="1" x14ac:dyDescent="0.2">
      <c r="H165" s="13"/>
      <c r="K165" s="3"/>
      <c r="L165" s="3"/>
      <c r="M165" s="3"/>
      <c r="N165" s="3"/>
      <c r="O165" s="3"/>
      <c r="P165" s="3"/>
      <c r="Q165" s="3"/>
      <c r="R165" s="3"/>
    </row>
    <row r="166" spans="8:18" s="10" customFormat="1" x14ac:dyDescent="0.2">
      <c r="H166" s="13"/>
      <c r="K166" s="3"/>
      <c r="L166" s="3"/>
      <c r="M166" s="3"/>
      <c r="N166" s="3"/>
      <c r="O166" s="3"/>
      <c r="P166" s="3"/>
      <c r="Q166" s="3"/>
      <c r="R166" s="3"/>
    </row>
    <row r="167" spans="8:18" s="10" customFormat="1" x14ac:dyDescent="0.2">
      <c r="H167" s="13"/>
      <c r="K167" s="3"/>
      <c r="L167" s="3"/>
      <c r="M167" s="3"/>
      <c r="N167" s="3"/>
      <c r="O167" s="3"/>
      <c r="P167" s="3"/>
      <c r="Q167" s="3"/>
      <c r="R167" s="3"/>
    </row>
    <row r="168" spans="8:18" s="10" customFormat="1" x14ac:dyDescent="0.2">
      <c r="H168" s="13"/>
      <c r="K168" s="3"/>
      <c r="L168" s="3"/>
      <c r="M168" s="3"/>
      <c r="N168" s="3"/>
      <c r="O168" s="3"/>
      <c r="P168" s="3"/>
      <c r="Q168" s="3"/>
      <c r="R168" s="3"/>
    </row>
    <row r="169" spans="8:18" s="10" customFormat="1" x14ac:dyDescent="0.2">
      <c r="H169" s="13"/>
      <c r="K169" s="3"/>
      <c r="L169" s="3"/>
      <c r="M169" s="3"/>
      <c r="N169" s="3"/>
      <c r="O169" s="3"/>
      <c r="P169" s="3"/>
      <c r="Q169" s="3"/>
      <c r="R169" s="3"/>
    </row>
    <row r="170" spans="8:18" s="10" customFormat="1" x14ac:dyDescent="0.2">
      <c r="H170" s="13"/>
      <c r="K170" s="3"/>
      <c r="L170" s="3"/>
      <c r="M170" s="3"/>
      <c r="N170" s="3"/>
      <c r="O170" s="3"/>
      <c r="P170" s="3"/>
      <c r="Q170" s="3"/>
      <c r="R170" s="3"/>
    </row>
    <row r="171" spans="8:18" s="10" customFormat="1" x14ac:dyDescent="0.2">
      <c r="H171" s="13"/>
      <c r="K171" s="3"/>
      <c r="L171" s="3"/>
      <c r="M171" s="3"/>
      <c r="N171" s="3"/>
      <c r="O171" s="3"/>
      <c r="P171" s="3"/>
      <c r="Q171" s="3"/>
      <c r="R171" s="3"/>
    </row>
    <row r="172" spans="8:18" s="10" customFormat="1" x14ac:dyDescent="0.2">
      <c r="H172" s="13"/>
      <c r="K172" s="3"/>
      <c r="L172" s="3"/>
      <c r="M172" s="3"/>
      <c r="N172" s="3"/>
      <c r="O172" s="3"/>
      <c r="P172" s="3"/>
      <c r="Q172" s="3"/>
      <c r="R172" s="3"/>
    </row>
    <row r="173" spans="8:18" s="10" customFormat="1" x14ac:dyDescent="0.2">
      <c r="H173" s="13"/>
      <c r="K173" s="3"/>
      <c r="L173" s="3"/>
      <c r="M173" s="3"/>
      <c r="N173" s="3"/>
      <c r="O173" s="3"/>
      <c r="P173" s="3"/>
      <c r="Q173" s="3"/>
      <c r="R173" s="3"/>
    </row>
    <row r="174" spans="8:18" s="10" customFormat="1" x14ac:dyDescent="0.2">
      <c r="H174" s="13"/>
      <c r="K174" s="3"/>
      <c r="L174" s="3"/>
      <c r="M174" s="3"/>
      <c r="N174" s="3"/>
      <c r="O174" s="3"/>
      <c r="P174" s="3"/>
      <c r="Q174" s="3"/>
      <c r="R174" s="3"/>
    </row>
    <row r="175" spans="8:18" s="10" customFormat="1" x14ac:dyDescent="0.2">
      <c r="H175" s="13"/>
      <c r="K175" s="3"/>
      <c r="L175" s="3"/>
      <c r="M175" s="3"/>
      <c r="N175" s="3"/>
      <c r="O175" s="3"/>
      <c r="P175" s="3"/>
      <c r="Q175" s="3"/>
      <c r="R175" s="3"/>
    </row>
    <row r="176" spans="8:18" s="10" customFormat="1" x14ac:dyDescent="0.2">
      <c r="H176" s="13"/>
      <c r="K176" s="3"/>
      <c r="L176" s="3"/>
      <c r="M176" s="3"/>
      <c r="N176" s="3"/>
      <c r="O176" s="3"/>
      <c r="P176" s="3"/>
      <c r="Q176" s="3"/>
      <c r="R176" s="3"/>
    </row>
    <row r="177" spans="8:18" s="10" customFormat="1" x14ac:dyDescent="0.2">
      <c r="H177" s="13"/>
      <c r="K177" s="3"/>
      <c r="L177" s="3"/>
      <c r="M177" s="3"/>
      <c r="N177" s="3"/>
      <c r="O177" s="3"/>
      <c r="P177" s="3"/>
      <c r="Q177" s="3"/>
      <c r="R177" s="3"/>
    </row>
    <row r="178" spans="8:18" s="10" customFormat="1" x14ac:dyDescent="0.2">
      <c r="H178" s="13"/>
      <c r="K178" s="3"/>
      <c r="L178" s="3"/>
      <c r="M178" s="3"/>
      <c r="N178" s="3"/>
      <c r="O178" s="3"/>
      <c r="P178" s="3"/>
      <c r="Q178" s="3"/>
      <c r="R178" s="3"/>
    </row>
    <row r="179" spans="8:18" s="10" customFormat="1" x14ac:dyDescent="0.2">
      <c r="H179" s="13"/>
      <c r="K179" s="3"/>
      <c r="L179" s="3"/>
      <c r="M179" s="3"/>
      <c r="N179" s="3"/>
      <c r="O179" s="3"/>
      <c r="P179" s="3"/>
      <c r="Q179" s="3"/>
      <c r="R179" s="3"/>
    </row>
    <row r="180" spans="8:18" s="10" customFormat="1" x14ac:dyDescent="0.2">
      <c r="H180" s="13"/>
      <c r="K180" s="3"/>
      <c r="L180" s="3"/>
      <c r="M180" s="3"/>
      <c r="N180" s="3"/>
      <c r="O180" s="3"/>
      <c r="P180" s="3"/>
      <c r="Q180" s="3"/>
      <c r="R180" s="3"/>
    </row>
    <row r="181" spans="8:18" s="10" customFormat="1" x14ac:dyDescent="0.2">
      <c r="H181" s="13"/>
      <c r="K181" s="3"/>
      <c r="L181" s="3"/>
      <c r="M181" s="3"/>
      <c r="N181" s="3"/>
      <c r="O181" s="3"/>
      <c r="P181" s="3"/>
      <c r="Q181" s="3"/>
      <c r="R181" s="3"/>
    </row>
    <row r="182" spans="8:18" s="10" customFormat="1" x14ac:dyDescent="0.2">
      <c r="H182" s="13"/>
      <c r="K182" s="3"/>
      <c r="L182" s="3"/>
      <c r="M182" s="3"/>
      <c r="N182" s="3"/>
      <c r="O182" s="3"/>
      <c r="P182" s="3"/>
      <c r="Q182" s="3"/>
      <c r="R182" s="3"/>
    </row>
    <row r="183" spans="8:18" s="10" customFormat="1" x14ac:dyDescent="0.2">
      <c r="H183" s="13"/>
      <c r="K183" s="3"/>
      <c r="L183" s="3"/>
      <c r="M183" s="3"/>
      <c r="N183" s="3"/>
      <c r="O183" s="3"/>
      <c r="P183" s="3"/>
      <c r="Q183" s="3"/>
      <c r="R183" s="3"/>
    </row>
    <row r="184" spans="8:18" s="10" customFormat="1" x14ac:dyDescent="0.2">
      <c r="H184" s="13"/>
      <c r="K184" s="3"/>
      <c r="L184" s="3"/>
      <c r="M184" s="3"/>
      <c r="N184" s="3"/>
      <c r="O184" s="3"/>
      <c r="P184" s="3"/>
      <c r="Q184" s="3"/>
      <c r="R184" s="3"/>
    </row>
    <row r="185" spans="8:18" s="10" customFormat="1" x14ac:dyDescent="0.2">
      <c r="H185" s="13"/>
      <c r="K185" s="3"/>
      <c r="L185" s="3"/>
      <c r="M185" s="3"/>
      <c r="N185" s="3"/>
      <c r="O185" s="3"/>
      <c r="P185" s="3"/>
      <c r="Q185" s="3"/>
      <c r="R185" s="3"/>
    </row>
    <row r="186" spans="8:18" s="10" customFormat="1" x14ac:dyDescent="0.2">
      <c r="H186" s="13"/>
      <c r="K186" s="3"/>
      <c r="L186" s="3"/>
      <c r="M186" s="3"/>
      <c r="N186" s="3"/>
      <c r="O186" s="3"/>
      <c r="P186" s="3"/>
      <c r="Q186" s="3"/>
      <c r="R186" s="3"/>
    </row>
    <row r="187" spans="8:18" s="10" customFormat="1" x14ac:dyDescent="0.2">
      <c r="H187" s="13"/>
      <c r="K187" s="3"/>
      <c r="L187" s="3"/>
      <c r="M187" s="3"/>
      <c r="N187" s="3"/>
      <c r="O187" s="3"/>
      <c r="P187" s="3"/>
      <c r="Q187" s="3"/>
      <c r="R187" s="3"/>
    </row>
    <row r="188" spans="8:18" s="10" customFormat="1" x14ac:dyDescent="0.2">
      <c r="H188" s="13"/>
      <c r="K188" s="3"/>
      <c r="L188" s="3"/>
      <c r="M188" s="3"/>
      <c r="N188" s="3"/>
      <c r="O188" s="3"/>
      <c r="P188" s="3"/>
      <c r="Q188" s="3"/>
      <c r="R188" s="3"/>
    </row>
    <row r="189" spans="8:18" s="10" customFormat="1" x14ac:dyDescent="0.2">
      <c r="H189" s="13"/>
      <c r="K189" s="3"/>
      <c r="L189" s="3"/>
      <c r="M189" s="3"/>
      <c r="N189" s="3"/>
      <c r="O189" s="3"/>
      <c r="P189" s="3"/>
      <c r="Q189" s="3"/>
      <c r="R189" s="3"/>
    </row>
    <row r="190" spans="8:18" s="10" customFormat="1" x14ac:dyDescent="0.2">
      <c r="H190" s="13"/>
      <c r="K190" s="3"/>
      <c r="L190" s="3"/>
      <c r="M190" s="3"/>
      <c r="N190" s="3"/>
      <c r="O190" s="3"/>
      <c r="P190" s="3"/>
      <c r="Q190" s="3"/>
      <c r="R190" s="3"/>
    </row>
    <row r="191" spans="8:18" s="10" customFormat="1" x14ac:dyDescent="0.2">
      <c r="H191" s="13"/>
      <c r="K191" s="3"/>
      <c r="L191" s="3"/>
      <c r="M191" s="3"/>
      <c r="N191" s="3"/>
      <c r="O191" s="3"/>
      <c r="P191" s="3"/>
      <c r="Q191" s="3"/>
      <c r="R191" s="3"/>
    </row>
    <row r="192" spans="8:18" s="10" customFormat="1" x14ac:dyDescent="0.2">
      <c r="H192" s="13"/>
      <c r="K192" s="3"/>
      <c r="L192" s="3"/>
      <c r="M192" s="3"/>
      <c r="N192" s="3"/>
      <c r="O192" s="3"/>
      <c r="P192" s="3"/>
      <c r="Q192" s="3"/>
      <c r="R192" s="3"/>
    </row>
    <row r="193" spans="8:18" s="10" customFormat="1" x14ac:dyDescent="0.2">
      <c r="H193" s="13"/>
      <c r="K193" s="3"/>
      <c r="L193" s="3"/>
      <c r="M193" s="3"/>
      <c r="N193" s="3"/>
      <c r="O193" s="3"/>
      <c r="P193" s="3"/>
      <c r="Q193" s="3"/>
      <c r="R193" s="3"/>
    </row>
    <row r="194" spans="8:18" s="10" customFormat="1" x14ac:dyDescent="0.2">
      <c r="H194" s="13"/>
      <c r="K194" s="3"/>
      <c r="L194" s="3"/>
      <c r="M194" s="3"/>
      <c r="N194" s="3"/>
      <c r="O194" s="3"/>
      <c r="P194" s="3"/>
      <c r="Q194" s="3"/>
      <c r="R194" s="3"/>
    </row>
    <row r="195" spans="8:18" s="10" customFormat="1" x14ac:dyDescent="0.2">
      <c r="H195" s="13"/>
      <c r="K195" s="3"/>
      <c r="L195" s="3"/>
      <c r="M195" s="3"/>
      <c r="N195" s="3"/>
      <c r="O195" s="3"/>
      <c r="P195" s="3"/>
      <c r="Q195" s="3"/>
      <c r="R195" s="3"/>
    </row>
    <row r="196" spans="8:18" s="10" customFormat="1" x14ac:dyDescent="0.2">
      <c r="H196" s="13"/>
      <c r="K196" s="3"/>
      <c r="L196" s="3"/>
      <c r="M196" s="3"/>
      <c r="N196" s="3"/>
      <c r="O196" s="3"/>
      <c r="P196" s="3"/>
      <c r="Q196" s="3"/>
      <c r="R196" s="3"/>
    </row>
    <row r="197" spans="8:18" s="10" customFormat="1" x14ac:dyDescent="0.2">
      <c r="H197" s="13"/>
      <c r="K197" s="3"/>
      <c r="L197" s="3"/>
      <c r="M197" s="3"/>
      <c r="N197" s="3"/>
      <c r="O197" s="3"/>
      <c r="P197" s="3"/>
      <c r="Q197" s="3"/>
      <c r="R197" s="3"/>
    </row>
    <row r="198" spans="8:18" s="10" customFormat="1" x14ac:dyDescent="0.2">
      <c r="H198" s="13"/>
      <c r="K198" s="3"/>
      <c r="L198" s="3"/>
      <c r="M198" s="3"/>
      <c r="N198" s="3"/>
      <c r="O198" s="3"/>
      <c r="P198" s="3"/>
      <c r="Q198" s="3"/>
      <c r="R198" s="3"/>
    </row>
    <row r="199" spans="8:18" s="10" customFormat="1" x14ac:dyDescent="0.2">
      <c r="H199" s="13"/>
      <c r="K199" s="3"/>
      <c r="L199" s="3"/>
      <c r="M199" s="3"/>
      <c r="N199" s="3"/>
      <c r="O199" s="3"/>
      <c r="P199" s="3"/>
      <c r="Q199" s="3"/>
      <c r="R199" s="3"/>
    </row>
    <row r="200" spans="8:18" s="10" customFormat="1" x14ac:dyDescent="0.2">
      <c r="H200" s="13"/>
      <c r="K200" s="3"/>
      <c r="L200" s="3"/>
      <c r="M200" s="3"/>
      <c r="N200" s="3"/>
      <c r="O200" s="3"/>
      <c r="P200" s="3"/>
      <c r="Q200" s="3"/>
      <c r="R200" s="3"/>
    </row>
    <row r="201" spans="8:18" s="10" customFormat="1" x14ac:dyDescent="0.2">
      <c r="H201" s="13"/>
      <c r="K201" s="3"/>
      <c r="L201" s="3"/>
      <c r="M201" s="3"/>
      <c r="N201" s="3"/>
      <c r="O201" s="3"/>
      <c r="P201" s="3"/>
      <c r="Q201" s="3"/>
      <c r="R201" s="3"/>
    </row>
    <row r="202" spans="8:18" s="10" customFormat="1" x14ac:dyDescent="0.2">
      <c r="H202" s="13"/>
      <c r="K202" s="3"/>
      <c r="L202" s="3"/>
      <c r="M202" s="3"/>
      <c r="N202" s="3"/>
      <c r="O202" s="3"/>
      <c r="P202" s="3"/>
      <c r="Q202" s="3"/>
      <c r="R202" s="3"/>
    </row>
    <row r="203" spans="8:18" s="10" customFormat="1" x14ac:dyDescent="0.2">
      <c r="H203" s="13"/>
      <c r="K203" s="3"/>
      <c r="L203" s="3"/>
      <c r="M203" s="3"/>
      <c r="N203" s="3"/>
      <c r="O203" s="3"/>
      <c r="P203" s="3"/>
      <c r="Q203" s="3"/>
      <c r="R203" s="3"/>
    </row>
    <row r="204" spans="8:18" s="10" customFormat="1" x14ac:dyDescent="0.2">
      <c r="H204" s="13"/>
      <c r="K204" s="3"/>
      <c r="L204" s="3"/>
      <c r="M204" s="3"/>
      <c r="N204" s="3"/>
      <c r="O204" s="3"/>
      <c r="P204" s="3"/>
      <c r="Q204" s="3"/>
      <c r="R204" s="3"/>
    </row>
    <row r="205" spans="8:18" s="10" customFormat="1" x14ac:dyDescent="0.2">
      <c r="H205" s="13"/>
      <c r="K205" s="3"/>
      <c r="L205" s="3"/>
      <c r="M205" s="3"/>
      <c r="N205" s="3"/>
      <c r="O205" s="3"/>
      <c r="P205" s="3"/>
      <c r="Q205" s="3"/>
      <c r="R205" s="3"/>
    </row>
    <row r="206" spans="8:18" s="10" customFormat="1" x14ac:dyDescent="0.2">
      <c r="H206" s="13"/>
      <c r="K206" s="3"/>
      <c r="L206" s="3"/>
      <c r="M206" s="3"/>
      <c r="N206" s="3"/>
      <c r="O206" s="3"/>
      <c r="P206" s="3"/>
      <c r="Q206" s="3"/>
      <c r="R206" s="3"/>
    </row>
    <row r="207" spans="8:18" s="10" customFormat="1" x14ac:dyDescent="0.2">
      <c r="H207" s="13"/>
      <c r="K207" s="3"/>
      <c r="L207" s="3"/>
      <c r="M207" s="3"/>
      <c r="N207" s="3"/>
      <c r="O207" s="3"/>
      <c r="P207" s="3"/>
      <c r="Q207" s="3"/>
      <c r="R207" s="3"/>
    </row>
    <row r="208" spans="8:18" s="10" customFormat="1" x14ac:dyDescent="0.2">
      <c r="H208" s="13"/>
      <c r="K208" s="3"/>
      <c r="L208" s="3"/>
      <c r="M208" s="3"/>
      <c r="N208" s="3"/>
      <c r="O208" s="3"/>
      <c r="P208" s="3"/>
      <c r="Q208" s="3"/>
      <c r="R208" s="3"/>
    </row>
    <row r="209" spans="8:18" s="10" customFormat="1" x14ac:dyDescent="0.2">
      <c r="H209" s="13"/>
      <c r="K209" s="3"/>
      <c r="L209" s="3"/>
      <c r="M209" s="3"/>
      <c r="N209" s="3"/>
      <c r="O209" s="3"/>
      <c r="P209" s="3"/>
      <c r="Q209" s="3"/>
      <c r="R209" s="3"/>
    </row>
    <row r="210" spans="8:18" s="10" customFormat="1" x14ac:dyDescent="0.2">
      <c r="H210" s="13"/>
      <c r="K210" s="3"/>
      <c r="L210" s="3"/>
      <c r="M210" s="3"/>
      <c r="N210" s="3"/>
      <c r="O210" s="3"/>
      <c r="P210" s="3"/>
      <c r="Q210" s="3"/>
      <c r="R210" s="3"/>
    </row>
    <row r="211" spans="8:18" s="10" customFormat="1" x14ac:dyDescent="0.2">
      <c r="H211" s="13"/>
      <c r="K211" s="3"/>
      <c r="L211" s="3"/>
      <c r="M211" s="3"/>
      <c r="N211" s="3"/>
      <c r="O211" s="3"/>
      <c r="P211" s="3"/>
      <c r="Q211" s="3"/>
      <c r="R211" s="3"/>
    </row>
    <row r="212" spans="8:18" s="10" customFormat="1" x14ac:dyDescent="0.2">
      <c r="H212" s="13"/>
      <c r="K212" s="3"/>
      <c r="L212" s="3"/>
      <c r="M212" s="3"/>
      <c r="N212" s="3"/>
      <c r="O212" s="3"/>
      <c r="P212" s="3"/>
      <c r="Q212" s="3"/>
      <c r="R212" s="3"/>
    </row>
    <row r="213" spans="8:18" s="10" customFormat="1" x14ac:dyDescent="0.2">
      <c r="H213" s="13"/>
      <c r="K213" s="3"/>
      <c r="L213" s="3"/>
      <c r="M213" s="3"/>
      <c r="N213" s="3"/>
      <c r="O213" s="3"/>
      <c r="P213" s="3"/>
      <c r="Q213" s="3"/>
      <c r="R213" s="3"/>
    </row>
    <row r="214" spans="8:18" s="10" customFormat="1" x14ac:dyDescent="0.2">
      <c r="H214" s="13"/>
      <c r="K214" s="3"/>
      <c r="L214" s="3"/>
      <c r="M214" s="3"/>
      <c r="N214" s="3"/>
      <c r="O214" s="3"/>
      <c r="P214" s="3"/>
      <c r="Q214" s="3"/>
      <c r="R214" s="3"/>
    </row>
    <row r="215" spans="8:18" s="10" customFormat="1" x14ac:dyDescent="0.2">
      <c r="H215" s="13"/>
      <c r="K215" s="3"/>
      <c r="L215" s="3"/>
      <c r="M215" s="3"/>
      <c r="N215" s="3"/>
      <c r="O215" s="3"/>
      <c r="P215" s="3"/>
      <c r="Q215" s="3"/>
      <c r="R215" s="3"/>
    </row>
    <row r="216" spans="8:18" s="10" customFormat="1" x14ac:dyDescent="0.2">
      <c r="H216" s="13"/>
      <c r="K216" s="3"/>
      <c r="L216" s="3"/>
      <c r="M216" s="3"/>
      <c r="N216" s="3"/>
      <c r="O216" s="3"/>
      <c r="P216" s="3"/>
      <c r="Q216" s="3"/>
      <c r="R216" s="3"/>
    </row>
    <row r="217" spans="8:18" s="10" customFormat="1" x14ac:dyDescent="0.2">
      <c r="H217" s="13"/>
      <c r="K217" s="3"/>
      <c r="L217" s="3"/>
      <c r="M217" s="3"/>
      <c r="N217" s="3"/>
      <c r="O217" s="3"/>
      <c r="P217" s="3"/>
      <c r="Q217" s="3"/>
      <c r="R217" s="3"/>
    </row>
    <row r="218" spans="8:18" s="10" customFormat="1" x14ac:dyDescent="0.2">
      <c r="H218" s="13"/>
      <c r="K218" s="3"/>
      <c r="L218" s="3"/>
      <c r="M218" s="3"/>
      <c r="N218" s="3"/>
      <c r="O218" s="3"/>
      <c r="P218" s="3"/>
      <c r="Q218" s="3"/>
      <c r="R218" s="3"/>
    </row>
    <row r="219" spans="8:18" s="10" customFormat="1" x14ac:dyDescent="0.2">
      <c r="H219" s="13"/>
      <c r="K219" s="3"/>
      <c r="L219" s="3"/>
      <c r="M219" s="3"/>
      <c r="N219" s="3"/>
      <c r="O219" s="3"/>
      <c r="P219" s="3"/>
      <c r="Q219" s="3"/>
      <c r="R219" s="3"/>
    </row>
    <row r="220" spans="8:18" s="10" customFormat="1" x14ac:dyDescent="0.2">
      <c r="H220" s="13"/>
      <c r="K220" s="3"/>
      <c r="L220" s="3"/>
      <c r="M220" s="3"/>
      <c r="N220" s="3"/>
      <c r="O220" s="3"/>
      <c r="P220" s="3"/>
      <c r="Q220" s="3"/>
      <c r="R220" s="3"/>
    </row>
    <row r="221" spans="8:18" s="10" customFormat="1" x14ac:dyDescent="0.2">
      <c r="H221" s="13"/>
      <c r="K221" s="3"/>
      <c r="L221" s="3"/>
      <c r="M221" s="3"/>
      <c r="N221" s="3"/>
      <c r="O221" s="3"/>
      <c r="P221" s="3"/>
      <c r="Q221" s="3"/>
      <c r="R221" s="3"/>
    </row>
    <row r="222" spans="8:18" s="10" customFormat="1" x14ac:dyDescent="0.2">
      <c r="H222" s="13"/>
      <c r="K222" s="3"/>
      <c r="L222" s="3"/>
      <c r="M222" s="3"/>
      <c r="N222" s="3"/>
      <c r="O222" s="3"/>
      <c r="P222" s="3"/>
      <c r="Q222" s="3"/>
      <c r="R222" s="3"/>
    </row>
    <row r="223" spans="8:18" s="10" customFormat="1" x14ac:dyDescent="0.2">
      <c r="H223" s="13"/>
      <c r="K223" s="3"/>
      <c r="L223" s="3"/>
      <c r="M223" s="3"/>
      <c r="N223" s="3"/>
      <c r="O223" s="3"/>
      <c r="P223" s="3"/>
      <c r="Q223" s="3"/>
      <c r="R223" s="3"/>
    </row>
    <row r="224" spans="8:18" s="10" customFormat="1" x14ac:dyDescent="0.2">
      <c r="H224" s="13"/>
      <c r="K224" s="3"/>
      <c r="L224" s="3"/>
      <c r="M224" s="3"/>
      <c r="N224" s="3"/>
      <c r="O224" s="3"/>
      <c r="P224" s="3"/>
      <c r="Q224" s="3"/>
      <c r="R224" s="3"/>
    </row>
    <row r="225" spans="8:18" s="10" customFormat="1" x14ac:dyDescent="0.2">
      <c r="H225" s="13"/>
      <c r="K225" s="3"/>
      <c r="L225" s="3"/>
      <c r="M225" s="3"/>
      <c r="N225" s="3"/>
      <c r="O225" s="3"/>
      <c r="P225" s="3"/>
      <c r="Q225" s="3"/>
      <c r="R225" s="3"/>
    </row>
    <row r="226" spans="8:18" s="10" customFormat="1" x14ac:dyDescent="0.2">
      <c r="H226" s="13"/>
      <c r="K226" s="3"/>
      <c r="L226" s="3"/>
      <c r="M226" s="3"/>
      <c r="N226" s="3"/>
      <c r="O226" s="3"/>
      <c r="P226" s="3"/>
      <c r="Q226" s="3"/>
      <c r="R226" s="3"/>
    </row>
    <row r="227" spans="8:18" s="10" customFormat="1" x14ac:dyDescent="0.2">
      <c r="H227" s="13"/>
      <c r="K227" s="3"/>
      <c r="L227" s="3"/>
      <c r="M227" s="3"/>
      <c r="N227" s="3"/>
      <c r="O227" s="3"/>
      <c r="P227" s="3"/>
      <c r="Q227" s="3"/>
      <c r="R227" s="3"/>
    </row>
    <row r="228" spans="8:18" s="10" customFormat="1" x14ac:dyDescent="0.2">
      <c r="H228" s="13"/>
      <c r="K228" s="3"/>
      <c r="L228" s="3"/>
      <c r="M228" s="3"/>
      <c r="N228" s="3"/>
      <c r="O228" s="3"/>
      <c r="P228" s="3"/>
      <c r="Q228" s="3"/>
      <c r="R228" s="3"/>
    </row>
    <row r="229" spans="8:18" s="10" customFormat="1" x14ac:dyDescent="0.2">
      <c r="H229" s="13"/>
      <c r="K229" s="3"/>
      <c r="L229" s="3"/>
      <c r="M229" s="3"/>
      <c r="N229" s="3"/>
      <c r="O229" s="3"/>
      <c r="P229" s="3"/>
      <c r="Q229" s="3"/>
      <c r="R229" s="3"/>
    </row>
    <row r="230" spans="8:18" s="10" customFormat="1" x14ac:dyDescent="0.2">
      <c r="H230" s="13"/>
      <c r="K230" s="3"/>
      <c r="L230" s="3"/>
      <c r="M230" s="3"/>
      <c r="N230" s="3"/>
      <c r="O230" s="3"/>
      <c r="P230" s="3"/>
      <c r="Q230" s="3"/>
      <c r="R230" s="3"/>
    </row>
    <row r="231" spans="8:18" s="10" customFormat="1" x14ac:dyDescent="0.2">
      <c r="H231" s="13"/>
      <c r="K231" s="3"/>
      <c r="L231" s="3"/>
      <c r="M231" s="3"/>
      <c r="N231" s="3"/>
      <c r="O231" s="3"/>
      <c r="P231" s="3"/>
      <c r="Q231" s="3"/>
      <c r="R231" s="3"/>
    </row>
    <row r="232" spans="8:18" s="10" customFormat="1" x14ac:dyDescent="0.2">
      <c r="H232" s="13"/>
      <c r="K232" s="3"/>
      <c r="L232" s="3"/>
      <c r="M232" s="3"/>
      <c r="N232" s="3"/>
      <c r="O232" s="3"/>
      <c r="P232" s="3"/>
      <c r="Q232" s="3"/>
      <c r="R232" s="3"/>
    </row>
    <row r="233" spans="8:18" s="10" customFormat="1" x14ac:dyDescent="0.2">
      <c r="H233" s="13"/>
      <c r="K233" s="3"/>
      <c r="L233" s="3"/>
      <c r="M233" s="3"/>
      <c r="N233" s="3"/>
      <c r="O233" s="3"/>
      <c r="P233" s="3"/>
      <c r="Q233" s="3"/>
      <c r="R233" s="3"/>
    </row>
    <row r="234" spans="8:18" s="10" customFormat="1" x14ac:dyDescent="0.2">
      <c r="H234" s="13"/>
      <c r="K234" s="3"/>
      <c r="L234" s="3"/>
      <c r="M234" s="3"/>
      <c r="N234" s="3"/>
      <c r="O234" s="3"/>
      <c r="P234" s="3"/>
      <c r="Q234" s="3"/>
      <c r="R234" s="3"/>
    </row>
    <row r="235" spans="8:18" s="10" customFormat="1" x14ac:dyDescent="0.2">
      <c r="H235" s="13"/>
      <c r="K235" s="3"/>
      <c r="L235" s="3"/>
      <c r="M235" s="3"/>
      <c r="N235" s="3"/>
      <c r="O235" s="3"/>
      <c r="P235" s="3"/>
      <c r="Q235" s="3"/>
      <c r="R235" s="3"/>
    </row>
    <row r="236" spans="8:18" s="10" customFormat="1" x14ac:dyDescent="0.2">
      <c r="H236" s="13"/>
      <c r="K236" s="3"/>
      <c r="L236" s="3"/>
      <c r="M236" s="3"/>
      <c r="N236" s="3"/>
      <c r="O236" s="3"/>
      <c r="P236" s="3"/>
      <c r="Q236" s="3"/>
      <c r="R236" s="3"/>
    </row>
    <row r="237" spans="8:18" s="10" customFormat="1" x14ac:dyDescent="0.2">
      <c r="H237" s="13"/>
      <c r="K237" s="3"/>
      <c r="L237" s="3"/>
      <c r="M237" s="3"/>
      <c r="N237" s="3"/>
      <c r="O237" s="3"/>
      <c r="P237" s="3"/>
      <c r="Q237" s="3"/>
      <c r="R237" s="3"/>
    </row>
    <row r="238" spans="8:18" s="10" customFormat="1" x14ac:dyDescent="0.2">
      <c r="H238" s="13"/>
      <c r="K238" s="3"/>
      <c r="L238" s="3"/>
      <c r="M238" s="3"/>
      <c r="N238" s="3"/>
      <c r="O238" s="3"/>
      <c r="P238" s="3"/>
      <c r="Q238" s="3"/>
      <c r="R238" s="3"/>
    </row>
    <row r="239" spans="8:18" s="10" customFormat="1" x14ac:dyDescent="0.2">
      <c r="H239" s="13"/>
      <c r="K239" s="3"/>
      <c r="L239" s="3"/>
      <c r="M239" s="3"/>
      <c r="N239" s="3"/>
      <c r="O239" s="3"/>
      <c r="P239" s="3"/>
      <c r="Q239" s="3"/>
      <c r="R239" s="3"/>
    </row>
    <row r="240" spans="8:18" s="10" customFormat="1" x14ac:dyDescent="0.2">
      <c r="H240" s="13"/>
      <c r="K240" s="3"/>
      <c r="L240" s="3"/>
      <c r="M240" s="3"/>
      <c r="N240" s="3"/>
      <c r="O240" s="3"/>
      <c r="P240" s="3"/>
      <c r="Q240" s="3"/>
      <c r="R240" s="3"/>
    </row>
    <row r="241" spans="8:18" s="10" customFormat="1" x14ac:dyDescent="0.2">
      <c r="H241" s="13"/>
      <c r="K241" s="3"/>
      <c r="L241" s="3"/>
      <c r="M241" s="3"/>
      <c r="N241" s="3"/>
      <c r="O241" s="3"/>
      <c r="P241" s="3"/>
      <c r="Q241" s="3"/>
      <c r="R241" s="3"/>
    </row>
    <row r="242" spans="8:18" s="10" customFormat="1" x14ac:dyDescent="0.2">
      <c r="H242" s="13"/>
      <c r="K242" s="3"/>
      <c r="L242" s="3"/>
      <c r="M242" s="3"/>
      <c r="N242" s="3"/>
      <c r="O242" s="3"/>
      <c r="P242" s="3"/>
      <c r="Q242" s="3"/>
      <c r="R242" s="3"/>
    </row>
    <row r="243" spans="8:18" s="10" customFormat="1" x14ac:dyDescent="0.2">
      <c r="H243" s="13"/>
      <c r="K243" s="3"/>
      <c r="L243" s="3"/>
      <c r="M243" s="3"/>
      <c r="N243" s="3"/>
      <c r="O243" s="3"/>
      <c r="P243" s="3"/>
      <c r="Q243" s="3"/>
      <c r="R243" s="3"/>
    </row>
    <row r="244" spans="8:18" s="10" customFormat="1" x14ac:dyDescent="0.2">
      <c r="H244" s="13"/>
      <c r="K244" s="3"/>
      <c r="L244" s="3"/>
      <c r="M244" s="3"/>
      <c r="N244" s="3"/>
      <c r="O244" s="3"/>
      <c r="P244" s="3"/>
      <c r="Q244" s="3"/>
      <c r="R244" s="3"/>
    </row>
    <row r="245" spans="8:18" s="10" customFormat="1" x14ac:dyDescent="0.2">
      <c r="H245" s="13"/>
      <c r="K245" s="3"/>
      <c r="L245" s="3"/>
      <c r="M245" s="3"/>
      <c r="N245" s="3"/>
      <c r="O245" s="3"/>
      <c r="P245" s="3"/>
      <c r="Q245" s="3"/>
      <c r="R245" s="3"/>
    </row>
    <row r="246" spans="8:18" s="10" customFormat="1" x14ac:dyDescent="0.2">
      <c r="H246" s="13"/>
      <c r="K246" s="3"/>
      <c r="L246" s="3"/>
      <c r="M246" s="3"/>
      <c r="N246" s="3"/>
      <c r="O246" s="3"/>
      <c r="P246" s="3"/>
      <c r="Q246" s="3"/>
      <c r="R246" s="3"/>
    </row>
    <row r="247" spans="8:18" s="10" customFormat="1" x14ac:dyDescent="0.2">
      <c r="H247" s="13"/>
      <c r="K247" s="3"/>
      <c r="L247" s="3"/>
      <c r="M247" s="3"/>
      <c r="N247" s="3"/>
      <c r="O247" s="3"/>
      <c r="P247" s="3"/>
      <c r="Q247" s="3"/>
      <c r="R247" s="3"/>
    </row>
    <row r="248" spans="8:18" s="10" customFormat="1" x14ac:dyDescent="0.2">
      <c r="H248" s="13"/>
      <c r="K248" s="3"/>
      <c r="L248" s="3"/>
      <c r="M248" s="3"/>
      <c r="N248" s="3"/>
      <c r="O248" s="3"/>
      <c r="P248" s="3"/>
      <c r="Q248" s="3"/>
      <c r="R248" s="3"/>
    </row>
    <row r="249" spans="8:18" s="10" customFormat="1" x14ac:dyDescent="0.2">
      <c r="H249" s="13"/>
      <c r="K249" s="3"/>
      <c r="L249" s="3"/>
      <c r="M249" s="3"/>
      <c r="N249" s="3"/>
      <c r="O249" s="3"/>
      <c r="P249" s="3"/>
      <c r="Q249" s="3"/>
      <c r="R249" s="3"/>
    </row>
    <row r="250" spans="8:18" s="10" customFormat="1" x14ac:dyDescent="0.2">
      <c r="H250" s="13"/>
      <c r="K250" s="3"/>
      <c r="L250" s="3"/>
      <c r="M250" s="3"/>
      <c r="N250" s="3"/>
      <c r="O250" s="3"/>
      <c r="P250" s="3"/>
      <c r="Q250" s="3"/>
      <c r="R250" s="3"/>
    </row>
    <row r="251" spans="8:18" s="10" customFormat="1" x14ac:dyDescent="0.2">
      <c r="H251" s="13"/>
      <c r="K251" s="3"/>
      <c r="L251" s="3"/>
      <c r="M251" s="3"/>
      <c r="N251" s="3"/>
      <c r="O251" s="3"/>
      <c r="P251" s="3"/>
      <c r="Q251" s="3"/>
      <c r="R251" s="3"/>
    </row>
    <row r="252" spans="8:18" s="10" customFormat="1" x14ac:dyDescent="0.2">
      <c r="H252" s="13"/>
      <c r="K252" s="3"/>
      <c r="L252" s="3"/>
      <c r="M252" s="3"/>
      <c r="N252" s="3"/>
      <c r="O252" s="3"/>
      <c r="P252" s="3"/>
      <c r="Q252" s="3"/>
      <c r="R252" s="3"/>
    </row>
    <row r="253" spans="8:18" s="10" customFormat="1" x14ac:dyDescent="0.2">
      <c r="H253" s="13"/>
      <c r="K253" s="3"/>
      <c r="L253" s="3"/>
      <c r="M253" s="3"/>
      <c r="N253" s="3"/>
      <c r="O253" s="3"/>
      <c r="P253" s="3"/>
      <c r="Q253" s="3"/>
      <c r="R253" s="3"/>
    </row>
    <row r="254" spans="8:18" s="10" customFormat="1" x14ac:dyDescent="0.2">
      <c r="H254" s="13"/>
      <c r="K254" s="3"/>
      <c r="L254" s="3"/>
      <c r="M254" s="3"/>
      <c r="N254" s="3"/>
      <c r="O254" s="3"/>
      <c r="P254" s="3"/>
      <c r="Q254" s="3"/>
      <c r="R254" s="3"/>
    </row>
    <row r="255" spans="8:18" s="10" customFormat="1" x14ac:dyDescent="0.2">
      <c r="H255" s="13"/>
      <c r="K255" s="3"/>
      <c r="L255" s="3"/>
      <c r="M255" s="3"/>
      <c r="N255" s="3"/>
      <c r="O255" s="3"/>
      <c r="P255" s="3"/>
      <c r="Q255" s="3"/>
      <c r="R255" s="3"/>
    </row>
    <row r="256" spans="8:18" s="10" customFormat="1" x14ac:dyDescent="0.2">
      <c r="H256" s="13"/>
      <c r="K256" s="3"/>
      <c r="L256" s="3"/>
      <c r="M256" s="3"/>
      <c r="N256" s="3"/>
      <c r="O256" s="3"/>
      <c r="P256" s="3"/>
      <c r="Q256" s="3"/>
      <c r="R256" s="3"/>
    </row>
    <row r="257" spans="8:18" s="10" customFormat="1" x14ac:dyDescent="0.2">
      <c r="H257" s="13"/>
      <c r="K257" s="3"/>
      <c r="L257" s="3"/>
      <c r="M257" s="3"/>
      <c r="N257" s="3"/>
      <c r="O257" s="3"/>
      <c r="P257" s="3"/>
      <c r="Q257" s="3"/>
      <c r="R257" s="3"/>
    </row>
    <row r="258" spans="8:18" s="10" customFormat="1" x14ac:dyDescent="0.2">
      <c r="H258" s="13"/>
      <c r="K258" s="3"/>
      <c r="L258" s="3"/>
      <c r="M258" s="3"/>
      <c r="N258" s="3"/>
      <c r="O258" s="3"/>
      <c r="P258" s="3"/>
      <c r="Q258" s="3"/>
      <c r="R258" s="3"/>
    </row>
    <row r="259" spans="8:18" s="10" customFormat="1" x14ac:dyDescent="0.2">
      <c r="H259" s="13"/>
      <c r="K259" s="3"/>
      <c r="L259" s="3"/>
      <c r="M259" s="3"/>
      <c r="N259" s="3"/>
      <c r="O259" s="3"/>
      <c r="P259" s="3"/>
      <c r="Q259" s="3"/>
      <c r="R259" s="3"/>
    </row>
    <row r="260" spans="8:18" s="10" customFormat="1" x14ac:dyDescent="0.2">
      <c r="H260" s="13"/>
      <c r="K260" s="3"/>
      <c r="L260" s="3"/>
      <c r="M260" s="3"/>
      <c r="N260" s="3"/>
      <c r="O260" s="3"/>
      <c r="P260" s="3"/>
      <c r="Q260" s="3"/>
      <c r="R260" s="3"/>
    </row>
    <row r="261" spans="8:18" s="10" customFormat="1" x14ac:dyDescent="0.2">
      <c r="H261" s="13"/>
      <c r="K261" s="3"/>
      <c r="L261" s="3"/>
      <c r="M261" s="3"/>
      <c r="N261" s="3"/>
      <c r="O261" s="3"/>
      <c r="P261" s="3"/>
      <c r="Q261" s="3"/>
      <c r="R261" s="3"/>
    </row>
    <row r="262" spans="8:18" s="10" customFormat="1" x14ac:dyDescent="0.2">
      <c r="H262" s="13"/>
      <c r="K262" s="3"/>
      <c r="L262" s="3"/>
      <c r="M262" s="3"/>
      <c r="N262" s="3"/>
      <c r="O262" s="3"/>
      <c r="P262" s="3"/>
      <c r="Q262" s="3"/>
      <c r="R262" s="3"/>
    </row>
    <row r="263" spans="8:18" s="10" customFormat="1" x14ac:dyDescent="0.2">
      <c r="H263" s="13"/>
      <c r="K263" s="3"/>
      <c r="L263" s="3"/>
      <c r="M263" s="3"/>
      <c r="N263" s="3"/>
      <c r="O263" s="3"/>
      <c r="P263" s="3"/>
      <c r="Q263" s="3"/>
      <c r="R263" s="3"/>
    </row>
    <row r="264" spans="8:18" s="10" customFormat="1" x14ac:dyDescent="0.2">
      <c r="H264" s="13"/>
      <c r="K264" s="3"/>
      <c r="L264" s="3"/>
      <c r="M264" s="3"/>
      <c r="N264" s="3"/>
      <c r="O264" s="3"/>
      <c r="P264" s="3"/>
      <c r="Q264" s="3"/>
      <c r="R264" s="3"/>
    </row>
    <row r="265" spans="8:18" s="10" customFormat="1" x14ac:dyDescent="0.2">
      <c r="H265" s="13"/>
      <c r="K265" s="3"/>
      <c r="L265" s="3"/>
      <c r="M265" s="3"/>
      <c r="N265" s="3"/>
      <c r="O265" s="3"/>
      <c r="P265" s="3"/>
      <c r="Q265" s="3"/>
      <c r="R265" s="3"/>
    </row>
    <row r="266" spans="8:18" s="10" customFormat="1" x14ac:dyDescent="0.2">
      <c r="H266" s="13"/>
      <c r="K266" s="3"/>
      <c r="L266" s="3"/>
      <c r="M266" s="3"/>
      <c r="N266" s="3"/>
      <c r="O266" s="3"/>
      <c r="P266" s="3"/>
      <c r="Q266" s="3"/>
      <c r="R266" s="3"/>
    </row>
    <row r="267" spans="8:18" s="10" customFormat="1" x14ac:dyDescent="0.2">
      <c r="H267" s="13"/>
      <c r="K267" s="3"/>
      <c r="L267" s="3"/>
      <c r="M267" s="3"/>
      <c r="N267" s="3"/>
      <c r="O267" s="3"/>
      <c r="P267" s="3"/>
      <c r="Q267" s="3"/>
      <c r="R267" s="3"/>
    </row>
    <row r="268" spans="8:18" s="10" customFormat="1" x14ac:dyDescent="0.2">
      <c r="H268" s="13"/>
      <c r="K268" s="3"/>
      <c r="L268" s="3"/>
      <c r="M268" s="3"/>
      <c r="N268" s="3"/>
      <c r="O268" s="3"/>
      <c r="P268" s="3"/>
      <c r="Q268" s="3"/>
      <c r="R268" s="3"/>
    </row>
    <row r="269" spans="8:18" s="10" customFormat="1" x14ac:dyDescent="0.2">
      <c r="H269" s="13"/>
      <c r="K269" s="3"/>
      <c r="L269" s="3"/>
      <c r="M269" s="3"/>
      <c r="N269" s="3"/>
      <c r="O269" s="3"/>
      <c r="P269" s="3"/>
      <c r="Q269" s="3"/>
      <c r="R269" s="3"/>
    </row>
    <row r="270" spans="8:18" s="10" customFormat="1" x14ac:dyDescent="0.2">
      <c r="H270" s="13"/>
      <c r="K270" s="3"/>
      <c r="L270" s="3"/>
      <c r="M270" s="3"/>
      <c r="N270" s="3"/>
      <c r="O270" s="3"/>
      <c r="P270" s="3"/>
      <c r="Q270" s="3"/>
      <c r="R270" s="3"/>
    </row>
    <row r="271" spans="8:18" s="10" customFormat="1" x14ac:dyDescent="0.2">
      <c r="H271" s="13"/>
      <c r="K271" s="3"/>
      <c r="L271" s="3"/>
      <c r="M271" s="3"/>
      <c r="N271" s="3"/>
      <c r="O271" s="3"/>
      <c r="P271" s="3"/>
      <c r="Q271" s="3"/>
      <c r="R271" s="3"/>
    </row>
    <row r="272" spans="8:18" s="10" customFormat="1" x14ac:dyDescent="0.2">
      <c r="H272" s="13"/>
      <c r="K272" s="3"/>
      <c r="L272" s="3"/>
      <c r="M272" s="3"/>
      <c r="N272" s="3"/>
      <c r="O272" s="3"/>
      <c r="P272" s="3"/>
      <c r="Q272" s="3"/>
      <c r="R272" s="3"/>
    </row>
    <row r="273" spans="8:18" s="10" customFormat="1" x14ac:dyDescent="0.2">
      <c r="H273" s="13"/>
      <c r="K273" s="3"/>
      <c r="L273" s="3"/>
      <c r="M273" s="3"/>
      <c r="N273" s="3"/>
      <c r="O273" s="3"/>
      <c r="P273" s="3"/>
      <c r="Q273" s="3"/>
      <c r="R273" s="3"/>
    </row>
    <row r="274" spans="8:18" s="10" customFormat="1" x14ac:dyDescent="0.2">
      <c r="H274" s="13"/>
      <c r="K274" s="3"/>
      <c r="L274" s="3"/>
      <c r="M274" s="3"/>
      <c r="N274" s="3"/>
      <c r="O274" s="3"/>
      <c r="P274" s="3"/>
      <c r="Q274" s="3"/>
      <c r="R274" s="3"/>
    </row>
    <row r="275" spans="8:18" s="10" customFormat="1" x14ac:dyDescent="0.2">
      <c r="H275" s="13"/>
      <c r="K275" s="3"/>
      <c r="L275" s="3"/>
      <c r="M275" s="3"/>
      <c r="N275" s="3"/>
      <c r="O275" s="3"/>
      <c r="P275" s="3"/>
      <c r="Q275" s="3"/>
      <c r="R275" s="3"/>
    </row>
    <row r="276" spans="8:18" s="10" customFormat="1" x14ac:dyDescent="0.2">
      <c r="H276" s="13"/>
      <c r="K276" s="3"/>
      <c r="L276" s="3"/>
      <c r="M276" s="3"/>
      <c r="N276" s="3"/>
      <c r="O276" s="3"/>
      <c r="P276" s="3"/>
      <c r="Q276" s="3"/>
      <c r="R276" s="3"/>
    </row>
    <row r="277" spans="8:18" s="10" customFormat="1" x14ac:dyDescent="0.2">
      <c r="H277" s="13"/>
      <c r="K277" s="3"/>
      <c r="L277" s="3"/>
      <c r="M277" s="3"/>
      <c r="N277" s="3"/>
      <c r="O277" s="3"/>
      <c r="P277" s="3"/>
      <c r="Q277" s="3"/>
      <c r="R277" s="3"/>
    </row>
    <row r="278" spans="8:18" s="10" customFormat="1" x14ac:dyDescent="0.2">
      <c r="H278" s="13"/>
      <c r="K278" s="3"/>
      <c r="L278" s="3"/>
      <c r="M278" s="3"/>
      <c r="N278" s="3"/>
      <c r="O278" s="3"/>
      <c r="P278" s="3"/>
      <c r="Q278" s="3"/>
      <c r="R278" s="3"/>
    </row>
    <row r="279" spans="8:18" s="10" customFormat="1" x14ac:dyDescent="0.2">
      <c r="H279" s="13"/>
      <c r="K279" s="3"/>
      <c r="L279" s="3"/>
      <c r="M279" s="3"/>
      <c r="N279" s="3"/>
      <c r="O279" s="3"/>
      <c r="P279" s="3"/>
      <c r="Q279" s="3"/>
      <c r="R279" s="3"/>
    </row>
    <row r="280" spans="8:18" s="10" customFormat="1" x14ac:dyDescent="0.2">
      <c r="H280" s="13"/>
      <c r="K280" s="3"/>
      <c r="L280" s="3"/>
      <c r="M280" s="3"/>
      <c r="N280" s="3"/>
      <c r="O280" s="3"/>
      <c r="P280" s="3"/>
      <c r="Q280" s="3"/>
      <c r="R280" s="3"/>
    </row>
    <row r="281" spans="8:18" s="10" customFormat="1" x14ac:dyDescent="0.2">
      <c r="H281" s="13"/>
      <c r="K281" s="3"/>
      <c r="L281" s="3"/>
      <c r="M281" s="3"/>
      <c r="N281" s="3"/>
      <c r="O281" s="3"/>
      <c r="P281" s="3"/>
      <c r="Q281" s="3"/>
      <c r="R281" s="3"/>
    </row>
    <row r="282" spans="8:18" s="10" customFormat="1" x14ac:dyDescent="0.2">
      <c r="H282" s="13"/>
      <c r="K282" s="3"/>
      <c r="L282" s="3"/>
      <c r="M282" s="3"/>
      <c r="N282" s="3"/>
      <c r="O282" s="3"/>
      <c r="P282" s="3"/>
      <c r="Q282" s="3"/>
      <c r="R282" s="3"/>
    </row>
    <row r="283" spans="8:18" s="10" customFormat="1" x14ac:dyDescent="0.2">
      <c r="H283" s="13"/>
      <c r="K283" s="3"/>
      <c r="L283" s="3"/>
      <c r="M283" s="3"/>
      <c r="N283" s="3"/>
      <c r="O283" s="3"/>
      <c r="P283" s="3"/>
      <c r="Q283" s="3"/>
      <c r="R283" s="3"/>
    </row>
    <row r="284" spans="8:18" s="10" customFormat="1" x14ac:dyDescent="0.2">
      <c r="H284" s="13"/>
      <c r="K284" s="3"/>
      <c r="L284" s="3"/>
      <c r="M284" s="3"/>
      <c r="N284" s="3"/>
      <c r="O284" s="3"/>
      <c r="P284" s="3"/>
      <c r="Q284" s="3"/>
      <c r="R284" s="3"/>
    </row>
    <row r="285" spans="8:18" s="10" customFormat="1" x14ac:dyDescent="0.2">
      <c r="H285" s="13"/>
      <c r="K285" s="3"/>
      <c r="L285" s="3"/>
      <c r="M285" s="3"/>
      <c r="N285" s="3"/>
      <c r="O285" s="3"/>
      <c r="P285" s="3"/>
      <c r="Q285" s="3"/>
      <c r="R285" s="3"/>
    </row>
    <row r="286" spans="8:18" s="10" customFormat="1" x14ac:dyDescent="0.2">
      <c r="H286" s="13"/>
      <c r="K286" s="3"/>
      <c r="L286" s="3"/>
      <c r="M286" s="3"/>
      <c r="N286" s="3"/>
      <c r="O286" s="3"/>
      <c r="P286" s="3"/>
      <c r="Q286" s="3"/>
      <c r="R286" s="3"/>
    </row>
    <row r="287" spans="8:18" s="10" customFormat="1" x14ac:dyDescent="0.2">
      <c r="H287" s="13"/>
      <c r="K287" s="3"/>
      <c r="L287" s="3"/>
      <c r="M287" s="3"/>
      <c r="N287" s="3"/>
      <c r="O287" s="3"/>
      <c r="P287" s="3"/>
      <c r="Q287" s="3"/>
      <c r="R287" s="3"/>
    </row>
    <row r="288" spans="8:18" s="10" customFormat="1" x14ac:dyDescent="0.2">
      <c r="H288" s="13"/>
      <c r="K288" s="3"/>
      <c r="L288" s="3"/>
      <c r="M288" s="3"/>
      <c r="N288" s="3"/>
      <c r="O288" s="3"/>
      <c r="P288" s="3"/>
      <c r="Q288" s="3"/>
      <c r="R288" s="3"/>
    </row>
    <row r="289" spans="8:18" s="10" customFormat="1" x14ac:dyDescent="0.2">
      <c r="H289" s="13"/>
      <c r="K289" s="3"/>
      <c r="L289" s="3"/>
      <c r="M289" s="3"/>
      <c r="N289" s="3"/>
      <c r="O289" s="3"/>
      <c r="P289" s="3"/>
      <c r="Q289" s="3"/>
      <c r="R289" s="3"/>
    </row>
    <row r="290" spans="8:18" s="10" customFormat="1" x14ac:dyDescent="0.2">
      <c r="H290" s="13"/>
      <c r="K290" s="3"/>
      <c r="L290" s="3"/>
      <c r="M290" s="3"/>
      <c r="N290" s="3"/>
      <c r="O290" s="3"/>
      <c r="P290" s="3"/>
      <c r="Q290" s="3"/>
      <c r="R290" s="3"/>
    </row>
    <row r="291" spans="8:18" s="10" customFormat="1" x14ac:dyDescent="0.2">
      <c r="H291" s="13"/>
      <c r="K291" s="3"/>
      <c r="L291" s="3"/>
      <c r="M291" s="3"/>
      <c r="N291" s="3"/>
      <c r="O291" s="3"/>
      <c r="P291" s="3"/>
      <c r="Q291" s="3"/>
      <c r="R291" s="3"/>
    </row>
    <row r="292" spans="8:18" s="10" customFormat="1" x14ac:dyDescent="0.2">
      <c r="H292" s="13"/>
      <c r="K292" s="3"/>
      <c r="L292" s="3"/>
      <c r="M292" s="3"/>
      <c r="N292" s="3"/>
      <c r="O292" s="3"/>
      <c r="P292" s="3"/>
      <c r="Q292" s="3"/>
      <c r="R292" s="3"/>
    </row>
    <row r="293" spans="8:18" s="10" customFormat="1" x14ac:dyDescent="0.2">
      <c r="H293" s="13"/>
      <c r="K293" s="3"/>
      <c r="L293" s="3"/>
      <c r="M293" s="3"/>
      <c r="N293" s="3"/>
      <c r="O293" s="3"/>
      <c r="P293" s="3"/>
      <c r="Q293" s="3"/>
      <c r="R293" s="3"/>
    </row>
    <row r="294" spans="8:18" s="10" customFormat="1" x14ac:dyDescent="0.2">
      <c r="H294" s="13"/>
      <c r="K294" s="3"/>
      <c r="L294" s="3"/>
      <c r="M294" s="3"/>
      <c r="N294" s="3"/>
      <c r="O294" s="3"/>
      <c r="P294" s="3"/>
      <c r="Q294" s="3"/>
      <c r="R294" s="3"/>
    </row>
    <row r="295" spans="8:18" s="10" customFormat="1" x14ac:dyDescent="0.2">
      <c r="H295" s="13"/>
      <c r="K295" s="3"/>
      <c r="L295" s="3"/>
      <c r="M295" s="3"/>
      <c r="N295" s="3"/>
      <c r="O295" s="3"/>
      <c r="P295" s="3"/>
      <c r="Q295" s="3"/>
      <c r="R295" s="3"/>
    </row>
    <row r="296" spans="8:18" s="10" customFormat="1" x14ac:dyDescent="0.2">
      <c r="H296" s="13"/>
      <c r="K296" s="3"/>
      <c r="L296" s="3"/>
      <c r="M296" s="3"/>
      <c r="N296" s="3"/>
      <c r="O296" s="3"/>
      <c r="P296" s="3"/>
      <c r="Q296" s="3"/>
      <c r="R296" s="3"/>
    </row>
    <row r="297" spans="8:18" s="10" customFormat="1" x14ac:dyDescent="0.2">
      <c r="H297" s="13"/>
      <c r="K297" s="3"/>
      <c r="L297" s="3"/>
      <c r="M297" s="3"/>
      <c r="N297" s="3"/>
      <c r="O297" s="3"/>
      <c r="P297" s="3"/>
      <c r="Q297" s="3"/>
      <c r="R297" s="3"/>
    </row>
    <row r="298" spans="8:18" s="10" customFormat="1" x14ac:dyDescent="0.2">
      <c r="H298" s="13"/>
      <c r="K298" s="3"/>
      <c r="L298" s="3"/>
      <c r="M298" s="3"/>
      <c r="N298" s="3"/>
      <c r="O298" s="3"/>
      <c r="P298" s="3"/>
      <c r="Q298" s="3"/>
      <c r="R298" s="3"/>
    </row>
    <row r="299" spans="8:18" s="10" customFormat="1" x14ac:dyDescent="0.2">
      <c r="H299" s="13"/>
      <c r="K299" s="3"/>
      <c r="L299" s="3"/>
      <c r="M299" s="3"/>
      <c r="N299" s="3"/>
      <c r="O299" s="3"/>
      <c r="P299" s="3"/>
      <c r="Q299" s="3"/>
      <c r="R299" s="3"/>
    </row>
    <row r="300" spans="8:18" s="10" customFormat="1" x14ac:dyDescent="0.2">
      <c r="H300" s="13"/>
      <c r="K300" s="3"/>
      <c r="L300" s="3"/>
      <c r="M300" s="3"/>
      <c r="N300" s="3"/>
      <c r="O300" s="3"/>
      <c r="P300" s="3"/>
      <c r="Q300" s="3"/>
      <c r="R300" s="3"/>
    </row>
    <row r="301" spans="8:18" s="10" customFormat="1" x14ac:dyDescent="0.2">
      <c r="H301" s="13"/>
      <c r="K301" s="3"/>
      <c r="L301" s="3"/>
      <c r="M301" s="3"/>
      <c r="N301" s="3"/>
      <c r="O301" s="3"/>
      <c r="P301" s="3"/>
      <c r="Q301" s="3"/>
      <c r="R301" s="3"/>
    </row>
    <row r="302" spans="8:18" s="10" customFormat="1" x14ac:dyDescent="0.2">
      <c r="H302" s="13"/>
      <c r="K302" s="3"/>
      <c r="L302" s="3"/>
      <c r="M302" s="3"/>
      <c r="N302" s="3"/>
      <c r="O302" s="3"/>
      <c r="P302" s="3"/>
      <c r="Q302" s="3"/>
      <c r="R302" s="3"/>
    </row>
    <row r="303" spans="8:18" s="10" customFormat="1" x14ac:dyDescent="0.2">
      <c r="H303" s="13"/>
      <c r="K303" s="3"/>
      <c r="L303" s="3"/>
      <c r="M303" s="3"/>
      <c r="N303" s="3"/>
      <c r="O303" s="3"/>
      <c r="P303" s="3"/>
      <c r="Q303" s="3"/>
      <c r="R303" s="3"/>
    </row>
    <row r="304" spans="8:18" s="10" customFormat="1" x14ac:dyDescent="0.2">
      <c r="H304" s="13"/>
      <c r="K304" s="3"/>
      <c r="L304" s="3"/>
      <c r="M304" s="3"/>
      <c r="N304" s="3"/>
      <c r="O304" s="3"/>
      <c r="P304" s="3"/>
      <c r="Q304" s="3"/>
      <c r="R304" s="3"/>
    </row>
    <row r="305" spans="8:18" s="10" customFormat="1" x14ac:dyDescent="0.2">
      <c r="H305" s="13"/>
      <c r="K305" s="3"/>
      <c r="L305" s="3"/>
      <c r="M305" s="3"/>
      <c r="N305" s="3"/>
      <c r="O305" s="3"/>
      <c r="P305" s="3"/>
      <c r="Q305" s="3"/>
      <c r="R305" s="3"/>
    </row>
    <row r="306" spans="8:18" s="10" customFormat="1" x14ac:dyDescent="0.2">
      <c r="H306" s="13"/>
      <c r="K306" s="3"/>
      <c r="L306" s="3"/>
      <c r="M306" s="3"/>
      <c r="N306" s="3"/>
      <c r="O306" s="3"/>
      <c r="P306" s="3"/>
      <c r="Q306" s="3"/>
      <c r="R306" s="3"/>
    </row>
    <row r="307" spans="8:18" s="10" customFormat="1" x14ac:dyDescent="0.2">
      <c r="H307" s="13"/>
      <c r="K307" s="3"/>
      <c r="L307" s="3"/>
      <c r="M307" s="3"/>
      <c r="N307" s="3"/>
      <c r="O307" s="3"/>
      <c r="P307" s="3"/>
      <c r="Q307" s="3"/>
      <c r="R307" s="3"/>
    </row>
  </sheetData>
  <mergeCells count="13">
    <mergeCell ref="C53:I53"/>
    <mergeCell ref="C6:I6"/>
    <mergeCell ref="C8:C11"/>
    <mergeCell ref="D8:E11"/>
    <mergeCell ref="F8:F10"/>
    <mergeCell ref="G8:H10"/>
    <mergeCell ref="I8:I10"/>
    <mergeCell ref="F11:H11"/>
    <mergeCell ref="D12:E12"/>
    <mergeCell ref="G12:H12"/>
    <mergeCell ref="D24:E24"/>
    <mergeCell ref="D45:E45"/>
    <mergeCell ref="D50:I50"/>
  </mergeCells>
  <printOptions gridLinesSet="0"/>
  <pageMargins left="0.25" right="0.25" top="0.75" bottom="0.75" header="0.3" footer="0.3"/>
  <pageSetup paperSize="9" scale="82" orientation="portrait" horizontalDpi="2400" verticalDpi="24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00B050"/>
    <pageSetUpPr fitToPage="1"/>
  </sheetPr>
  <dimension ref="C1:R308"/>
  <sheetViews>
    <sheetView showGridLines="0" topLeftCell="A12" workbookViewId="0">
      <selection activeCell="G13" sqref="G13"/>
    </sheetView>
  </sheetViews>
  <sheetFormatPr defaultColWidth="9.77734375" defaultRowHeight="15" x14ac:dyDescent="0.2"/>
  <cols>
    <col min="1" max="1" width="7" style="3" customWidth="1"/>
    <col min="2" max="2" width="7.77734375" style="3" customWidth="1"/>
    <col min="3" max="3" width="3.109375" style="3" customWidth="1"/>
    <col min="4" max="4" width="20.88671875" style="3" customWidth="1"/>
    <col min="5" max="5" width="31.21875" style="3" customWidth="1"/>
    <col min="6" max="6" width="9.77734375" style="3" customWidth="1"/>
    <col min="7" max="7" width="9.33203125" style="10" customWidth="1"/>
    <col min="8" max="8" width="1.33203125" style="13" customWidth="1"/>
    <col min="9" max="9" width="10.33203125" style="146" customWidth="1"/>
    <col min="10" max="10" width="2.109375" style="10" customWidth="1"/>
    <col min="11" max="11" width="17" style="3" bestFit="1" customWidth="1"/>
    <col min="12" max="12" width="3.77734375" style="3" customWidth="1"/>
    <col min="13" max="13" width="17.77734375" style="3" customWidth="1"/>
    <col min="14" max="14" width="19.77734375" style="3" customWidth="1"/>
    <col min="15" max="15" width="11.77734375" style="3" customWidth="1"/>
    <col min="16" max="16" width="16.6640625" style="3" customWidth="1"/>
    <col min="17" max="17" width="2.77734375" style="3" customWidth="1"/>
    <col min="18" max="18" width="9.77734375" style="3" customWidth="1"/>
    <col min="19" max="16384" width="9.77734375" style="3"/>
  </cols>
  <sheetData>
    <row r="1" spans="3:18" ht="15" customHeight="1" x14ac:dyDescent="0.25">
      <c r="C1" s="1"/>
      <c r="D1" s="2"/>
      <c r="F1" s="4"/>
      <c r="G1" s="5"/>
      <c r="H1" s="6"/>
      <c r="I1" s="5" t="s">
        <v>0</v>
      </c>
      <c r="J1" s="5"/>
      <c r="L1" s="7"/>
      <c r="M1" s="7"/>
      <c r="N1" s="8"/>
    </row>
    <row r="2" spans="3:18" ht="87.6" customHeight="1" x14ac:dyDescent="0.25">
      <c r="C2" s="1"/>
      <c r="D2" s="2"/>
      <c r="E2" s="2"/>
      <c r="G2" s="9"/>
      <c r="H2" s="6"/>
      <c r="I2" s="10"/>
      <c r="L2" s="2"/>
      <c r="M2" s="2"/>
      <c r="N2" s="2"/>
    </row>
    <row r="3" spans="3:18" ht="15" customHeight="1" x14ac:dyDescent="0.25">
      <c r="C3" s="1" t="s">
        <v>1</v>
      </c>
      <c r="D3" s="2"/>
      <c r="E3" s="2"/>
      <c r="F3" s="1"/>
      <c r="G3" s="11"/>
      <c r="H3" s="12"/>
      <c r="I3" s="10"/>
      <c r="O3" s="2"/>
      <c r="P3" s="2"/>
      <c r="Q3" s="2"/>
    </row>
    <row r="4" spans="3:18" ht="13.5" customHeight="1" x14ac:dyDescent="0.25">
      <c r="C4" s="1"/>
      <c r="F4" s="2"/>
      <c r="I4" s="10"/>
    </row>
    <row r="5" spans="3:18" ht="14.45" customHeight="1" x14ac:dyDescent="0.25">
      <c r="C5" s="1"/>
      <c r="F5" s="2"/>
      <c r="I5" s="10"/>
    </row>
    <row r="6" spans="3:18" ht="48.6" customHeight="1" x14ac:dyDescent="0.35">
      <c r="C6" s="160" t="s">
        <v>2</v>
      </c>
      <c r="D6" s="160"/>
      <c r="E6" s="160"/>
      <c r="F6" s="160"/>
      <c r="G6" s="160"/>
      <c r="H6" s="160"/>
      <c r="I6" s="160"/>
      <c r="J6" s="14"/>
    </row>
    <row r="7" spans="3:18" ht="12" customHeight="1" x14ac:dyDescent="0.25">
      <c r="G7" s="11"/>
      <c r="H7" s="15"/>
      <c r="I7" s="16"/>
      <c r="J7" s="17"/>
      <c r="P7" s="2"/>
      <c r="R7" s="2"/>
    </row>
    <row r="8" spans="3:18" s="20" customFormat="1" ht="17.25" customHeight="1" x14ac:dyDescent="0.2">
      <c r="C8" s="161" t="s">
        <v>3</v>
      </c>
      <c r="D8" s="164" t="s">
        <v>4</v>
      </c>
      <c r="E8" s="165"/>
      <c r="F8" s="170" t="s">
        <v>5</v>
      </c>
      <c r="G8" s="164" t="s">
        <v>6</v>
      </c>
      <c r="H8" s="165"/>
      <c r="I8" s="173" t="s">
        <v>7</v>
      </c>
      <c r="J8" s="18"/>
      <c r="K8" s="19"/>
    </row>
    <row r="9" spans="3:18" s="20" customFormat="1" ht="15.75" customHeight="1" x14ac:dyDescent="0.2">
      <c r="C9" s="162"/>
      <c r="D9" s="166"/>
      <c r="E9" s="167"/>
      <c r="F9" s="171"/>
      <c r="G9" s="166"/>
      <c r="H9" s="167"/>
      <c r="I9" s="174"/>
      <c r="J9" s="18"/>
      <c r="K9" s="19"/>
    </row>
    <row r="10" spans="3:18" s="20" customFormat="1" ht="34.5" customHeight="1" x14ac:dyDescent="0.2">
      <c r="C10" s="162"/>
      <c r="D10" s="166"/>
      <c r="E10" s="167"/>
      <c r="F10" s="172"/>
      <c r="G10" s="168"/>
      <c r="H10" s="169"/>
      <c r="I10" s="175"/>
      <c r="J10" s="18"/>
      <c r="K10" s="19"/>
    </row>
    <row r="11" spans="3:18" s="20" customFormat="1" ht="16.5" customHeight="1" x14ac:dyDescent="0.2">
      <c r="C11" s="163"/>
      <c r="D11" s="168"/>
      <c r="E11" s="169"/>
      <c r="F11" s="176" t="s">
        <v>8</v>
      </c>
      <c r="G11" s="177"/>
      <c r="H11" s="178"/>
      <c r="I11" s="21" t="s">
        <v>9</v>
      </c>
      <c r="J11" s="22"/>
    </row>
    <row r="12" spans="3:18" s="27" customFormat="1" ht="15" customHeight="1" thickBot="1" x14ac:dyDescent="0.3">
      <c r="C12" s="23">
        <v>1</v>
      </c>
      <c r="D12" s="179">
        <v>2</v>
      </c>
      <c r="E12" s="180"/>
      <c r="F12" s="24">
        <v>3</v>
      </c>
      <c r="G12" s="181">
        <v>4</v>
      </c>
      <c r="H12" s="182"/>
      <c r="I12" s="25">
        <v>5</v>
      </c>
      <c r="J12" s="26"/>
    </row>
    <row r="13" spans="3:18" s="30" customFormat="1" ht="19.5" customHeight="1" thickTop="1" x14ac:dyDescent="0.25">
      <c r="C13" s="28" t="s">
        <v>10</v>
      </c>
      <c r="D13" s="29" t="s">
        <v>11</v>
      </c>
      <c r="F13" s="31">
        <f>F15+F23+F25</f>
        <v>355705.375</v>
      </c>
      <c r="G13" s="32">
        <f>G15+G23+G25</f>
        <v>35191.061590389996</v>
      </c>
      <c r="H13" s="33"/>
      <c r="I13" s="34">
        <f>G13/F13*100</f>
        <v>9.8933173529891132</v>
      </c>
      <c r="J13" s="35"/>
      <c r="K13" s="36"/>
      <c r="L13" s="37"/>
      <c r="M13" s="37"/>
      <c r="O13" s="38"/>
      <c r="P13" s="38"/>
      <c r="R13" s="39"/>
    </row>
    <row r="14" spans="3:18" ht="11.25" customHeight="1" x14ac:dyDescent="0.25">
      <c r="C14" s="40"/>
      <c r="D14" s="41" t="s">
        <v>12</v>
      </c>
      <c r="F14" s="42"/>
      <c r="G14" s="43"/>
      <c r="H14" s="33"/>
      <c r="I14" s="44"/>
      <c r="J14" s="45"/>
      <c r="O14" s="46"/>
      <c r="P14" s="46"/>
    </row>
    <row r="15" spans="3:18" ht="15" customHeight="1" x14ac:dyDescent="0.2">
      <c r="C15" s="40"/>
      <c r="D15" s="47" t="s">
        <v>13</v>
      </c>
      <c r="E15" s="48"/>
      <c r="F15" s="49">
        <f>F16+F17+F18+F19+F20+F21+F22</f>
        <v>331672.63699999999</v>
      </c>
      <c r="G15" s="50">
        <f>G16+G17+G18+G19+G20+G21+G22</f>
        <v>33534.699001139998</v>
      </c>
      <c r="H15" s="51"/>
      <c r="I15" s="52">
        <f>G15/F15*100</f>
        <v>10.110782518709856</v>
      </c>
      <c r="J15" s="53"/>
      <c r="O15" s="46"/>
      <c r="P15" s="46"/>
    </row>
    <row r="16" spans="3:18" ht="15" customHeight="1" x14ac:dyDescent="0.2">
      <c r="C16" s="40"/>
      <c r="D16" s="47" t="s">
        <v>14</v>
      </c>
      <c r="E16" s="48"/>
      <c r="F16" s="49">
        <v>166000</v>
      </c>
      <c r="G16" s="54">
        <v>18272.810054410002</v>
      </c>
      <c r="H16" s="55"/>
      <c r="I16" s="52">
        <f t="shared" ref="I16:I28" si="0">G16/F16*100</f>
        <v>11.007716900246988</v>
      </c>
      <c r="J16" s="53"/>
      <c r="O16" s="46"/>
      <c r="P16" s="46"/>
      <c r="R16" s="56"/>
    </row>
    <row r="17" spans="3:18" s="20" customFormat="1" ht="13.5" customHeight="1" x14ac:dyDescent="0.2">
      <c r="C17" s="57"/>
      <c r="D17" s="47" t="s">
        <v>15</v>
      </c>
      <c r="E17" s="58"/>
      <c r="F17" s="59">
        <v>70000</v>
      </c>
      <c r="G17" s="54">
        <v>5840.0627324500001</v>
      </c>
      <c r="H17" s="55"/>
      <c r="I17" s="60">
        <f t="shared" si="0"/>
        <v>8.3429467606428567</v>
      </c>
      <c r="J17" s="61"/>
      <c r="K17" s="3"/>
      <c r="O17" s="62"/>
      <c r="R17" s="63"/>
    </row>
    <row r="18" spans="3:18" s="20" customFormat="1" ht="13.5" customHeight="1" x14ac:dyDescent="0.2">
      <c r="C18" s="57"/>
      <c r="D18" s="47" t="s">
        <v>16</v>
      </c>
      <c r="E18" s="58"/>
      <c r="F18" s="59">
        <v>1913.982</v>
      </c>
      <c r="G18" s="54">
        <v>151.86343251</v>
      </c>
      <c r="H18" s="55"/>
      <c r="I18" s="60">
        <f t="shared" si="0"/>
        <v>7.9344232343877845</v>
      </c>
      <c r="J18" s="61"/>
      <c r="K18" s="3"/>
      <c r="O18" s="62"/>
      <c r="R18" s="63"/>
    </row>
    <row r="19" spans="3:18" ht="15" customHeight="1" x14ac:dyDescent="0.2">
      <c r="C19" s="40"/>
      <c r="D19" s="47" t="s">
        <v>17</v>
      </c>
      <c r="E19" s="48"/>
      <c r="F19" s="59">
        <v>32400</v>
      </c>
      <c r="G19" s="54">
        <v>3118.5321383400001</v>
      </c>
      <c r="H19" s="55" t="s">
        <v>18</v>
      </c>
      <c r="I19" s="52">
        <f t="shared" si="0"/>
        <v>9.6250991924074079</v>
      </c>
      <c r="J19" s="53"/>
      <c r="O19" s="46"/>
      <c r="R19" s="56"/>
    </row>
    <row r="20" spans="3:18" ht="15" customHeight="1" x14ac:dyDescent="0.2">
      <c r="C20" s="40"/>
      <c r="D20" s="47" t="s">
        <v>19</v>
      </c>
      <c r="E20" s="48"/>
      <c r="F20" s="59">
        <v>55500</v>
      </c>
      <c r="G20" s="54">
        <v>5647.3349943800004</v>
      </c>
      <c r="H20" s="55" t="s">
        <v>18</v>
      </c>
      <c r="I20" s="52">
        <f t="shared" si="0"/>
        <v>10.175378368252252</v>
      </c>
      <c r="J20" s="53"/>
      <c r="O20" s="46"/>
      <c r="R20" s="56"/>
    </row>
    <row r="21" spans="3:18" ht="15" customHeight="1" x14ac:dyDescent="0.2">
      <c r="C21" s="40"/>
      <c r="D21" s="47" t="s">
        <v>20</v>
      </c>
      <c r="E21" s="48"/>
      <c r="F21" s="59">
        <v>1290</v>
      </c>
      <c r="G21" s="54">
        <v>128.424767</v>
      </c>
      <c r="H21" s="55"/>
      <c r="I21" s="52">
        <f t="shared" si="0"/>
        <v>9.955408294573644</v>
      </c>
      <c r="J21" s="53"/>
      <c r="O21" s="46"/>
      <c r="R21" s="56"/>
    </row>
    <row r="22" spans="3:18" ht="15" customHeight="1" x14ac:dyDescent="0.2">
      <c r="C22" s="40"/>
      <c r="D22" s="47" t="s">
        <v>21</v>
      </c>
      <c r="E22" s="48"/>
      <c r="F22" s="59">
        <v>4568.6549999999997</v>
      </c>
      <c r="G22" s="54">
        <v>375.67088204999999</v>
      </c>
      <c r="H22" s="55"/>
      <c r="I22" s="52">
        <f t="shared" si="0"/>
        <v>8.2227894653897042</v>
      </c>
      <c r="J22" s="53"/>
      <c r="M22" s="64"/>
      <c r="O22" s="46"/>
      <c r="R22" s="56"/>
    </row>
    <row r="23" spans="3:18" ht="15" customHeight="1" x14ac:dyDescent="0.2">
      <c r="C23" s="40"/>
      <c r="D23" s="47" t="s">
        <v>22</v>
      </c>
      <c r="F23" s="59">
        <v>21908.68</v>
      </c>
      <c r="G23" s="54">
        <v>1636.4</v>
      </c>
      <c r="H23" s="55"/>
      <c r="I23" s="52">
        <f t="shared" si="0"/>
        <v>7.4691857291265391</v>
      </c>
      <c r="J23" s="53"/>
      <c r="M23" s="64"/>
      <c r="Q23" s="65"/>
      <c r="R23" s="56"/>
    </row>
    <row r="24" spans="3:18" s="20" customFormat="1" ht="12" customHeight="1" x14ac:dyDescent="0.2">
      <c r="C24" s="57"/>
      <c r="D24" s="41" t="s">
        <v>23</v>
      </c>
      <c r="F24" s="66">
        <v>3787</v>
      </c>
      <c r="G24" s="67">
        <v>300.66252043999998</v>
      </c>
      <c r="H24" s="55"/>
      <c r="I24" s="60">
        <f t="shared" si="0"/>
        <v>7.9393324647478209</v>
      </c>
      <c r="J24" s="61"/>
      <c r="M24" s="68"/>
      <c r="Q24" s="69"/>
      <c r="R24" s="63"/>
    </row>
    <row r="25" spans="3:18" s="20" customFormat="1" ht="15" customHeight="1" x14ac:dyDescent="0.2">
      <c r="C25" s="57"/>
      <c r="D25" s="183" t="s">
        <v>24</v>
      </c>
      <c r="E25" s="184"/>
      <c r="F25" s="59">
        <f>F26+F27</f>
        <v>2124.058</v>
      </c>
      <c r="G25" s="54">
        <f>G26+G27</f>
        <v>19.962589250000001</v>
      </c>
      <c r="H25" s="55"/>
      <c r="I25" s="52">
        <f t="shared" si="0"/>
        <v>0.93983258696325633</v>
      </c>
      <c r="J25" s="53"/>
      <c r="Q25" s="69"/>
      <c r="R25" s="63"/>
    </row>
    <row r="26" spans="3:18" s="20" customFormat="1" ht="15" customHeight="1" x14ac:dyDescent="0.2">
      <c r="C26" s="57"/>
      <c r="D26" s="70" t="s">
        <v>25</v>
      </c>
      <c r="E26" s="70"/>
      <c r="F26" s="59">
        <f>115.764+36.294</f>
        <v>152.05799999999999</v>
      </c>
      <c r="G26" s="54">
        <v>5.6096852300000002</v>
      </c>
      <c r="H26" s="55"/>
      <c r="I26" s="52">
        <f t="shared" si="0"/>
        <v>3.6891746767680758</v>
      </c>
      <c r="J26" s="53"/>
      <c r="Q26" s="69"/>
      <c r="R26" s="63"/>
    </row>
    <row r="27" spans="3:18" s="20" customFormat="1" ht="15" customHeight="1" x14ac:dyDescent="0.2">
      <c r="C27" s="57"/>
      <c r="D27" s="70" t="s">
        <v>26</v>
      </c>
      <c r="E27" s="70"/>
      <c r="F27" s="59">
        <v>1972</v>
      </c>
      <c r="G27" s="54">
        <v>14.35290402</v>
      </c>
      <c r="H27" s="55"/>
      <c r="I27" s="52">
        <f t="shared" si="0"/>
        <v>0.72783488945233266</v>
      </c>
      <c r="J27" s="53"/>
      <c r="Q27" s="69"/>
      <c r="R27" s="63"/>
    </row>
    <row r="28" spans="3:18" s="30" customFormat="1" ht="16.5" customHeight="1" x14ac:dyDescent="0.25">
      <c r="C28" s="28" t="s">
        <v>27</v>
      </c>
      <c r="D28" s="29" t="s">
        <v>28</v>
      </c>
      <c r="F28" s="71">
        <v>397197.40500000003</v>
      </c>
      <c r="G28" s="32">
        <v>26629.1</v>
      </c>
      <c r="H28" s="72"/>
      <c r="I28" s="73">
        <f t="shared" si="0"/>
        <v>6.7042482314304142</v>
      </c>
      <c r="J28" s="35"/>
      <c r="L28" s="37"/>
      <c r="M28" s="37"/>
      <c r="O28" s="38"/>
      <c r="P28" s="38"/>
      <c r="R28" s="39"/>
    </row>
    <row r="29" spans="3:18" ht="11.25" customHeight="1" x14ac:dyDescent="0.25">
      <c r="C29" s="40"/>
      <c r="D29" s="41" t="s">
        <v>29</v>
      </c>
      <c r="F29" s="74"/>
      <c r="G29" s="75"/>
      <c r="H29" s="72"/>
      <c r="I29" s="76"/>
      <c r="J29" s="77"/>
      <c r="O29" s="46"/>
      <c r="P29" s="46"/>
    </row>
    <row r="30" spans="3:18" ht="15" customHeight="1" x14ac:dyDescent="0.2">
      <c r="C30" s="40"/>
      <c r="D30" s="47" t="s">
        <v>30</v>
      </c>
      <c r="E30" s="30"/>
      <c r="F30" s="49">
        <v>30700</v>
      </c>
      <c r="G30" s="78">
        <v>3619.8018714700002</v>
      </c>
      <c r="H30" s="51"/>
      <c r="I30" s="52">
        <f t="shared" ref="I30:I34" si="1">G30/F30*100</f>
        <v>11.790885574820848</v>
      </c>
      <c r="J30" s="53"/>
      <c r="K30" s="64"/>
      <c r="O30" s="46"/>
      <c r="P30" s="46"/>
      <c r="R30" s="56"/>
    </row>
    <row r="31" spans="3:18" ht="15" customHeight="1" x14ac:dyDescent="0.2">
      <c r="C31" s="40"/>
      <c r="D31" s="47" t="s">
        <v>31</v>
      </c>
      <c r="E31" s="30"/>
      <c r="F31" s="79">
        <v>19643.623</v>
      </c>
      <c r="G31" s="50">
        <v>245.51710911000001</v>
      </c>
      <c r="H31" s="51"/>
      <c r="I31" s="52">
        <f t="shared" si="1"/>
        <v>1.24985655197109</v>
      </c>
      <c r="J31" s="53"/>
      <c r="K31" s="64"/>
      <c r="O31" s="46"/>
      <c r="P31" s="46"/>
      <c r="R31" s="56"/>
    </row>
    <row r="32" spans="3:18" ht="15" customHeight="1" x14ac:dyDescent="0.2">
      <c r="C32" s="40"/>
      <c r="D32" s="47" t="s">
        <v>32</v>
      </c>
      <c r="E32" s="30"/>
      <c r="F32" s="49">
        <v>17565.7</v>
      </c>
      <c r="G32" s="78">
        <v>1233.21960139</v>
      </c>
      <c r="H32" s="51"/>
      <c r="I32" s="52">
        <f t="shared" si="1"/>
        <v>7.0206117683326017</v>
      </c>
      <c r="J32" s="53"/>
      <c r="K32" s="64"/>
      <c r="O32" s="46"/>
      <c r="P32" s="46"/>
      <c r="R32" s="56"/>
    </row>
    <row r="33" spans="3:18" ht="15" customHeight="1" x14ac:dyDescent="0.2">
      <c r="C33" s="40"/>
      <c r="D33" s="47" t="s">
        <v>33</v>
      </c>
      <c r="E33" s="30"/>
      <c r="F33" s="79">
        <v>46637.7</v>
      </c>
      <c r="G33" s="50">
        <v>529.73165415999995</v>
      </c>
      <c r="H33" s="80"/>
      <c r="I33" s="52">
        <f t="shared" si="1"/>
        <v>1.1358442936937285</v>
      </c>
      <c r="J33" s="53"/>
      <c r="K33" s="64"/>
      <c r="O33" s="46"/>
      <c r="P33" s="46"/>
      <c r="R33" s="56"/>
    </row>
    <row r="34" spans="3:18" ht="15" customHeight="1" x14ac:dyDescent="0.2">
      <c r="C34" s="40"/>
      <c r="D34" s="81" t="s">
        <v>34</v>
      </c>
      <c r="E34" s="30"/>
      <c r="F34" s="49">
        <v>56444.714999999997</v>
      </c>
      <c r="G34" s="50">
        <v>7665.3991509999996</v>
      </c>
      <c r="H34" s="55" t="s">
        <v>35</v>
      </c>
      <c r="I34" s="52">
        <f t="shared" si="1"/>
        <v>13.580366471865435</v>
      </c>
      <c r="J34" s="53"/>
      <c r="K34" s="82"/>
      <c r="O34" s="46"/>
      <c r="P34" s="46"/>
      <c r="R34" s="56"/>
    </row>
    <row r="35" spans="3:18" s="30" customFormat="1" ht="18" customHeight="1" x14ac:dyDescent="0.25">
      <c r="C35" s="28" t="s">
        <v>36</v>
      </c>
      <c r="D35" s="29" t="s">
        <v>37</v>
      </c>
      <c r="E35" s="37"/>
      <c r="F35" s="71">
        <f>F13-F28</f>
        <v>-41492.030000000028</v>
      </c>
      <c r="G35" s="83">
        <f>G13-G28</f>
        <v>8561.9615903899976</v>
      </c>
      <c r="H35" s="84"/>
      <c r="I35" s="85" t="s">
        <v>38</v>
      </c>
      <c r="J35" s="86"/>
      <c r="K35" s="87"/>
      <c r="L35" s="3"/>
      <c r="M35" s="3"/>
      <c r="N35" s="37"/>
      <c r="O35" s="38"/>
      <c r="P35" s="38"/>
      <c r="R35" s="39"/>
    </row>
    <row r="36" spans="3:18" ht="18" customHeight="1" x14ac:dyDescent="0.25">
      <c r="C36" s="28" t="s">
        <v>39</v>
      </c>
      <c r="D36" s="29" t="s">
        <v>40</v>
      </c>
      <c r="E36" s="2"/>
      <c r="F36" s="88">
        <v>-15460.157999999999</v>
      </c>
      <c r="G36" s="89">
        <f>ROUND(,1)</f>
        <v>0</v>
      </c>
      <c r="H36" s="84"/>
      <c r="I36" s="85" t="s">
        <v>38</v>
      </c>
      <c r="J36" s="86"/>
      <c r="K36" s="36"/>
      <c r="L36" s="30"/>
      <c r="M36" s="30"/>
      <c r="N36" s="2"/>
      <c r="O36" s="90"/>
      <c r="P36" s="90"/>
      <c r="R36" s="91"/>
    </row>
    <row r="37" spans="3:18" s="30" customFormat="1" ht="19.5" customHeight="1" x14ac:dyDescent="0.25">
      <c r="C37" s="28" t="s">
        <v>41</v>
      </c>
      <c r="D37" s="29" t="s">
        <v>42</v>
      </c>
      <c r="F37" s="71">
        <f>F38+F50</f>
        <v>56952.158000000018</v>
      </c>
      <c r="G37" s="92">
        <f>-G35-G36</f>
        <v>-8561.9615903899976</v>
      </c>
      <c r="H37" s="33"/>
      <c r="I37" s="85" t="s">
        <v>38</v>
      </c>
      <c r="J37" s="86"/>
    </row>
    <row r="38" spans="3:18" ht="18.75" customHeight="1" x14ac:dyDescent="0.25">
      <c r="C38" s="40"/>
      <c r="D38" s="1" t="s">
        <v>43</v>
      </c>
      <c r="F38" s="71">
        <f>F40+F41+F42++F43+F45+F44+F46+F47-F48-F49</f>
        <v>52843.344000000019</v>
      </c>
      <c r="G38" s="75">
        <f>G37-G50</f>
        <v>-14175.146332869997</v>
      </c>
      <c r="H38" s="72"/>
      <c r="I38" s="93" t="s">
        <v>38</v>
      </c>
      <c r="J38" s="94"/>
    </row>
    <row r="39" spans="3:18" ht="15" customHeight="1" x14ac:dyDescent="0.25">
      <c r="C39" s="40"/>
      <c r="D39" s="95" t="s">
        <v>44</v>
      </c>
      <c r="E39" s="96"/>
      <c r="F39" s="49"/>
      <c r="G39" s="75"/>
      <c r="H39" s="72"/>
      <c r="I39" s="97"/>
      <c r="J39" s="98"/>
      <c r="N39" s="64"/>
    </row>
    <row r="40" spans="3:18" ht="15" customHeight="1" x14ac:dyDescent="0.2">
      <c r="C40" s="40"/>
      <c r="D40" s="47" t="s">
        <v>45</v>
      </c>
      <c r="E40" s="30"/>
      <c r="F40" s="99">
        <v>0</v>
      </c>
      <c r="G40" s="100">
        <f>ROUND(0,1)</f>
        <v>0</v>
      </c>
      <c r="H40" s="55"/>
      <c r="I40" s="101" t="s">
        <v>38</v>
      </c>
      <c r="J40" s="102"/>
      <c r="N40" s="82"/>
      <c r="P40" s="46"/>
      <c r="R40" s="46"/>
    </row>
    <row r="41" spans="3:18" ht="15" customHeight="1" x14ac:dyDescent="0.2">
      <c r="C41" s="40"/>
      <c r="D41" s="47" t="s">
        <v>46</v>
      </c>
      <c r="E41" s="30"/>
      <c r="F41" s="49">
        <f>57645.361+271.451</f>
        <v>57916.811999999998</v>
      </c>
      <c r="G41" s="103">
        <f>ROUND(13684.2169558-9265.0885011,1)</f>
        <v>4419.1000000000004</v>
      </c>
      <c r="H41" s="55"/>
      <c r="I41" s="101">
        <f>G41/F41*100</f>
        <v>7.6300815728600533</v>
      </c>
      <c r="J41" s="102"/>
      <c r="N41" s="87"/>
      <c r="P41" s="46"/>
      <c r="R41" s="46"/>
    </row>
    <row r="42" spans="3:18" ht="15" customHeight="1" x14ac:dyDescent="0.2">
      <c r="C42" s="40"/>
      <c r="D42" s="47" t="s">
        <v>47</v>
      </c>
      <c r="E42" s="30"/>
      <c r="F42" s="49">
        <v>9000</v>
      </c>
      <c r="G42" s="103">
        <f>ROUND(3889.384381+2018.2362579+4926.22631609,1)</f>
        <v>10833.8</v>
      </c>
      <c r="H42" s="55"/>
      <c r="I42" s="52">
        <f>G42/F42*100</f>
        <v>120.37555555555555</v>
      </c>
      <c r="J42" s="53"/>
      <c r="M42" s="64"/>
      <c r="P42" s="46"/>
      <c r="R42" s="46"/>
    </row>
    <row r="43" spans="3:18" ht="15" customHeight="1" x14ac:dyDescent="0.2">
      <c r="C43" s="40"/>
      <c r="D43" s="47" t="s">
        <v>48</v>
      </c>
      <c r="E43" s="30"/>
      <c r="F43" s="49">
        <v>-275.88600000000002</v>
      </c>
      <c r="G43" s="104">
        <f>+ROUND(0.652171,1)</f>
        <v>0.7</v>
      </c>
      <c r="H43" s="105"/>
      <c r="I43" s="101" t="s">
        <v>38</v>
      </c>
      <c r="J43" s="53"/>
      <c r="M43" s="82"/>
    </row>
    <row r="44" spans="3:18" ht="15" customHeight="1" x14ac:dyDescent="0.2">
      <c r="C44" s="40"/>
      <c r="D44" s="47" t="s">
        <v>49</v>
      </c>
      <c r="E44" s="30"/>
      <c r="F44" s="99">
        <v>-1487.1</v>
      </c>
      <c r="G44" s="100">
        <f>ROUND(3120.31778113-2151.36817152,1)</f>
        <v>968.9</v>
      </c>
      <c r="H44" s="105"/>
      <c r="I44" s="101" t="s">
        <v>38</v>
      </c>
      <c r="J44" s="102"/>
      <c r="K44" s="106"/>
      <c r="M44" s="87"/>
    </row>
    <row r="45" spans="3:18" ht="15" customHeight="1" x14ac:dyDescent="0.2">
      <c r="C45" s="40"/>
      <c r="D45" s="47" t="s">
        <v>50</v>
      </c>
      <c r="E45" s="30"/>
      <c r="F45" s="99">
        <v>31.183</v>
      </c>
      <c r="G45" s="100">
        <f>ROUND(1.98632517,1)</f>
        <v>2</v>
      </c>
      <c r="H45" s="107"/>
      <c r="I45" s="101">
        <f>G45/F45*100</f>
        <v>6.4137510823204957</v>
      </c>
      <c r="J45" s="102"/>
      <c r="K45" s="106"/>
    </row>
    <row r="46" spans="3:18" ht="27.75" customHeight="1" x14ac:dyDescent="0.2">
      <c r="C46" s="40"/>
      <c r="D46" s="185" t="s">
        <v>51</v>
      </c>
      <c r="E46" s="186"/>
      <c r="F46" s="49">
        <v>-3269.1619999999998</v>
      </c>
      <c r="G46" s="100">
        <f>-226.25758143-0.02481412</f>
        <v>-226.28239554999999</v>
      </c>
      <c r="H46" s="107"/>
      <c r="I46" s="101">
        <f>G46/F46*100</f>
        <v>6.9217247585160973</v>
      </c>
      <c r="J46" s="102"/>
    </row>
    <row r="47" spans="3:18" ht="15" customHeight="1" x14ac:dyDescent="0.2">
      <c r="C47" s="40"/>
      <c r="D47" s="47" t="s">
        <v>52</v>
      </c>
      <c r="E47" s="30"/>
      <c r="F47" s="49">
        <v>-72.503</v>
      </c>
      <c r="G47" s="100">
        <v>15.17342277</v>
      </c>
      <c r="H47" s="105"/>
      <c r="I47" s="108" t="s">
        <v>38</v>
      </c>
      <c r="J47" s="109"/>
      <c r="K47" s="110"/>
      <c r="L47" s="110"/>
      <c r="M47" s="110"/>
    </row>
    <row r="48" spans="3:18" ht="15" customHeight="1" x14ac:dyDescent="0.2">
      <c r="C48" s="40"/>
      <c r="D48" s="47" t="s">
        <v>53</v>
      </c>
      <c r="E48" s="30"/>
      <c r="F48" s="99" t="s">
        <v>38</v>
      </c>
      <c r="G48" s="100">
        <f>33347.73619923+2774.85814457</f>
        <v>36122.594343799996</v>
      </c>
      <c r="H48" s="107"/>
      <c r="I48" s="101" t="s">
        <v>38</v>
      </c>
      <c r="J48" s="102"/>
      <c r="K48" s="110"/>
      <c r="L48" s="110"/>
      <c r="M48" s="110"/>
    </row>
    <row r="49" spans="3:16" ht="15" customHeight="1" x14ac:dyDescent="0.2">
      <c r="C49" s="40"/>
      <c r="D49" s="47" t="s">
        <v>54</v>
      </c>
      <c r="E49" s="30"/>
      <c r="F49" s="49">
        <v>9000</v>
      </c>
      <c r="G49" s="103">
        <f>+ROUND(G40+G41+G42+G43+G44+G45+G46+G47-G48-G38,1)</f>
        <v>-5934.1</v>
      </c>
      <c r="H49" s="55"/>
      <c r="I49" s="108" t="s">
        <v>38</v>
      </c>
      <c r="J49" s="102"/>
    </row>
    <row r="50" spans="3:16" s="30" customFormat="1" ht="19.5" customHeight="1" x14ac:dyDescent="0.25">
      <c r="C50" s="111"/>
      <c r="D50" s="112" t="s">
        <v>55</v>
      </c>
      <c r="E50" s="113"/>
      <c r="F50" s="114">
        <v>4108.8140000000003</v>
      </c>
      <c r="G50" s="115">
        <v>5613.1847424799998</v>
      </c>
      <c r="H50" s="116"/>
      <c r="I50" s="117">
        <f>G50/F50*100</f>
        <v>136.61325975038051</v>
      </c>
      <c r="J50" s="118"/>
      <c r="O50" s="119"/>
      <c r="P50" s="119"/>
    </row>
    <row r="51" spans="3:16" ht="46.5" customHeight="1" x14ac:dyDescent="0.2">
      <c r="C51" s="120" t="s">
        <v>18</v>
      </c>
      <c r="D51" s="187" t="s">
        <v>56</v>
      </c>
      <c r="E51" s="187"/>
      <c r="F51" s="187"/>
      <c r="G51" s="187"/>
      <c r="H51" s="187"/>
      <c r="I51" s="187"/>
      <c r="J51" s="121"/>
    </row>
    <row r="52" spans="3:16" ht="12.95" customHeight="1" x14ac:dyDescent="0.2">
      <c r="C52" s="122" t="s">
        <v>35</v>
      </c>
      <c r="D52" s="123" t="s">
        <v>57</v>
      </c>
      <c r="E52" s="123"/>
      <c r="F52" s="124"/>
      <c r="G52" s="124"/>
      <c r="H52" s="123"/>
      <c r="I52" s="121"/>
      <c r="J52" s="125"/>
      <c r="O52" s="46"/>
      <c r="P52" s="46"/>
    </row>
    <row r="53" spans="3:16" ht="12.75" customHeight="1" x14ac:dyDescent="0.2">
      <c r="C53" s="122" t="s">
        <v>58</v>
      </c>
      <c r="D53" s="123" t="s">
        <v>59</v>
      </c>
      <c r="E53" s="123"/>
      <c r="F53" s="124"/>
      <c r="G53" s="124"/>
      <c r="H53" s="126"/>
      <c r="I53" s="121"/>
      <c r="J53" s="125"/>
      <c r="O53" s="46"/>
      <c r="P53" s="46"/>
    </row>
    <row r="54" spans="3:16" ht="39" customHeight="1" x14ac:dyDescent="0.2">
      <c r="C54" s="159"/>
      <c r="D54" s="159"/>
      <c r="E54" s="159"/>
      <c r="F54" s="159"/>
      <c r="G54" s="159"/>
      <c r="H54" s="159"/>
      <c r="I54" s="159"/>
      <c r="J54" s="127"/>
      <c r="O54" s="46"/>
      <c r="P54" s="46"/>
    </row>
    <row r="55" spans="3:16" ht="13.5" customHeight="1" x14ac:dyDescent="0.2">
      <c r="C55" s="123"/>
      <c r="D55" s="10"/>
      <c r="E55" s="10"/>
      <c r="F55" s="128"/>
      <c r="G55" s="128"/>
      <c r="H55" s="129"/>
      <c r="I55" s="125"/>
      <c r="J55" s="125"/>
      <c r="O55" s="46"/>
      <c r="P55" s="46"/>
    </row>
    <row r="56" spans="3:16" ht="15.75" x14ac:dyDescent="0.25">
      <c r="C56" s="10"/>
      <c r="D56" s="10"/>
      <c r="E56" s="11"/>
      <c r="F56" s="11"/>
      <c r="G56" s="11"/>
      <c r="H56" s="12"/>
      <c r="I56" s="10"/>
    </row>
    <row r="57" spans="3:16" ht="15.75" x14ac:dyDescent="0.25">
      <c r="C57" s="10"/>
      <c r="D57" s="10"/>
      <c r="E57" s="11"/>
      <c r="F57" s="11"/>
      <c r="G57" s="11"/>
      <c r="H57" s="12"/>
      <c r="I57" s="10"/>
    </row>
    <row r="58" spans="3:16" ht="15.75" x14ac:dyDescent="0.25">
      <c r="C58" s="10"/>
      <c r="D58" s="10"/>
      <c r="E58" s="11"/>
      <c r="F58" s="11"/>
      <c r="G58" s="11"/>
      <c r="H58" s="12"/>
      <c r="I58" s="10"/>
    </row>
    <row r="59" spans="3:16" x14ac:dyDescent="0.2">
      <c r="C59" s="10"/>
      <c r="D59" s="10"/>
      <c r="E59" s="10"/>
      <c r="F59" s="10"/>
      <c r="I59" s="10"/>
    </row>
    <row r="60" spans="3:16" x14ac:dyDescent="0.2">
      <c r="C60" s="130"/>
      <c r="D60" s="10"/>
      <c r="E60" s="10"/>
      <c r="F60" s="10"/>
      <c r="I60" s="10"/>
    </row>
    <row r="61" spans="3:16" x14ac:dyDescent="0.2">
      <c r="C61" s="10"/>
      <c r="D61" s="10"/>
      <c r="E61" s="10"/>
      <c r="F61" s="10"/>
      <c r="I61" s="10"/>
    </row>
    <row r="62" spans="3:16" x14ac:dyDescent="0.2">
      <c r="C62" s="10"/>
      <c r="D62" s="10"/>
      <c r="E62" s="10"/>
      <c r="F62" s="10"/>
      <c r="I62" s="10"/>
    </row>
    <row r="63" spans="3:16" ht="15.75" x14ac:dyDescent="0.25">
      <c r="C63" s="10"/>
      <c r="D63" s="10"/>
      <c r="E63" s="10"/>
      <c r="F63" s="10"/>
      <c r="G63" s="11"/>
      <c r="H63" s="12"/>
      <c r="I63" s="10"/>
    </row>
    <row r="64" spans="3:16" ht="15.75" x14ac:dyDescent="0.25">
      <c r="C64" s="10"/>
      <c r="D64" s="10"/>
      <c r="E64" s="10"/>
      <c r="F64" s="10"/>
      <c r="G64" s="11"/>
      <c r="H64" s="12"/>
      <c r="I64" s="131"/>
      <c r="J64" s="131"/>
    </row>
    <row r="65" spans="3:10" ht="15.75" x14ac:dyDescent="0.25">
      <c r="C65" s="132"/>
      <c r="D65" s="132"/>
      <c r="E65" s="11"/>
      <c r="F65" s="133"/>
      <c r="G65" s="132"/>
      <c r="H65" s="134"/>
      <c r="I65" s="10"/>
    </row>
    <row r="66" spans="3:10" ht="15.75" x14ac:dyDescent="0.25">
      <c r="C66" s="133"/>
      <c r="D66" s="135"/>
      <c r="E66" s="135"/>
      <c r="F66" s="133"/>
      <c r="G66" s="133"/>
      <c r="H66" s="136"/>
      <c r="I66" s="133"/>
      <c r="J66" s="133"/>
    </row>
    <row r="67" spans="3:10" ht="15.75" x14ac:dyDescent="0.25">
      <c r="C67" s="11"/>
      <c r="D67" s="11"/>
      <c r="E67" s="11"/>
      <c r="F67" s="133"/>
      <c r="G67" s="11"/>
      <c r="H67" s="12"/>
      <c r="I67" s="10"/>
    </row>
    <row r="68" spans="3:10" x14ac:dyDescent="0.2">
      <c r="C68" s="123"/>
      <c r="D68" s="137"/>
      <c r="E68" s="138"/>
      <c r="F68" s="139"/>
      <c r="G68" s="139"/>
      <c r="H68" s="136"/>
      <c r="I68" s="139"/>
      <c r="J68" s="139"/>
    </row>
    <row r="69" spans="3:10" ht="15.75" x14ac:dyDescent="0.25">
      <c r="C69" s="10"/>
      <c r="D69" s="11"/>
      <c r="E69" s="10"/>
      <c r="F69" s="140"/>
      <c r="G69" s="11"/>
      <c r="H69" s="12"/>
      <c r="I69" s="11"/>
      <c r="J69" s="11"/>
    </row>
    <row r="70" spans="3:10" ht="15.75" x14ac:dyDescent="0.25">
      <c r="C70" s="133"/>
      <c r="D70" s="132"/>
      <c r="E70" s="10"/>
      <c r="F70" s="140"/>
      <c r="G70" s="140"/>
      <c r="H70" s="141"/>
      <c r="I70" s="142"/>
      <c r="J70" s="142"/>
    </row>
    <row r="71" spans="3:10" ht="15.75" x14ac:dyDescent="0.25">
      <c r="C71" s="11"/>
      <c r="D71" s="10"/>
      <c r="E71" s="10"/>
      <c r="F71" s="143"/>
      <c r="I71" s="10"/>
    </row>
    <row r="72" spans="3:10" ht="15.75" x14ac:dyDescent="0.25">
      <c r="C72" s="11"/>
      <c r="D72" s="132"/>
      <c r="E72" s="10"/>
      <c r="F72" s="143"/>
      <c r="G72" s="143"/>
      <c r="H72" s="144"/>
      <c r="I72" s="10"/>
    </row>
    <row r="73" spans="3:10" ht="15.75" x14ac:dyDescent="0.25">
      <c r="C73" s="11"/>
      <c r="D73" s="130"/>
      <c r="E73" s="10"/>
      <c r="F73" s="143"/>
      <c r="G73" s="143"/>
      <c r="H73" s="144"/>
      <c r="I73" s="145"/>
      <c r="J73" s="145"/>
    </row>
    <row r="74" spans="3:10" ht="15.75" x14ac:dyDescent="0.25">
      <c r="C74" s="11"/>
      <c r="D74" s="130"/>
      <c r="E74" s="10"/>
      <c r="F74" s="143"/>
      <c r="G74" s="143"/>
      <c r="H74" s="144"/>
      <c r="I74" s="145"/>
      <c r="J74" s="145"/>
    </row>
    <row r="75" spans="3:10" ht="15.75" x14ac:dyDescent="0.25">
      <c r="C75" s="11"/>
      <c r="D75" s="130"/>
      <c r="E75" s="10"/>
      <c r="F75" s="143"/>
      <c r="G75" s="143"/>
      <c r="H75" s="144"/>
      <c r="I75" s="145"/>
      <c r="J75" s="145"/>
    </row>
    <row r="76" spans="3:10" ht="15.75" x14ac:dyDescent="0.25">
      <c r="C76" s="11"/>
      <c r="D76" s="130"/>
      <c r="E76" s="10"/>
      <c r="F76" s="143"/>
      <c r="G76" s="143"/>
      <c r="H76" s="144"/>
      <c r="I76" s="145"/>
      <c r="J76" s="145"/>
    </row>
    <row r="77" spans="3:10" ht="15.75" x14ac:dyDescent="0.25">
      <c r="C77" s="11"/>
      <c r="D77" s="130"/>
      <c r="E77" s="10"/>
      <c r="F77" s="143"/>
      <c r="G77" s="143"/>
      <c r="H77" s="144"/>
      <c r="I77" s="145"/>
      <c r="J77" s="145"/>
    </row>
    <row r="78" spans="3:10" ht="15.75" x14ac:dyDescent="0.25">
      <c r="C78" s="11"/>
      <c r="D78" s="10"/>
      <c r="E78" s="10"/>
      <c r="F78" s="10"/>
      <c r="I78" s="10"/>
    </row>
    <row r="79" spans="3:10" ht="15.75" x14ac:dyDescent="0.25">
      <c r="C79" s="11"/>
      <c r="D79" s="10"/>
      <c r="E79" s="10"/>
      <c r="F79" s="143"/>
      <c r="G79" s="143"/>
      <c r="H79" s="144"/>
      <c r="I79" s="10"/>
    </row>
    <row r="80" spans="3:10" ht="15.75" x14ac:dyDescent="0.25">
      <c r="C80" s="133"/>
      <c r="D80" s="132"/>
      <c r="E80" s="10"/>
      <c r="F80" s="140"/>
      <c r="G80" s="140"/>
      <c r="H80" s="141"/>
      <c r="I80" s="142"/>
      <c r="J80" s="142"/>
    </row>
    <row r="81" spans="3:18" ht="15.75" customHeight="1" x14ac:dyDescent="0.25">
      <c r="C81" s="11"/>
      <c r="D81" s="10"/>
      <c r="E81" s="10"/>
      <c r="F81" s="10"/>
      <c r="I81" s="10"/>
    </row>
    <row r="82" spans="3:18" ht="15.75" x14ac:dyDescent="0.25">
      <c r="C82" s="11"/>
      <c r="D82" s="10"/>
      <c r="E82" s="10"/>
      <c r="F82" s="143"/>
      <c r="G82" s="143"/>
      <c r="H82" s="144"/>
      <c r="I82" s="10"/>
    </row>
    <row r="83" spans="3:18" ht="15.75" x14ac:dyDescent="0.25">
      <c r="C83" s="133"/>
      <c r="D83" s="132"/>
      <c r="E83" s="10"/>
      <c r="F83" s="140"/>
      <c r="G83" s="140"/>
      <c r="H83" s="141"/>
      <c r="I83" s="142"/>
      <c r="J83" s="142"/>
    </row>
    <row r="84" spans="3:18" x14ac:dyDescent="0.2">
      <c r="C84" s="9"/>
      <c r="D84" s="130"/>
      <c r="E84" s="10"/>
      <c r="F84" s="143"/>
      <c r="G84" s="143"/>
      <c r="H84" s="144"/>
      <c r="I84" s="145"/>
      <c r="J84" s="145"/>
    </row>
    <row r="85" spans="3:18" x14ac:dyDescent="0.2">
      <c r="C85" s="10"/>
      <c r="D85" s="10"/>
      <c r="E85" s="10"/>
      <c r="F85" s="10"/>
      <c r="I85" s="10"/>
    </row>
    <row r="86" spans="3:18" x14ac:dyDescent="0.2">
      <c r="C86" s="10"/>
      <c r="D86" s="10"/>
      <c r="E86" s="10"/>
      <c r="F86" s="10"/>
      <c r="I86" s="10"/>
    </row>
    <row r="87" spans="3:18" x14ac:dyDescent="0.2">
      <c r="C87" s="10"/>
      <c r="D87" s="10"/>
      <c r="E87" s="10"/>
      <c r="F87" s="10"/>
      <c r="I87" s="10"/>
    </row>
    <row r="88" spans="3:18" x14ac:dyDescent="0.2">
      <c r="C88" s="10"/>
      <c r="D88" s="130"/>
      <c r="E88" s="10"/>
      <c r="F88" s="10"/>
      <c r="I88" s="10"/>
    </row>
    <row r="89" spans="3:18" x14ac:dyDescent="0.2">
      <c r="C89" s="10"/>
      <c r="D89" s="130"/>
      <c r="E89" s="10"/>
      <c r="F89" s="10"/>
      <c r="I89" s="10"/>
    </row>
    <row r="90" spans="3:18" x14ac:dyDescent="0.2">
      <c r="C90" s="10"/>
      <c r="D90" s="10"/>
      <c r="E90" s="10"/>
      <c r="F90" s="10"/>
      <c r="I90" s="10"/>
    </row>
    <row r="91" spans="3:18" x14ac:dyDescent="0.2">
      <c r="C91" s="10"/>
      <c r="D91" s="10"/>
      <c r="E91" s="10"/>
      <c r="F91" s="10"/>
      <c r="I91" s="10"/>
    </row>
    <row r="92" spans="3:18" x14ac:dyDescent="0.2">
      <c r="C92" s="10"/>
      <c r="D92" s="10"/>
      <c r="E92" s="10"/>
      <c r="F92" s="10"/>
      <c r="I92" s="10"/>
    </row>
    <row r="93" spans="3:18" x14ac:dyDescent="0.2">
      <c r="C93" s="10"/>
      <c r="D93" s="10"/>
      <c r="E93" s="10"/>
      <c r="F93" s="10"/>
      <c r="I93" s="10"/>
    </row>
    <row r="94" spans="3:18" s="10" customFormat="1" x14ac:dyDescent="0.2">
      <c r="H94" s="13"/>
      <c r="K94" s="3"/>
      <c r="L94" s="3"/>
      <c r="M94" s="3"/>
      <c r="N94" s="3"/>
      <c r="O94" s="3"/>
      <c r="P94" s="3"/>
      <c r="Q94" s="3"/>
      <c r="R94" s="3"/>
    </row>
    <row r="95" spans="3:18" s="10" customFormat="1" x14ac:dyDescent="0.2">
      <c r="H95" s="13"/>
      <c r="K95" s="3"/>
      <c r="L95" s="3"/>
      <c r="M95" s="3"/>
      <c r="N95" s="3"/>
      <c r="O95" s="3"/>
      <c r="P95" s="3"/>
      <c r="Q95" s="3"/>
      <c r="R95" s="3"/>
    </row>
    <row r="96" spans="3:18" s="10" customFormat="1" x14ac:dyDescent="0.2">
      <c r="H96" s="13"/>
      <c r="K96" s="3"/>
      <c r="L96" s="3"/>
      <c r="M96" s="3"/>
      <c r="N96" s="3"/>
      <c r="O96" s="3"/>
      <c r="P96" s="3"/>
      <c r="Q96" s="3"/>
      <c r="R96" s="3"/>
    </row>
    <row r="97" spans="8:18" s="10" customFormat="1" x14ac:dyDescent="0.2">
      <c r="H97" s="13"/>
      <c r="K97" s="3"/>
      <c r="L97" s="3"/>
      <c r="M97" s="3"/>
      <c r="N97" s="3"/>
      <c r="O97" s="3"/>
      <c r="P97" s="3"/>
      <c r="Q97" s="3"/>
      <c r="R97" s="3"/>
    </row>
    <row r="98" spans="8:18" s="10" customFormat="1" ht="15.75" customHeight="1" x14ac:dyDescent="0.2">
      <c r="H98" s="13"/>
      <c r="K98" s="3"/>
      <c r="L98" s="3"/>
      <c r="M98" s="3"/>
      <c r="N98" s="3"/>
      <c r="O98" s="3"/>
      <c r="P98" s="3"/>
      <c r="Q98" s="3"/>
      <c r="R98" s="3"/>
    </row>
    <row r="99" spans="8:18" s="10" customFormat="1" x14ac:dyDescent="0.2">
      <c r="H99" s="13"/>
      <c r="K99" s="3"/>
      <c r="L99" s="3"/>
      <c r="M99" s="3"/>
      <c r="N99" s="3"/>
      <c r="O99" s="3"/>
      <c r="P99" s="3"/>
      <c r="Q99" s="3"/>
      <c r="R99" s="3"/>
    </row>
    <row r="100" spans="8:18" s="10" customFormat="1" x14ac:dyDescent="0.2">
      <c r="H100" s="13"/>
      <c r="K100" s="3"/>
      <c r="L100" s="3"/>
      <c r="M100" s="3"/>
      <c r="N100" s="3"/>
      <c r="O100" s="3"/>
      <c r="P100" s="3"/>
      <c r="Q100" s="3"/>
      <c r="R100" s="3"/>
    </row>
    <row r="101" spans="8:18" s="10" customFormat="1" x14ac:dyDescent="0.2">
      <c r="H101" s="13"/>
      <c r="K101" s="3"/>
      <c r="L101" s="3"/>
      <c r="M101" s="3"/>
      <c r="N101" s="3"/>
      <c r="O101" s="3"/>
      <c r="P101" s="3"/>
      <c r="Q101" s="3"/>
      <c r="R101" s="3"/>
    </row>
    <row r="102" spans="8:18" s="10" customFormat="1" x14ac:dyDescent="0.2">
      <c r="H102" s="13"/>
      <c r="K102" s="3"/>
      <c r="L102" s="3"/>
      <c r="M102" s="3"/>
      <c r="N102" s="3"/>
      <c r="O102" s="3"/>
      <c r="P102" s="3"/>
      <c r="Q102" s="3"/>
      <c r="R102" s="3"/>
    </row>
    <row r="103" spans="8:18" s="10" customFormat="1" x14ac:dyDescent="0.2">
      <c r="H103" s="13"/>
      <c r="K103" s="3"/>
      <c r="L103" s="3"/>
      <c r="M103" s="3"/>
      <c r="N103" s="3"/>
      <c r="O103" s="3"/>
      <c r="P103" s="3"/>
      <c r="Q103" s="3"/>
      <c r="R103" s="3"/>
    </row>
    <row r="104" spans="8:18" s="10" customFormat="1" x14ac:dyDescent="0.2">
      <c r="H104" s="13"/>
      <c r="K104" s="3"/>
      <c r="L104" s="3"/>
      <c r="M104" s="3"/>
      <c r="N104" s="3"/>
      <c r="O104" s="3"/>
      <c r="P104" s="3"/>
      <c r="Q104" s="3"/>
      <c r="R104" s="3"/>
    </row>
    <row r="105" spans="8:18" s="10" customFormat="1" x14ac:dyDescent="0.2">
      <c r="H105" s="13"/>
      <c r="K105" s="3"/>
      <c r="L105" s="3"/>
      <c r="M105" s="3"/>
      <c r="N105" s="3"/>
      <c r="O105" s="3"/>
      <c r="P105" s="3"/>
      <c r="Q105" s="3"/>
      <c r="R105" s="3"/>
    </row>
    <row r="106" spans="8:18" s="10" customFormat="1" x14ac:dyDescent="0.2">
      <c r="H106" s="13"/>
      <c r="K106" s="3"/>
      <c r="L106" s="3"/>
      <c r="M106" s="3"/>
      <c r="N106" s="3"/>
      <c r="O106" s="3"/>
      <c r="P106" s="3"/>
      <c r="Q106" s="3"/>
      <c r="R106" s="3"/>
    </row>
    <row r="107" spans="8:18" s="10" customFormat="1" x14ac:dyDescent="0.2">
      <c r="H107" s="13"/>
      <c r="K107" s="3"/>
      <c r="L107" s="3"/>
      <c r="M107" s="3"/>
      <c r="N107" s="3"/>
      <c r="O107" s="3"/>
      <c r="P107" s="3"/>
      <c r="Q107" s="3"/>
      <c r="R107" s="3"/>
    </row>
    <row r="108" spans="8:18" s="10" customFormat="1" x14ac:dyDescent="0.2">
      <c r="H108" s="13"/>
      <c r="K108" s="3"/>
      <c r="L108" s="3"/>
      <c r="M108" s="3"/>
      <c r="N108" s="3"/>
      <c r="O108" s="3"/>
      <c r="P108" s="3"/>
      <c r="Q108" s="3"/>
      <c r="R108" s="3"/>
    </row>
    <row r="109" spans="8:18" s="10" customFormat="1" x14ac:dyDescent="0.2">
      <c r="H109" s="13"/>
      <c r="K109" s="3"/>
      <c r="L109" s="3"/>
      <c r="M109" s="3"/>
      <c r="N109" s="3"/>
      <c r="O109" s="3"/>
      <c r="P109" s="3"/>
      <c r="Q109" s="3"/>
      <c r="R109" s="3"/>
    </row>
    <row r="110" spans="8:18" s="10" customFormat="1" x14ac:dyDescent="0.2">
      <c r="H110" s="13"/>
      <c r="K110" s="3"/>
      <c r="L110" s="3"/>
      <c r="M110" s="3"/>
      <c r="N110" s="3"/>
      <c r="O110" s="3"/>
      <c r="P110" s="3"/>
      <c r="Q110" s="3"/>
      <c r="R110" s="3"/>
    </row>
    <row r="111" spans="8:18" s="10" customFormat="1" x14ac:dyDescent="0.2">
      <c r="H111" s="13"/>
      <c r="K111" s="3"/>
      <c r="L111" s="3"/>
      <c r="M111" s="3"/>
      <c r="N111" s="3"/>
      <c r="O111" s="3"/>
      <c r="P111" s="3"/>
      <c r="Q111" s="3"/>
      <c r="R111" s="3"/>
    </row>
    <row r="112" spans="8:18" s="10" customFormat="1" x14ac:dyDescent="0.2">
      <c r="H112" s="13"/>
      <c r="K112" s="3"/>
      <c r="L112" s="3"/>
      <c r="M112" s="3"/>
      <c r="N112" s="3"/>
      <c r="O112" s="3"/>
      <c r="P112" s="3"/>
      <c r="Q112" s="3"/>
      <c r="R112" s="3"/>
    </row>
    <row r="113" spans="8:18" s="10" customFormat="1" x14ac:dyDescent="0.2">
      <c r="H113" s="13"/>
      <c r="K113" s="3"/>
      <c r="L113" s="3"/>
      <c r="M113" s="3"/>
      <c r="N113" s="3"/>
      <c r="O113" s="3"/>
      <c r="P113" s="3"/>
      <c r="Q113" s="3"/>
      <c r="R113" s="3"/>
    </row>
    <row r="114" spans="8:18" s="10" customFormat="1" x14ac:dyDescent="0.2">
      <c r="H114" s="13"/>
      <c r="K114" s="3"/>
      <c r="L114" s="3"/>
      <c r="M114" s="3"/>
      <c r="N114" s="3"/>
      <c r="O114" s="3"/>
      <c r="P114" s="3"/>
      <c r="Q114" s="3"/>
      <c r="R114" s="3"/>
    </row>
    <row r="115" spans="8:18" s="10" customFormat="1" x14ac:dyDescent="0.2">
      <c r="H115" s="13"/>
      <c r="K115" s="3"/>
      <c r="L115" s="3"/>
      <c r="M115" s="3"/>
      <c r="N115" s="3"/>
      <c r="O115" s="3"/>
      <c r="P115" s="3"/>
      <c r="Q115" s="3"/>
      <c r="R115" s="3"/>
    </row>
    <row r="116" spans="8:18" s="10" customFormat="1" x14ac:dyDescent="0.2">
      <c r="H116" s="13"/>
      <c r="K116" s="3"/>
      <c r="L116" s="3"/>
      <c r="M116" s="3"/>
      <c r="N116" s="3"/>
      <c r="O116" s="3"/>
      <c r="P116" s="3"/>
      <c r="Q116" s="3"/>
      <c r="R116" s="3"/>
    </row>
    <row r="117" spans="8:18" s="10" customFormat="1" x14ac:dyDescent="0.2">
      <c r="H117" s="13"/>
      <c r="K117" s="3"/>
      <c r="L117" s="3"/>
      <c r="M117" s="3"/>
      <c r="N117" s="3"/>
      <c r="O117" s="3"/>
      <c r="P117" s="3"/>
      <c r="Q117" s="3"/>
      <c r="R117" s="3"/>
    </row>
    <row r="118" spans="8:18" s="10" customFormat="1" x14ac:dyDescent="0.2">
      <c r="H118" s="13"/>
      <c r="K118" s="3"/>
      <c r="L118" s="3"/>
      <c r="M118" s="3"/>
      <c r="N118" s="3"/>
      <c r="O118" s="3"/>
      <c r="P118" s="3"/>
      <c r="Q118" s="3"/>
      <c r="R118" s="3"/>
    </row>
    <row r="119" spans="8:18" s="10" customFormat="1" x14ac:dyDescent="0.2">
      <c r="H119" s="13"/>
      <c r="K119" s="3"/>
      <c r="L119" s="3"/>
      <c r="M119" s="3"/>
      <c r="N119" s="3"/>
      <c r="O119" s="3"/>
      <c r="P119" s="3"/>
      <c r="Q119" s="3"/>
      <c r="R119" s="3"/>
    </row>
    <row r="120" spans="8:18" s="10" customFormat="1" x14ac:dyDescent="0.2">
      <c r="H120" s="13"/>
      <c r="K120" s="3"/>
      <c r="L120" s="3"/>
      <c r="M120" s="3"/>
      <c r="N120" s="3"/>
      <c r="O120" s="3"/>
      <c r="P120" s="3"/>
      <c r="Q120" s="3"/>
      <c r="R120" s="3"/>
    </row>
    <row r="121" spans="8:18" s="10" customFormat="1" x14ac:dyDescent="0.2">
      <c r="H121" s="13"/>
      <c r="K121" s="3"/>
      <c r="L121" s="3"/>
      <c r="M121" s="3"/>
      <c r="N121" s="3"/>
      <c r="O121" s="3"/>
      <c r="P121" s="3"/>
      <c r="Q121" s="3"/>
      <c r="R121" s="3"/>
    </row>
    <row r="122" spans="8:18" s="10" customFormat="1" x14ac:dyDescent="0.2">
      <c r="H122" s="13"/>
      <c r="K122" s="3"/>
      <c r="L122" s="3"/>
      <c r="M122" s="3"/>
      <c r="N122" s="3"/>
      <c r="O122" s="3"/>
      <c r="P122" s="3"/>
      <c r="Q122" s="3"/>
      <c r="R122" s="3"/>
    </row>
    <row r="123" spans="8:18" s="10" customFormat="1" x14ac:dyDescent="0.2">
      <c r="H123" s="13"/>
      <c r="K123" s="3"/>
      <c r="L123" s="3"/>
      <c r="M123" s="3"/>
      <c r="N123" s="3"/>
      <c r="O123" s="3"/>
      <c r="P123" s="3"/>
      <c r="Q123" s="3"/>
      <c r="R123" s="3"/>
    </row>
    <row r="124" spans="8:18" s="10" customFormat="1" x14ac:dyDescent="0.2">
      <c r="H124" s="13"/>
      <c r="K124" s="3"/>
      <c r="L124" s="3"/>
      <c r="M124" s="3"/>
      <c r="N124" s="3"/>
      <c r="O124" s="3"/>
      <c r="P124" s="3"/>
      <c r="Q124" s="3"/>
      <c r="R124" s="3"/>
    </row>
    <row r="125" spans="8:18" s="10" customFormat="1" x14ac:dyDescent="0.2">
      <c r="H125" s="13"/>
      <c r="K125" s="3"/>
      <c r="L125" s="3"/>
      <c r="M125" s="3"/>
      <c r="N125" s="3"/>
      <c r="O125" s="3"/>
      <c r="P125" s="3"/>
      <c r="Q125" s="3"/>
      <c r="R125" s="3"/>
    </row>
    <row r="126" spans="8:18" s="10" customFormat="1" x14ac:dyDescent="0.2">
      <c r="H126" s="13"/>
      <c r="K126" s="3"/>
      <c r="L126" s="3"/>
      <c r="M126" s="3"/>
      <c r="N126" s="3"/>
      <c r="O126" s="3"/>
      <c r="P126" s="3"/>
      <c r="Q126" s="3"/>
      <c r="R126" s="3"/>
    </row>
    <row r="127" spans="8:18" s="10" customFormat="1" x14ac:dyDescent="0.2">
      <c r="H127" s="13"/>
      <c r="K127" s="3"/>
      <c r="L127" s="3"/>
      <c r="M127" s="3"/>
      <c r="N127" s="3"/>
      <c r="O127" s="3"/>
      <c r="P127" s="3"/>
      <c r="Q127" s="3"/>
      <c r="R127" s="3"/>
    </row>
    <row r="128" spans="8:18" s="10" customFormat="1" x14ac:dyDescent="0.2">
      <c r="H128" s="13"/>
      <c r="K128" s="3"/>
      <c r="L128" s="3"/>
      <c r="M128" s="3"/>
      <c r="N128" s="3"/>
      <c r="O128" s="3"/>
      <c r="P128" s="3"/>
      <c r="Q128" s="3"/>
      <c r="R128" s="3"/>
    </row>
    <row r="129" spans="8:18" s="10" customFormat="1" x14ac:dyDescent="0.2">
      <c r="H129" s="13"/>
      <c r="K129" s="3"/>
      <c r="L129" s="3"/>
      <c r="M129" s="3"/>
      <c r="N129" s="3"/>
      <c r="O129" s="3"/>
      <c r="P129" s="3"/>
      <c r="Q129" s="3"/>
      <c r="R129" s="3"/>
    </row>
    <row r="130" spans="8:18" s="10" customFormat="1" x14ac:dyDescent="0.2">
      <c r="H130" s="13"/>
      <c r="K130" s="3"/>
      <c r="L130" s="3"/>
      <c r="M130" s="3"/>
      <c r="N130" s="3"/>
      <c r="O130" s="3"/>
      <c r="P130" s="3"/>
      <c r="Q130" s="3"/>
      <c r="R130" s="3"/>
    </row>
    <row r="131" spans="8:18" s="10" customFormat="1" x14ac:dyDescent="0.2">
      <c r="H131" s="13"/>
      <c r="K131" s="3"/>
      <c r="L131" s="3"/>
      <c r="M131" s="3"/>
      <c r="N131" s="3"/>
      <c r="O131" s="3"/>
      <c r="P131" s="3"/>
      <c r="Q131" s="3"/>
      <c r="R131" s="3"/>
    </row>
    <row r="132" spans="8:18" s="10" customFormat="1" x14ac:dyDescent="0.2">
      <c r="H132" s="13"/>
      <c r="K132" s="3"/>
      <c r="L132" s="3"/>
      <c r="M132" s="3"/>
      <c r="N132" s="3"/>
      <c r="O132" s="3"/>
      <c r="P132" s="3"/>
      <c r="Q132" s="3"/>
      <c r="R132" s="3"/>
    </row>
    <row r="133" spans="8:18" s="10" customFormat="1" x14ac:dyDescent="0.2">
      <c r="H133" s="13"/>
      <c r="K133" s="3"/>
      <c r="L133" s="3"/>
      <c r="M133" s="3"/>
      <c r="N133" s="3"/>
      <c r="O133" s="3"/>
      <c r="P133" s="3"/>
      <c r="Q133" s="3"/>
      <c r="R133" s="3"/>
    </row>
    <row r="134" spans="8:18" s="10" customFormat="1" x14ac:dyDescent="0.2">
      <c r="H134" s="13"/>
      <c r="K134" s="3"/>
      <c r="L134" s="3"/>
      <c r="M134" s="3"/>
      <c r="N134" s="3"/>
      <c r="O134" s="3"/>
      <c r="P134" s="3"/>
      <c r="Q134" s="3"/>
      <c r="R134" s="3"/>
    </row>
    <row r="135" spans="8:18" s="10" customFormat="1" x14ac:dyDescent="0.2">
      <c r="H135" s="13"/>
      <c r="K135" s="3"/>
      <c r="L135" s="3"/>
      <c r="M135" s="3"/>
      <c r="N135" s="3"/>
      <c r="O135" s="3"/>
      <c r="P135" s="3"/>
      <c r="Q135" s="3"/>
      <c r="R135" s="3"/>
    </row>
    <row r="136" spans="8:18" s="10" customFormat="1" x14ac:dyDescent="0.2">
      <c r="H136" s="13"/>
      <c r="K136" s="3"/>
      <c r="L136" s="3"/>
      <c r="M136" s="3"/>
      <c r="N136" s="3"/>
      <c r="O136" s="3"/>
      <c r="P136" s="3"/>
      <c r="Q136" s="3"/>
      <c r="R136" s="3"/>
    </row>
    <row r="137" spans="8:18" s="10" customFormat="1" x14ac:dyDescent="0.2">
      <c r="H137" s="13"/>
      <c r="K137" s="3"/>
      <c r="L137" s="3"/>
      <c r="M137" s="3"/>
      <c r="N137" s="3"/>
      <c r="O137" s="3"/>
      <c r="P137" s="3"/>
      <c r="Q137" s="3"/>
      <c r="R137" s="3"/>
    </row>
    <row r="138" spans="8:18" s="10" customFormat="1" x14ac:dyDescent="0.2">
      <c r="H138" s="13"/>
      <c r="K138" s="3"/>
      <c r="L138" s="3"/>
      <c r="M138" s="3"/>
      <c r="N138" s="3"/>
      <c r="O138" s="3"/>
      <c r="P138" s="3"/>
      <c r="Q138" s="3"/>
      <c r="R138" s="3"/>
    </row>
    <row r="139" spans="8:18" s="10" customFormat="1" x14ac:dyDescent="0.2">
      <c r="H139" s="13"/>
      <c r="K139" s="3"/>
      <c r="L139" s="3"/>
      <c r="M139" s="3"/>
      <c r="N139" s="3"/>
      <c r="O139" s="3"/>
      <c r="P139" s="3"/>
      <c r="Q139" s="3"/>
      <c r="R139" s="3"/>
    </row>
    <row r="140" spans="8:18" s="10" customFormat="1" x14ac:dyDescent="0.2">
      <c r="H140" s="13"/>
      <c r="K140" s="3"/>
      <c r="L140" s="3"/>
      <c r="M140" s="3"/>
      <c r="N140" s="3"/>
      <c r="O140" s="3"/>
      <c r="P140" s="3"/>
      <c r="Q140" s="3"/>
      <c r="R140" s="3"/>
    </row>
    <row r="141" spans="8:18" s="10" customFormat="1" x14ac:dyDescent="0.2">
      <c r="H141" s="13"/>
      <c r="K141" s="3"/>
      <c r="L141" s="3"/>
      <c r="M141" s="3"/>
      <c r="N141" s="3"/>
      <c r="O141" s="3"/>
      <c r="P141" s="3"/>
      <c r="Q141" s="3"/>
      <c r="R141" s="3"/>
    </row>
    <row r="142" spans="8:18" s="10" customFormat="1" x14ac:dyDescent="0.2">
      <c r="H142" s="13"/>
      <c r="K142" s="3"/>
      <c r="L142" s="3"/>
      <c r="M142" s="3"/>
      <c r="N142" s="3"/>
      <c r="O142" s="3"/>
      <c r="P142" s="3"/>
      <c r="Q142" s="3"/>
      <c r="R142" s="3"/>
    </row>
    <row r="143" spans="8:18" s="10" customFormat="1" x14ac:dyDescent="0.2">
      <c r="H143" s="13"/>
      <c r="K143" s="3"/>
      <c r="L143" s="3"/>
      <c r="M143" s="3"/>
      <c r="N143" s="3"/>
      <c r="O143" s="3"/>
      <c r="P143" s="3"/>
      <c r="Q143" s="3"/>
      <c r="R143" s="3"/>
    </row>
    <row r="144" spans="8:18" s="10" customFormat="1" x14ac:dyDescent="0.2">
      <c r="H144" s="13"/>
      <c r="K144" s="3"/>
      <c r="L144" s="3"/>
      <c r="M144" s="3"/>
      <c r="N144" s="3"/>
      <c r="O144" s="3"/>
      <c r="P144" s="3"/>
      <c r="Q144" s="3"/>
      <c r="R144" s="3"/>
    </row>
    <row r="145" spans="8:18" s="10" customFormat="1" x14ac:dyDescent="0.2">
      <c r="H145" s="13"/>
      <c r="K145" s="3"/>
      <c r="L145" s="3"/>
      <c r="M145" s="3"/>
      <c r="N145" s="3"/>
      <c r="O145" s="3"/>
      <c r="P145" s="3"/>
      <c r="Q145" s="3"/>
      <c r="R145" s="3"/>
    </row>
    <row r="146" spans="8:18" s="10" customFormat="1" x14ac:dyDescent="0.2">
      <c r="H146" s="13"/>
      <c r="K146" s="3"/>
      <c r="L146" s="3"/>
      <c r="M146" s="3"/>
      <c r="N146" s="3"/>
      <c r="O146" s="3"/>
      <c r="P146" s="3"/>
      <c r="Q146" s="3"/>
      <c r="R146" s="3"/>
    </row>
    <row r="147" spans="8:18" s="10" customFormat="1" x14ac:dyDescent="0.2">
      <c r="H147" s="13"/>
      <c r="K147" s="3"/>
      <c r="L147" s="3"/>
      <c r="M147" s="3"/>
      <c r="N147" s="3"/>
      <c r="O147" s="3"/>
      <c r="P147" s="3"/>
      <c r="Q147" s="3"/>
      <c r="R147" s="3"/>
    </row>
    <row r="148" spans="8:18" s="10" customFormat="1" x14ac:dyDescent="0.2">
      <c r="H148" s="13"/>
      <c r="K148" s="3"/>
      <c r="L148" s="3"/>
      <c r="M148" s="3"/>
      <c r="N148" s="3"/>
      <c r="O148" s="3"/>
      <c r="P148" s="3"/>
      <c r="Q148" s="3"/>
      <c r="R148" s="3"/>
    </row>
    <row r="149" spans="8:18" s="10" customFormat="1" x14ac:dyDescent="0.2">
      <c r="H149" s="13"/>
      <c r="K149" s="3"/>
      <c r="L149" s="3"/>
      <c r="M149" s="3"/>
      <c r="N149" s="3"/>
      <c r="O149" s="3"/>
      <c r="P149" s="3"/>
      <c r="Q149" s="3"/>
      <c r="R149" s="3"/>
    </row>
    <row r="150" spans="8:18" s="10" customFormat="1" x14ac:dyDescent="0.2">
      <c r="H150" s="13"/>
      <c r="K150" s="3"/>
      <c r="L150" s="3"/>
      <c r="M150" s="3"/>
      <c r="N150" s="3"/>
      <c r="O150" s="3"/>
      <c r="P150" s="3"/>
      <c r="Q150" s="3"/>
      <c r="R150" s="3"/>
    </row>
    <row r="151" spans="8:18" s="10" customFormat="1" x14ac:dyDescent="0.2">
      <c r="H151" s="13"/>
      <c r="K151" s="3"/>
      <c r="L151" s="3"/>
      <c r="M151" s="3"/>
      <c r="N151" s="3"/>
      <c r="O151" s="3"/>
      <c r="P151" s="3"/>
      <c r="Q151" s="3"/>
      <c r="R151" s="3"/>
    </row>
    <row r="152" spans="8:18" s="10" customFormat="1" x14ac:dyDescent="0.2">
      <c r="H152" s="13"/>
      <c r="K152" s="3"/>
      <c r="L152" s="3"/>
      <c r="M152" s="3"/>
      <c r="N152" s="3"/>
      <c r="O152" s="3"/>
      <c r="P152" s="3"/>
      <c r="Q152" s="3"/>
      <c r="R152" s="3"/>
    </row>
    <row r="153" spans="8:18" s="10" customFormat="1" x14ac:dyDescent="0.2">
      <c r="H153" s="13"/>
      <c r="K153" s="3"/>
      <c r="L153" s="3"/>
      <c r="M153" s="3"/>
      <c r="N153" s="3"/>
      <c r="O153" s="3"/>
      <c r="P153" s="3"/>
      <c r="Q153" s="3"/>
      <c r="R153" s="3"/>
    </row>
    <row r="154" spans="8:18" s="10" customFormat="1" x14ac:dyDescent="0.2">
      <c r="H154" s="13"/>
      <c r="K154" s="3"/>
      <c r="L154" s="3"/>
      <c r="M154" s="3"/>
      <c r="N154" s="3"/>
      <c r="O154" s="3"/>
      <c r="P154" s="3"/>
      <c r="Q154" s="3"/>
      <c r="R154" s="3"/>
    </row>
    <row r="155" spans="8:18" s="10" customFormat="1" x14ac:dyDescent="0.2">
      <c r="H155" s="13"/>
      <c r="K155" s="3"/>
      <c r="L155" s="3"/>
      <c r="M155" s="3"/>
      <c r="N155" s="3"/>
      <c r="O155" s="3"/>
      <c r="P155" s="3"/>
      <c r="Q155" s="3"/>
      <c r="R155" s="3"/>
    </row>
    <row r="156" spans="8:18" s="10" customFormat="1" x14ac:dyDescent="0.2">
      <c r="H156" s="13"/>
      <c r="K156" s="3"/>
      <c r="L156" s="3"/>
      <c r="M156" s="3"/>
      <c r="N156" s="3"/>
      <c r="O156" s="3"/>
      <c r="P156" s="3"/>
      <c r="Q156" s="3"/>
      <c r="R156" s="3"/>
    </row>
    <row r="157" spans="8:18" s="10" customFormat="1" x14ac:dyDescent="0.2">
      <c r="H157" s="13"/>
      <c r="K157" s="3"/>
      <c r="L157" s="3"/>
      <c r="M157" s="3"/>
      <c r="N157" s="3"/>
      <c r="O157" s="3"/>
      <c r="P157" s="3"/>
      <c r="Q157" s="3"/>
      <c r="R157" s="3"/>
    </row>
    <row r="158" spans="8:18" s="10" customFormat="1" x14ac:dyDescent="0.2">
      <c r="H158" s="13"/>
      <c r="K158" s="3"/>
      <c r="L158" s="3"/>
      <c r="M158" s="3"/>
      <c r="N158" s="3"/>
      <c r="O158" s="3"/>
      <c r="P158" s="3"/>
      <c r="Q158" s="3"/>
      <c r="R158" s="3"/>
    </row>
    <row r="159" spans="8:18" s="10" customFormat="1" x14ac:dyDescent="0.2">
      <c r="H159" s="13"/>
      <c r="K159" s="3"/>
      <c r="L159" s="3"/>
      <c r="M159" s="3"/>
      <c r="N159" s="3"/>
      <c r="O159" s="3"/>
      <c r="P159" s="3"/>
      <c r="Q159" s="3"/>
      <c r="R159" s="3"/>
    </row>
    <row r="160" spans="8:18" s="10" customFormat="1" x14ac:dyDescent="0.2">
      <c r="H160" s="13"/>
      <c r="K160" s="3"/>
      <c r="L160" s="3"/>
      <c r="M160" s="3"/>
      <c r="N160" s="3"/>
      <c r="O160" s="3"/>
      <c r="P160" s="3"/>
      <c r="Q160" s="3"/>
      <c r="R160" s="3"/>
    </row>
    <row r="161" spans="8:18" s="10" customFormat="1" x14ac:dyDescent="0.2">
      <c r="H161" s="13"/>
      <c r="K161" s="3"/>
      <c r="L161" s="3"/>
      <c r="M161" s="3"/>
      <c r="N161" s="3"/>
      <c r="O161" s="3"/>
      <c r="P161" s="3"/>
      <c r="Q161" s="3"/>
      <c r="R161" s="3"/>
    </row>
    <row r="162" spans="8:18" s="10" customFormat="1" x14ac:dyDescent="0.2">
      <c r="H162" s="13"/>
      <c r="K162" s="3"/>
      <c r="L162" s="3"/>
      <c r="M162" s="3"/>
      <c r="N162" s="3"/>
      <c r="O162" s="3"/>
      <c r="P162" s="3"/>
      <c r="Q162" s="3"/>
      <c r="R162" s="3"/>
    </row>
    <row r="163" spans="8:18" s="10" customFormat="1" x14ac:dyDescent="0.2">
      <c r="H163" s="13"/>
      <c r="K163" s="3"/>
      <c r="L163" s="3"/>
      <c r="M163" s="3"/>
      <c r="N163" s="3"/>
      <c r="O163" s="3"/>
      <c r="P163" s="3"/>
      <c r="Q163" s="3"/>
      <c r="R163" s="3"/>
    </row>
    <row r="164" spans="8:18" s="10" customFormat="1" x14ac:dyDescent="0.2">
      <c r="H164" s="13"/>
      <c r="K164" s="3"/>
      <c r="L164" s="3"/>
      <c r="M164" s="3"/>
      <c r="N164" s="3"/>
      <c r="O164" s="3"/>
      <c r="P164" s="3"/>
      <c r="Q164" s="3"/>
      <c r="R164" s="3"/>
    </row>
    <row r="165" spans="8:18" s="10" customFormat="1" x14ac:dyDescent="0.2">
      <c r="H165" s="13"/>
      <c r="K165" s="3"/>
      <c r="L165" s="3"/>
      <c r="M165" s="3"/>
      <c r="N165" s="3"/>
      <c r="O165" s="3"/>
      <c r="P165" s="3"/>
      <c r="Q165" s="3"/>
      <c r="R165" s="3"/>
    </row>
    <row r="166" spans="8:18" s="10" customFormat="1" x14ac:dyDescent="0.2">
      <c r="H166" s="13"/>
      <c r="K166" s="3"/>
      <c r="L166" s="3"/>
      <c r="M166" s="3"/>
      <c r="N166" s="3"/>
      <c r="O166" s="3"/>
      <c r="P166" s="3"/>
      <c r="Q166" s="3"/>
      <c r="R166" s="3"/>
    </row>
    <row r="167" spans="8:18" s="10" customFormat="1" x14ac:dyDescent="0.2">
      <c r="H167" s="13"/>
      <c r="K167" s="3"/>
      <c r="L167" s="3"/>
      <c r="M167" s="3"/>
      <c r="N167" s="3"/>
      <c r="O167" s="3"/>
      <c r="P167" s="3"/>
      <c r="Q167" s="3"/>
      <c r="R167" s="3"/>
    </row>
    <row r="168" spans="8:18" s="10" customFormat="1" x14ac:dyDescent="0.2">
      <c r="H168" s="13"/>
      <c r="K168" s="3"/>
      <c r="L168" s="3"/>
      <c r="M168" s="3"/>
      <c r="N168" s="3"/>
      <c r="O168" s="3"/>
      <c r="P168" s="3"/>
      <c r="Q168" s="3"/>
      <c r="R168" s="3"/>
    </row>
    <row r="169" spans="8:18" s="10" customFormat="1" x14ac:dyDescent="0.2">
      <c r="H169" s="13"/>
      <c r="K169" s="3"/>
      <c r="L169" s="3"/>
      <c r="M169" s="3"/>
      <c r="N169" s="3"/>
      <c r="O169" s="3"/>
      <c r="P169" s="3"/>
      <c r="Q169" s="3"/>
      <c r="R169" s="3"/>
    </row>
    <row r="170" spans="8:18" s="10" customFormat="1" x14ac:dyDescent="0.2">
      <c r="H170" s="13"/>
      <c r="K170" s="3"/>
      <c r="L170" s="3"/>
      <c r="M170" s="3"/>
      <c r="N170" s="3"/>
      <c r="O170" s="3"/>
      <c r="P170" s="3"/>
      <c r="Q170" s="3"/>
      <c r="R170" s="3"/>
    </row>
    <row r="171" spans="8:18" s="10" customFormat="1" x14ac:dyDescent="0.2">
      <c r="H171" s="13"/>
      <c r="K171" s="3"/>
      <c r="L171" s="3"/>
      <c r="M171" s="3"/>
      <c r="N171" s="3"/>
      <c r="O171" s="3"/>
      <c r="P171" s="3"/>
      <c r="Q171" s="3"/>
      <c r="R171" s="3"/>
    </row>
    <row r="172" spans="8:18" s="10" customFormat="1" x14ac:dyDescent="0.2">
      <c r="H172" s="13"/>
      <c r="K172" s="3"/>
      <c r="L172" s="3"/>
      <c r="M172" s="3"/>
      <c r="N172" s="3"/>
      <c r="O172" s="3"/>
      <c r="P172" s="3"/>
      <c r="Q172" s="3"/>
      <c r="R172" s="3"/>
    </row>
    <row r="173" spans="8:18" s="10" customFormat="1" x14ac:dyDescent="0.2">
      <c r="H173" s="13"/>
      <c r="K173" s="3"/>
      <c r="L173" s="3"/>
      <c r="M173" s="3"/>
      <c r="N173" s="3"/>
      <c r="O173" s="3"/>
      <c r="P173" s="3"/>
      <c r="Q173" s="3"/>
      <c r="R173" s="3"/>
    </row>
    <row r="174" spans="8:18" s="10" customFormat="1" x14ac:dyDescent="0.2">
      <c r="H174" s="13"/>
      <c r="K174" s="3"/>
      <c r="L174" s="3"/>
      <c r="M174" s="3"/>
      <c r="N174" s="3"/>
      <c r="O174" s="3"/>
      <c r="P174" s="3"/>
      <c r="Q174" s="3"/>
      <c r="R174" s="3"/>
    </row>
    <row r="175" spans="8:18" s="10" customFormat="1" x14ac:dyDescent="0.2">
      <c r="H175" s="13"/>
      <c r="K175" s="3"/>
      <c r="L175" s="3"/>
      <c r="M175" s="3"/>
      <c r="N175" s="3"/>
      <c r="O175" s="3"/>
      <c r="P175" s="3"/>
      <c r="Q175" s="3"/>
      <c r="R175" s="3"/>
    </row>
    <row r="176" spans="8:18" s="10" customFormat="1" x14ac:dyDescent="0.2">
      <c r="H176" s="13"/>
      <c r="K176" s="3"/>
      <c r="L176" s="3"/>
      <c r="M176" s="3"/>
      <c r="N176" s="3"/>
      <c r="O176" s="3"/>
      <c r="P176" s="3"/>
      <c r="Q176" s="3"/>
      <c r="R176" s="3"/>
    </row>
    <row r="177" spans="8:18" s="10" customFormat="1" x14ac:dyDescent="0.2">
      <c r="H177" s="13"/>
      <c r="K177" s="3"/>
      <c r="L177" s="3"/>
      <c r="M177" s="3"/>
      <c r="N177" s="3"/>
      <c r="O177" s="3"/>
      <c r="P177" s="3"/>
      <c r="Q177" s="3"/>
      <c r="R177" s="3"/>
    </row>
    <row r="178" spans="8:18" s="10" customFormat="1" x14ac:dyDescent="0.2">
      <c r="H178" s="13"/>
      <c r="K178" s="3"/>
      <c r="L178" s="3"/>
      <c r="M178" s="3"/>
      <c r="N178" s="3"/>
      <c r="O178" s="3"/>
      <c r="P178" s="3"/>
      <c r="Q178" s="3"/>
      <c r="R178" s="3"/>
    </row>
    <row r="179" spans="8:18" s="10" customFormat="1" x14ac:dyDescent="0.2">
      <c r="H179" s="13"/>
      <c r="K179" s="3"/>
      <c r="L179" s="3"/>
      <c r="M179" s="3"/>
      <c r="N179" s="3"/>
      <c r="O179" s="3"/>
      <c r="P179" s="3"/>
      <c r="Q179" s="3"/>
      <c r="R179" s="3"/>
    </row>
    <row r="180" spans="8:18" s="10" customFormat="1" x14ac:dyDescent="0.2">
      <c r="H180" s="13"/>
      <c r="K180" s="3"/>
      <c r="L180" s="3"/>
      <c r="M180" s="3"/>
      <c r="N180" s="3"/>
      <c r="O180" s="3"/>
      <c r="P180" s="3"/>
      <c r="Q180" s="3"/>
      <c r="R180" s="3"/>
    </row>
    <row r="181" spans="8:18" s="10" customFormat="1" x14ac:dyDescent="0.2">
      <c r="H181" s="13"/>
      <c r="K181" s="3"/>
      <c r="L181" s="3"/>
      <c r="M181" s="3"/>
      <c r="N181" s="3"/>
      <c r="O181" s="3"/>
      <c r="P181" s="3"/>
      <c r="Q181" s="3"/>
      <c r="R181" s="3"/>
    </row>
    <row r="182" spans="8:18" s="10" customFormat="1" x14ac:dyDescent="0.2">
      <c r="H182" s="13"/>
      <c r="K182" s="3"/>
      <c r="L182" s="3"/>
      <c r="M182" s="3"/>
      <c r="N182" s="3"/>
      <c r="O182" s="3"/>
      <c r="P182" s="3"/>
      <c r="Q182" s="3"/>
      <c r="R182" s="3"/>
    </row>
    <row r="183" spans="8:18" s="10" customFormat="1" x14ac:dyDescent="0.2">
      <c r="H183" s="13"/>
      <c r="K183" s="3"/>
      <c r="L183" s="3"/>
      <c r="M183" s="3"/>
      <c r="N183" s="3"/>
      <c r="O183" s="3"/>
      <c r="P183" s="3"/>
      <c r="Q183" s="3"/>
      <c r="R183" s="3"/>
    </row>
    <row r="184" spans="8:18" s="10" customFormat="1" x14ac:dyDescent="0.2">
      <c r="H184" s="13"/>
      <c r="K184" s="3"/>
      <c r="L184" s="3"/>
      <c r="M184" s="3"/>
      <c r="N184" s="3"/>
      <c r="O184" s="3"/>
      <c r="P184" s="3"/>
      <c r="Q184" s="3"/>
      <c r="R184" s="3"/>
    </row>
    <row r="185" spans="8:18" s="10" customFormat="1" x14ac:dyDescent="0.2">
      <c r="H185" s="13"/>
      <c r="K185" s="3"/>
      <c r="L185" s="3"/>
      <c r="M185" s="3"/>
      <c r="N185" s="3"/>
      <c r="O185" s="3"/>
      <c r="P185" s="3"/>
      <c r="Q185" s="3"/>
      <c r="R185" s="3"/>
    </row>
    <row r="186" spans="8:18" s="10" customFormat="1" x14ac:dyDescent="0.2">
      <c r="H186" s="13"/>
      <c r="K186" s="3"/>
      <c r="L186" s="3"/>
      <c r="M186" s="3"/>
      <c r="N186" s="3"/>
      <c r="O186" s="3"/>
      <c r="P186" s="3"/>
      <c r="Q186" s="3"/>
      <c r="R186" s="3"/>
    </row>
    <row r="187" spans="8:18" s="10" customFormat="1" x14ac:dyDescent="0.2">
      <c r="H187" s="13"/>
      <c r="K187" s="3"/>
      <c r="L187" s="3"/>
      <c r="M187" s="3"/>
      <c r="N187" s="3"/>
      <c r="O187" s="3"/>
      <c r="P187" s="3"/>
      <c r="Q187" s="3"/>
      <c r="R187" s="3"/>
    </row>
    <row r="188" spans="8:18" s="10" customFormat="1" x14ac:dyDescent="0.2">
      <c r="H188" s="13"/>
      <c r="K188" s="3"/>
      <c r="L188" s="3"/>
      <c r="M188" s="3"/>
      <c r="N188" s="3"/>
      <c r="O188" s="3"/>
      <c r="P188" s="3"/>
      <c r="Q188" s="3"/>
      <c r="R188" s="3"/>
    </row>
    <row r="189" spans="8:18" s="10" customFormat="1" x14ac:dyDescent="0.2">
      <c r="H189" s="13"/>
      <c r="K189" s="3"/>
      <c r="L189" s="3"/>
      <c r="M189" s="3"/>
      <c r="N189" s="3"/>
      <c r="O189" s="3"/>
      <c r="P189" s="3"/>
      <c r="Q189" s="3"/>
      <c r="R189" s="3"/>
    </row>
    <row r="190" spans="8:18" s="10" customFormat="1" x14ac:dyDescent="0.2">
      <c r="H190" s="13"/>
      <c r="K190" s="3"/>
      <c r="L190" s="3"/>
      <c r="M190" s="3"/>
      <c r="N190" s="3"/>
      <c r="O190" s="3"/>
      <c r="P190" s="3"/>
      <c r="Q190" s="3"/>
      <c r="R190" s="3"/>
    </row>
    <row r="191" spans="8:18" s="10" customFormat="1" x14ac:dyDescent="0.2">
      <c r="H191" s="13"/>
      <c r="K191" s="3"/>
      <c r="L191" s="3"/>
      <c r="M191" s="3"/>
      <c r="N191" s="3"/>
      <c r="O191" s="3"/>
      <c r="P191" s="3"/>
      <c r="Q191" s="3"/>
      <c r="R191" s="3"/>
    </row>
    <row r="192" spans="8:18" s="10" customFormat="1" x14ac:dyDescent="0.2">
      <c r="H192" s="13"/>
      <c r="K192" s="3"/>
      <c r="L192" s="3"/>
      <c r="M192" s="3"/>
      <c r="N192" s="3"/>
      <c r="O192" s="3"/>
      <c r="P192" s="3"/>
      <c r="Q192" s="3"/>
      <c r="R192" s="3"/>
    </row>
    <row r="193" spans="8:18" s="10" customFormat="1" x14ac:dyDescent="0.2">
      <c r="H193" s="13"/>
      <c r="K193" s="3"/>
      <c r="L193" s="3"/>
      <c r="M193" s="3"/>
      <c r="N193" s="3"/>
      <c r="O193" s="3"/>
      <c r="P193" s="3"/>
      <c r="Q193" s="3"/>
      <c r="R193" s="3"/>
    </row>
    <row r="194" spans="8:18" s="10" customFormat="1" x14ac:dyDescent="0.2">
      <c r="H194" s="13"/>
      <c r="K194" s="3"/>
      <c r="L194" s="3"/>
      <c r="M194" s="3"/>
      <c r="N194" s="3"/>
      <c r="O194" s="3"/>
      <c r="P194" s="3"/>
      <c r="Q194" s="3"/>
      <c r="R194" s="3"/>
    </row>
    <row r="195" spans="8:18" s="10" customFormat="1" x14ac:dyDescent="0.2">
      <c r="H195" s="13"/>
      <c r="K195" s="3"/>
      <c r="L195" s="3"/>
      <c r="M195" s="3"/>
      <c r="N195" s="3"/>
      <c r="O195" s="3"/>
      <c r="P195" s="3"/>
      <c r="Q195" s="3"/>
      <c r="R195" s="3"/>
    </row>
    <row r="196" spans="8:18" s="10" customFormat="1" x14ac:dyDescent="0.2">
      <c r="H196" s="13"/>
      <c r="K196" s="3"/>
      <c r="L196" s="3"/>
      <c r="M196" s="3"/>
      <c r="N196" s="3"/>
      <c r="O196" s="3"/>
      <c r="P196" s="3"/>
      <c r="Q196" s="3"/>
      <c r="R196" s="3"/>
    </row>
    <row r="197" spans="8:18" s="10" customFormat="1" x14ac:dyDescent="0.2">
      <c r="H197" s="13"/>
      <c r="K197" s="3"/>
      <c r="L197" s="3"/>
      <c r="M197" s="3"/>
      <c r="N197" s="3"/>
      <c r="O197" s="3"/>
      <c r="P197" s="3"/>
      <c r="Q197" s="3"/>
      <c r="R197" s="3"/>
    </row>
    <row r="198" spans="8:18" s="10" customFormat="1" x14ac:dyDescent="0.2">
      <c r="H198" s="13"/>
      <c r="K198" s="3"/>
      <c r="L198" s="3"/>
      <c r="M198" s="3"/>
      <c r="N198" s="3"/>
      <c r="O198" s="3"/>
      <c r="P198" s="3"/>
      <c r="Q198" s="3"/>
      <c r="R198" s="3"/>
    </row>
    <row r="199" spans="8:18" s="10" customFormat="1" x14ac:dyDescent="0.2">
      <c r="H199" s="13"/>
      <c r="K199" s="3"/>
      <c r="L199" s="3"/>
      <c r="M199" s="3"/>
      <c r="N199" s="3"/>
      <c r="O199" s="3"/>
      <c r="P199" s="3"/>
      <c r="Q199" s="3"/>
      <c r="R199" s="3"/>
    </row>
    <row r="200" spans="8:18" s="10" customFormat="1" x14ac:dyDescent="0.2">
      <c r="H200" s="13"/>
      <c r="K200" s="3"/>
      <c r="L200" s="3"/>
      <c r="M200" s="3"/>
      <c r="N200" s="3"/>
      <c r="O200" s="3"/>
      <c r="P200" s="3"/>
      <c r="Q200" s="3"/>
      <c r="R200" s="3"/>
    </row>
    <row r="201" spans="8:18" s="10" customFormat="1" x14ac:dyDescent="0.2">
      <c r="H201" s="13"/>
      <c r="K201" s="3"/>
      <c r="L201" s="3"/>
      <c r="M201" s="3"/>
      <c r="N201" s="3"/>
      <c r="O201" s="3"/>
      <c r="P201" s="3"/>
      <c r="Q201" s="3"/>
      <c r="R201" s="3"/>
    </row>
    <row r="202" spans="8:18" s="10" customFormat="1" x14ac:dyDescent="0.2">
      <c r="H202" s="13"/>
      <c r="K202" s="3"/>
      <c r="L202" s="3"/>
      <c r="M202" s="3"/>
      <c r="N202" s="3"/>
      <c r="O202" s="3"/>
      <c r="P202" s="3"/>
      <c r="Q202" s="3"/>
      <c r="R202" s="3"/>
    </row>
    <row r="203" spans="8:18" s="10" customFormat="1" x14ac:dyDescent="0.2">
      <c r="H203" s="13"/>
      <c r="K203" s="3"/>
      <c r="L203" s="3"/>
      <c r="M203" s="3"/>
      <c r="N203" s="3"/>
      <c r="O203" s="3"/>
      <c r="P203" s="3"/>
      <c r="Q203" s="3"/>
      <c r="R203" s="3"/>
    </row>
    <row r="204" spans="8:18" s="10" customFormat="1" x14ac:dyDescent="0.2">
      <c r="H204" s="13"/>
      <c r="K204" s="3"/>
      <c r="L204" s="3"/>
      <c r="M204" s="3"/>
      <c r="N204" s="3"/>
      <c r="O204" s="3"/>
      <c r="P204" s="3"/>
      <c r="Q204" s="3"/>
      <c r="R204" s="3"/>
    </row>
    <row r="205" spans="8:18" s="10" customFormat="1" x14ac:dyDescent="0.2">
      <c r="H205" s="13"/>
      <c r="K205" s="3"/>
      <c r="L205" s="3"/>
      <c r="M205" s="3"/>
      <c r="N205" s="3"/>
      <c r="O205" s="3"/>
      <c r="P205" s="3"/>
      <c r="Q205" s="3"/>
      <c r="R205" s="3"/>
    </row>
    <row r="206" spans="8:18" s="10" customFormat="1" x14ac:dyDescent="0.2">
      <c r="H206" s="13"/>
      <c r="K206" s="3"/>
      <c r="L206" s="3"/>
      <c r="M206" s="3"/>
      <c r="N206" s="3"/>
      <c r="O206" s="3"/>
      <c r="P206" s="3"/>
      <c r="Q206" s="3"/>
      <c r="R206" s="3"/>
    </row>
    <row r="207" spans="8:18" s="10" customFormat="1" x14ac:dyDescent="0.2">
      <c r="H207" s="13"/>
      <c r="K207" s="3"/>
      <c r="L207" s="3"/>
      <c r="M207" s="3"/>
      <c r="N207" s="3"/>
      <c r="O207" s="3"/>
      <c r="P207" s="3"/>
      <c r="Q207" s="3"/>
      <c r="R207" s="3"/>
    </row>
    <row r="208" spans="8:18" s="10" customFormat="1" x14ac:dyDescent="0.2">
      <c r="H208" s="13"/>
      <c r="K208" s="3"/>
      <c r="L208" s="3"/>
      <c r="M208" s="3"/>
      <c r="N208" s="3"/>
      <c r="O208" s="3"/>
      <c r="P208" s="3"/>
      <c r="Q208" s="3"/>
      <c r="R208" s="3"/>
    </row>
    <row r="209" spans="8:18" s="10" customFormat="1" x14ac:dyDescent="0.2">
      <c r="H209" s="13"/>
      <c r="K209" s="3"/>
      <c r="L209" s="3"/>
      <c r="M209" s="3"/>
      <c r="N209" s="3"/>
      <c r="O209" s="3"/>
      <c r="P209" s="3"/>
      <c r="Q209" s="3"/>
      <c r="R209" s="3"/>
    </row>
    <row r="210" spans="8:18" s="10" customFormat="1" x14ac:dyDescent="0.2">
      <c r="H210" s="13"/>
      <c r="K210" s="3"/>
      <c r="L210" s="3"/>
      <c r="M210" s="3"/>
      <c r="N210" s="3"/>
      <c r="O210" s="3"/>
      <c r="P210" s="3"/>
      <c r="Q210" s="3"/>
      <c r="R210" s="3"/>
    </row>
    <row r="211" spans="8:18" s="10" customFormat="1" x14ac:dyDescent="0.2">
      <c r="H211" s="13"/>
      <c r="K211" s="3"/>
      <c r="L211" s="3"/>
      <c r="M211" s="3"/>
      <c r="N211" s="3"/>
      <c r="O211" s="3"/>
      <c r="P211" s="3"/>
      <c r="Q211" s="3"/>
      <c r="R211" s="3"/>
    </row>
    <row r="212" spans="8:18" s="10" customFormat="1" x14ac:dyDescent="0.2">
      <c r="H212" s="13"/>
      <c r="K212" s="3"/>
      <c r="L212" s="3"/>
      <c r="M212" s="3"/>
      <c r="N212" s="3"/>
      <c r="O212" s="3"/>
      <c r="P212" s="3"/>
      <c r="Q212" s="3"/>
      <c r="R212" s="3"/>
    </row>
    <row r="213" spans="8:18" s="10" customFormat="1" x14ac:dyDescent="0.2">
      <c r="H213" s="13"/>
      <c r="K213" s="3"/>
      <c r="L213" s="3"/>
      <c r="M213" s="3"/>
      <c r="N213" s="3"/>
      <c r="O213" s="3"/>
      <c r="P213" s="3"/>
      <c r="Q213" s="3"/>
      <c r="R213" s="3"/>
    </row>
    <row r="214" spans="8:18" s="10" customFormat="1" x14ac:dyDescent="0.2">
      <c r="H214" s="13"/>
      <c r="K214" s="3"/>
      <c r="L214" s="3"/>
      <c r="M214" s="3"/>
      <c r="N214" s="3"/>
      <c r="O214" s="3"/>
      <c r="P214" s="3"/>
      <c r="Q214" s="3"/>
      <c r="R214" s="3"/>
    </row>
    <row r="215" spans="8:18" s="10" customFormat="1" x14ac:dyDescent="0.2">
      <c r="H215" s="13"/>
      <c r="K215" s="3"/>
      <c r="L215" s="3"/>
      <c r="M215" s="3"/>
      <c r="N215" s="3"/>
      <c r="O215" s="3"/>
      <c r="P215" s="3"/>
      <c r="Q215" s="3"/>
      <c r="R215" s="3"/>
    </row>
    <row r="216" spans="8:18" s="10" customFormat="1" x14ac:dyDescent="0.2">
      <c r="H216" s="13"/>
      <c r="K216" s="3"/>
      <c r="L216" s="3"/>
      <c r="M216" s="3"/>
      <c r="N216" s="3"/>
      <c r="O216" s="3"/>
      <c r="P216" s="3"/>
      <c r="Q216" s="3"/>
      <c r="R216" s="3"/>
    </row>
    <row r="217" spans="8:18" s="10" customFormat="1" x14ac:dyDescent="0.2">
      <c r="H217" s="13"/>
      <c r="K217" s="3"/>
      <c r="L217" s="3"/>
      <c r="M217" s="3"/>
      <c r="N217" s="3"/>
      <c r="O217" s="3"/>
      <c r="P217" s="3"/>
      <c r="Q217" s="3"/>
      <c r="R217" s="3"/>
    </row>
    <row r="218" spans="8:18" s="10" customFormat="1" x14ac:dyDescent="0.2">
      <c r="H218" s="13"/>
      <c r="K218" s="3"/>
      <c r="L218" s="3"/>
      <c r="M218" s="3"/>
      <c r="N218" s="3"/>
      <c r="O218" s="3"/>
      <c r="P218" s="3"/>
      <c r="Q218" s="3"/>
      <c r="R218" s="3"/>
    </row>
    <row r="219" spans="8:18" s="10" customFormat="1" x14ac:dyDescent="0.2">
      <c r="H219" s="13"/>
      <c r="K219" s="3"/>
      <c r="L219" s="3"/>
      <c r="M219" s="3"/>
      <c r="N219" s="3"/>
      <c r="O219" s="3"/>
      <c r="P219" s="3"/>
      <c r="Q219" s="3"/>
      <c r="R219" s="3"/>
    </row>
    <row r="220" spans="8:18" s="10" customFormat="1" x14ac:dyDescent="0.2">
      <c r="H220" s="13"/>
      <c r="K220" s="3"/>
      <c r="L220" s="3"/>
      <c r="M220" s="3"/>
      <c r="N220" s="3"/>
      <c r="O220" s="3"/>
      <c r="P220" s="3"/>
      <c r="Q220" s="3"/>
      <c r="R220" s="3"/>
    </row>
    <row r="221" spans="8:18" s="10" customFormat="1" x14ac:dyDescent="0.2">
      <c r="H221" s="13"/>
      <c r="K221" s="3"/>
      <c r="L221" s="3"/>
      <c r="M221" s="3"/>
      <c r="N221" s="3"/>
      <c r="O221" s="3"/>
      <c r="P221" s="3"/>
      <c r="Q221" s="3"/>
      <c r="R221" s="3"/>
    </row>
    <row r="222" spans="8:18" s="10" customFormat="1" x14ac:dyDescent="0.2">
      <c r="H222" s="13"/>
      <c r="K222" s="3"/>
      <c r="L222" s="3"/>
      <c r="M222" s="3"/>
      <c r="N222" s="3"/>
      <c r="O222" s="3"/>
      <c r="P222" s="3"/>
      <c r="Q222" s="3"/>
      <c r="R222" s="3"/>
    </row>
    <row r="223" spans="8:18" s="10" customFormat="1" x14ac:dyDescent="0.2">
      <c r="H223" s="13"/>
      <c r="K223" s="3"/>
      <c r="L223" s="3"/>
      <c r="M223" s="3"/>
      <c r="N223" s="3"/>
      <c r="O223" s="3"/>
      <c r="P223" s="3"/>
      <c r="Q223" s="3"/>
      <c r="R223" s="3"/>
    </row>
    <row r="224" spans="8:18" s="10" customFormat="1" x14ac:dyDescent="0.2">
      <c r="H224" s="13"/>
      <c r="K224" s="3"/>
      <c r="L224" s="3"/>
      <c r="M224" s="3"/>
      <c r="N224" s="3"/>
      <c r="O224" s="3"/>
      <c r="P224" s="3"/>
      <c r="Q224" s="3"/>
      <c r="R224" s="3"/>
    </row>
    <row r="225" spans="8:18" s="10" customFormat="1" x14ac:dyDescent="0.2">
      <c r="H225" s="13"/>
      <c r="K225" s="3"/>
      <c r="L225" s="3"/>
      <c r="M225" s="3"/>
      <c r="N225" s="3"/>
      <c r="O225" s="3"/>
      <c r="P225" s="3"/>
      <c r="Q225" s="3"/>
      <c r="R225" s="3"/>
    </row>
    <row r="226" spans="8:18" s="10" customFormat="1" x14ac:dyDescent="0.2">
      <c r="H226" s="13"/>
      <c r="K226" s="3"/>
      <c r="L226" s="3"/>
      <c r="M226" s="3"/>
      <c r="N226" s="3"/>
      <c r="O226" s="3"/>
      <c r="P226" s="3"/>
      <c r="Q226" s="3"/>
      <c r="R226" s="3"/>
    </row>
    <row r="227" spans="8:18" s="10" customFormat="1" x14ac:dyDescent="0.2">
      <c r="H227" s="13"/>
      <c r="K227" s="3"/>
      <c r="L227" s="3"/>
      <c r="M227" s="3"/>
      <c r="N227" s="3"/>
      <c r="O227" s="3"/>
      <c r="P227" s="3"/>
      <c r="Q227" s="3"/>
      <c r="R227" s="3"/>
    </row>
    <row r="228" spans="8:18" s="10" customFormat="1" x14ac:dyDescent="0.2">
      <c r="H228" s="13"/>
      <c r="K228" s="3"/>
      <c r="L228" s="3"/>
      <c r="M228" s="3"/>
      <c r="N228" s="3"/>
      <c r="O228" s="3"/>
      <c r="P228" s="3"/>
      <c r="Q228" s="3"/>
      <c r="R228" s="3"/>
    </row>
    <row r="229" spans="8:18" s="10" customFormat="1" x14ac:dyDescent="0.2">
      <c r="H229" s="13"/>
      <c r="K229" s="3"/>
      <c r="L229" s="3"/>
      <c r="M229" s="3"/>
      <c r="N229" s="3"/>
      <c r="O229" s="3"/>
      <c r="P229" s="3"/>
      <c r="Q229" s="3"/>
      <c r="R229" s="3"/>
    </row>
    <row r="230" spans="8:18" s="10" customFormat="1" x14ac:dyDescent="0.2">
      <c r="H230" s="13"/>
      <c r="K230" s="3"/>
      <c r="L230" s="3"/>
      <c r="M230" s="3"/>
      <c r="N230" s="3"/>
      <c r="O230" s="3"/>
      <c r="P230" s="3"/>
      <c r="Q230" s="3"/>
      <c r="R230" s="3"/>
    </row>
    <row r="231" spans="8:18" s="10" customFormat="1" x14ac:dyDescent="0.2">
      <c r="H231" s="13"/>
      <c r="K231" s="3"/>
      <c r="L231" s="3"/>
      <c r="M231" s="3"/>
      <c r="N231" s="3"/>
      <c r="O231" s="3"/>
      <c r="P231" s="3"/>
      <c r="Q231" s="3"/>
      <c r="R231" s="3"/>
    </row>
    <row r="232" spans="8:18" s="10" customFormat="1" x14ac:dyDescent="0.2">
      <c r="H232" s="13"/>
      <c r="K232" s="3"/>
      <c r="L232" s="3"/>
      <c r="M232" s="3"/>
      <c r="N232" s="3"/>
      <c r="O232" s="3"/>
      <c r="P232" s="3"/>
      <c r="Q232" s="3"/>
      <c r="R232" s="3"/>
    </row>
    <row r="233" spans="8:18" s="10" customFormat="1" x14ac:dyDescent="0.2">
      <c r="H233" s="13"/>
      <c r="K233" s="3"/>
      <c r="L233" s="3"/>
      <c r="M233" s="3"/>
      <c r="N233" s="3"/>
      <c r="O233" s="3"/>
      <c r="P233" s="3"/>
      <c r="Q233" s="3"/>
      <c r="R233" s="3"/>
    </row>
    <row r="234" spans="8:18" s="10" customFormat="1" x14ac:dyDescent="0.2">
      <c r="H234" s="13"/>
      <c r="K234" s="3"/>
      <c r="L234" s="3"/>
      <c r="M234" s="3"/>
      <c r="N234" s="3"/>
      <c r="O234" s="3"/>
      <c r="P234" s="3"/>
      <c r="Q234" s="3"/>
      <c r="R234" s="3"/>
    </row>
    <row r="235" spans="8:18" s="10" customFormat="1" x14ac:dyDescent="0.2">
      <c r="H235" s="13"/>
      <c r="K235" s="3"/>
      <c r="L235" s="3"/>
      <c r="M235" s="3"/>
      <c r="N235" s="3"/>
      <c r="O235" s="3"/>
      <c r="P235" s="3"/>
      <c r="Q235" s="3"/>
      <c r="R235" s="3"/>
    </row>
    <row r="236" spans="8:18" s="10" customFormat="1" x14ac:dyDescent="0.2">
      <c r="H236" s="13"/>
      <c r="K236" s="3"/>
      <c r="L236" s="3"/>
      <c r="M236" s="3"/>
      <c r="N236" s="3"/>
      <c r="O236" s="3"/>
      <c r="P236" s="3"/>
      <c r="Q236" s="3"/>
      <c r="R236" s="3"/>
    </row>
    <row r="237" spans="8:18" s="10" customFormat="1" x14ac:dyDescent="0.2">
      <c r="H237" s="13"/>
      <c r="K237" s="3"/>
      <c r="L237" s="3"/>
      <c r="M237" s="3"/>
      <c r="N237" s="3"/>
      <c r="O237" s="3"/>
      <c r="P237" s="3"/>
      <c r="Q237" s="3"/>
      <c r="R237" s="3"/>
    </row>
    <row r="238" spans="8:18" s="10" customFormat="1" x14ac:dyDescent="0.2">
      <c r="H238" s="13"/>
      <c r="K238" s="3"/>
      <c r="L238" s="3"/>
      <c r="M238" s="3"/>
      <c r="N238" s="3"/>
      <c r="O238" s="3"/>
      <c r="P238" s="3"/>
      <c r="Q238" s="3"/>
      <c r="R238" s="3"/>
    </row>
    <row r="239" spans="8:18" s="10" customFormat="1" x14ac:dyDescent="0.2">
      <c r="H239" s="13"/>
      <c r="K239" s="3"/>
      <c r="L239" s="3"/>
      <c r="M239" s="3"/>
      <c r="N239" s="3"/>
      <c r="O239" s="3"/>
      <c r="P239" s="3"/>
      <c r="Q239" s="3"/>
      <c r="R239" s="3"/>
    </row>
    <row r="240" spans="8:18" s="10" customFormat="1" x14ac:dyDescent="0.2">
      <c r="H240" s="13"/>
      <c r="K240" s="3"/>
      <c r="L240" s="3"/>
      <c r="M240" s="3"/>
      <c r="N240" s="3"/>
      <c r="O240" s="3"/>
      <c r="P240" s="3"/>
      <c r="Q240" s="3"/>
      <c r="R240" s="3"/>
    </row>
    <row r="241" spans="8:18" s="10" customFormat="1" x14ac:dyDescent="0.2">
      <c r="H241" s="13"/>
      <c r="K241" s="3"/>
      <c r="L241" s="3"/>
      <c r="M241" s="3"/>
      <c r="N241" s="3"/>
      <c r="O241" s="3"/>
      <c r="P241" s="3"/>
      <c r="Q241" s="3"/>
      <c r="R241" s="3"/>
    </row>
    <row r="242" spans="8:18" s="10" customFormat="1" x14ac:dyDescent="0.2">
      <c r="H242" s="13"/>
      <c r="K242" s="3"/>
      <c r="L242" s="3"/>
      <c r="M242" s="3"/>
      <c r="N242" s="3"/>
      <c r="O242" s="3"/>
      <c r="P242" s="3"/>
      <c r="Q242" s="3"/>
      <c r="R242" s="3"/>
    </row>
    <row r="243" spans="8:18" s="10" customFormat="1" x14ac:dyDescent="0.2">
      <c r="H243" s="13"/>
      <c r="K243" s="3"/>
      <c r="L243" s="3"/>
      <c r="M243" s="3"/>
      <c r="N243" s="3"/>
      <c r="O243" s="3"/>
      <c r="P243" s="3"/>
      <c r="Q243" s="3"/>
      <c r="R243" s="3"/>
    </row>
    <row r="244" spans="8:18" s="10" customFormat="1" x14ac:dyDescent="0.2">
      <c r="H244" s="13"/>
      <c r="K244" s="3"/>
      <c r="L244" s="3"/>
      <c r="M244" s="3"/>
      <c r="N244" s="3"/>
      <c r="O244" s="3"/>
      <c r="P244" s="3"/>
      <c r="Q244" s="3"/>
      <c r="R244" s="3"/>
    </row>
    <row r="245" spans="8:18" s="10" customFormat="1" x14ac:dyDescent="0.2">
      <c r="H245" s="13"/>
      <c r="K245" s="3"/>
      <c r="L245" s="3"/>
      <c r="M245" s="3"/>
      <c r="N245" s="3"/>
      <c r="O245" s="3"/>
      <c r="P245" s="3"/>
      <c r="Q245" s="3"/>
      <c r="R245" s="3"/>
    </row>
    <row r="246" spans="8:18" s="10" customFormat="1" x14ac:dyDescent="0.2">
      <c r="H246" s="13"/>
      <c r="K246" s="3"/>
      <c r="L246" s="3"/>
      <c r="M246" s="3"/>
      <c r="N246" s="3"/>
      <c r="O246" s="3"/>
      <c r="P246" s="3"/>
      <c r="Q246" s="3"/>
      <c r="R246" s="3"/>
    </row>
    <row r="247" spans="8:18" s="10" customFormat="1" x14ac:dyDescent="0.2">
      <c r="H247" s="13"/>
      <c r="K247" s="3"/>
      <c r="L247" s="3"/>
      <c r="M247" s="3"/>
      <c r="N247" s="3"/>
      <c r="O247" s="3"/>
      <c r="P247" s="3"/>
      <c r="Q247" s="3"/>
      <c r="R247" s="3"/>
    </row>
    <row r="248" spans="8:18" s="10" customFormat="1" x14ac:dyDescent="0.2">
      <c r="H248" s="13"/>
      <c r="K248" s="3"/>
      <c r="L248" s="3"/>
      <c r="M248" s="3"/>
      <c r="N248" s="3"/>
      <c r="O248" s="3"/>
      <c r="P248" s="3"/>
      <c r="Q248" s="3"/>
      <c r="R248" s="3"/>
    </row>
    <row r="249" spans="8:18" s="10" customFormat="1" x14ac:dyDescent="0.2">
      <c r="H249" s="13"/>
      <c r="K249" s="3"/>
      <c r="L249" s="3"/>
      <c r="M249" s="3"/>
      <c r="N249" s="3"/>
      <c r="O249" s="3"/>
      <c r="P249" s="3"/>
      <c r="Q249" s="3"/>
      <c r="R249" s="3"/>
    </row>
    <row r="250" spans="8:18" s="10" customFormat="1" x14ac:dyDescent="0.2">
      <c r="H250" s="13"/>
      <c r="K250" s="3"/>
      <c r="L250" s="3"/>
      <c r="M250" s="3"/>
      <c r="N250" s="3"/>
      <c r="O250" s="3"/>
      <c r="P250" s="3"/>
      <c r="Q250" s="3"/>
      <c r="R250" s="3"/>
    </row>
    <row r="251" spans="8:18" s="10" customFormat="1" x14ac:dyDescent="0.2">
      <c r="H251" s="13"/>
      <c r="K251" s="3"/>
      <c r="L251" s="3"/>
      <c r="M251" s="3"/>
      <c r="N251" s="3"/>
      <c r="O251" s="3"/>
      <c r="P251" s="3"/>
      <c r="Q251" s="3"/>
      <c r="R251" s="3"/>
    </row>
    <row r="252" spans="8:18" s="10" customFormat="1" x14ac:dyDescent="0.2">
      <c r="H252" s="13"/>
      <c r="K252" s="3"/>
      <c r="L252" s="3"/>
      <c r="M252" s="3"/>
      <c r="N252" s="3"/>
      <c r="O252" s="3"/>
      <c r="P252" s="3"/>
      <c r="Q252" s="3"/>
      <c r="R252" s="3"/>
    </row>
    <row r="253" spans="8:18" s="10" customFormat="1" x14ac:dyDescent="0.2">
      <c r="H253" s="13"/>
      <c r="K253" s="3"/>
      <c r="L253" s="3"/>
      <c r="M253" s="3"/>
      <c r="N253" s="3"/>
      <c r="O253" s="3"/>
      <c r="P253" s="3"/>
      <c r="Q253" s="3"/>
      <c r="R253" s="3"/>
    </row>
    <row r="254" spans="8:18" s="10" customFormat="1" x14ac:dyDescent="0.2">
      <c r="H254" s="13"/>
      <c r="K254" s="3"/>
      <c r="L254" s="3"/>
      <c r="M254" s="3"/>
      <c r="N254" s="3"/>
      <c r="O254" s="3"/>
      <c r="P254" s="3"/>
      <c r="Q254" s="3"/>
      <c r="R254" s="3"/>
    </row>
    <row r="255" spans="8:18" s="10" customFormat="1" x14ac:dyDescent="0.2">
      <c r="H255" s="13"/>
      <c r="K255" s="3"/>
      <c r="L255" s="3"/>
      <c r="M255" s="3"/>
      <c r="N255" s="3"/>
      <c r="O255" s="3"/>
      <c r="P255" s="3"/>
      <c r="Q255" s="3"/>
      <c r="R255" s="3"/>
    </row>
    <row r="256" spans="8:18" s="10" customFormat="1" x14ac:dyDescent="0.2">
      <c r="H256" s="13"/>
      <c r="K256" s="3"/>
      <c r="L256" s="3"/>
      <c r="M256" s="3"/>
      <c r="N256" s="3"/>
      <c r="O256" s="3"/>
      <c r="P256" s="3"/>
      <c r="Q256" s="3"/>
      <c r="R256" s="3"/>
    </row>
    <row r="257" spans="8:18" s="10" customFormat="1" x14ac:dyDescent="0.2">
      <c r="H257" s="13"/>
      <c r="K257" s="3"/>
      <c r="L257" s="3"/>
      <c r="M257" s="3"/>
      <c r="N257" s="3"/>
      <c r="O257" s="3"/>
      <c r="P257" s="3"/>
      <c r="Q257" s="3"/>
      <c r="R257" s="3"/>
    </row>
    <row r="258" spans="8:18" s="10" customFormat="1" x14ac:dyDescent="0.2">
      <c r="H258" s="13"/>
      <c r="K258" s="3"/>
      <c r="L258" s="3"/>
      <c r="M258" s="3"/>
      <c r="N258" s="3"/>
      <c r="O258" s="3"/>
      <c r="P258" s="3"/>
      <c r="Q258" s="3"/>
      <c r="R258" s="3"/>
    </row>
    <row r="259" spans="8:18" s="10" customFormat="1" x14ac:dyDescent="0.2">
      <c r="H259" s="13"/>
      <c r="K259" s="3"/>
      <c r="L259" s="3"/>
      <c r="M259" s="3"/>
      <c r="N259" s="3"/>
      <c r="O259" s="3"/>
      <c r="P259" s="3"/>
      <c r="Q259" s="3"/>
      <c r="R259" s="3"/>
    </row>
    <row r="260" spans="8:18" s="10" customFormat="1" x14ac:dyDescent="0.2">
      <c r="H260" s="13"/>
      <c r="K260" s="3"/>
      <c r="L260" s="3"/>
      <c r="M260" s="3"/>
      <c r="N260" s="3"/>
      <c r="O260" s="3"/>
      <c r="P260" s="3"/>
      <c r="Q260" s="3"/>
      <c r="R260" s="3"/>
    </row>
    <row r="261" spans="8:18" s="10" customFormat="1" x14ac:dyDescent="0.2">
      <c r="H261" s="13"/>
      <c r="K261" s="3"/>
      <c r="L261" s="3"/>
      <c r="M261" s="3"/>
      <c r="N261" s="3"/>
      <c r="O261" s="3"/>
      <c r="P261" s="3"/>
      <c r="Q261" s="3"/>
      <c r="R261" s="3"/>
    </row>
    <row r="262" spans="8:18" s="10" customFormat="1" x14ac:dyDescent="0.2">
      <c r="H262" s="13"/>
      <c r="K262" s="3"/>
      <c r="L262" s="3"/>
      <c r="M262" s="3"/>
      <c r="N262" s="3"/>
      <c r="O262" s="3"/>
      <c r="P262" s="3"/>
      <c r="Q262" s="3"/>
      <c r="R262" s="3"/>
    </row>
    <row r="263" spans="8:18" s="10" customFormat="1" x14ac:dyDescent="0.2">
      <c r="H263" s="13"/>
      <c r="K263" s="3"/>
      <c r="L263" s="3"/>
      <c r="M263" s="3"/>
      <c r="N263" s="3"/>
      <c r="O263" s="3"/>
      <c r="P263" s="3"/>
      <c r="Q263" s="3"/>
      <c r="R263" s="3"/>
    </row>
    <row r="264" spans="8:18" s="10" customFormat="1" x14ac:dyDescent="0.2">
      <c r="H264" s="13"/>
      <c r="K264" s="3"/>
      <c r="L264" s="3"/>
      <c r="M264" s="3"/>
      <c r="N264" s="3"/>
      <c r="O264" s="3"/>
      <c r="P264" s="3"/>
      <c r="Q264" s="3"/>
      <c r="R264" s="3"/>
    </row>
    <row r="265" spans="8:18" s="10" customFormat="1" x14ac:dyDescent="0.2">
      <c r="H265" s="13"/>
      <c r="K265" s="3"/>
      <c r="L265" s="3"/>
      <c r="M265" s="3"/>
      <c r="N265" s="3"/>
      <c r="O265" s="3"/>
      <c r="P265" s="3"/>
      <c r="Q265" s="3"/>
      <c r="R265" s="3"/>
    </row>
    <row r="266" spans="8:18" s="10" customFormat="1" x14ac:dyDescent="0.2">
      <c r="H266" s="13"/>
      <c r="K266" s="3"/>
      <c r="L266" s="3"/>
      <c r="M266" s="3"/>
      <c r="N266" s="3"/>
      <c r="O266" s="3"/>
      <c r="P266" s="3"/>
      <c r="Q266" s="3"/>
      <c r="R266" s="3"/>
    </row>
    <row r="267" spans="8:18" s="10" customFormat="1" x14ac:dyDescent="0.2">
      <c r="H267" s="13"/>
      <c r="K267" s="3"/>
      <c r="L267" s="3"/>
      <c r="M267" s="3"/>
      <c r="N267" s="3"/>
      <c r="O267" s="3"/>
      <c r="P267" s="3"/>
      <c r="Q267" s="3"/>
      <c r="R267" s="3"/>
    </row>
    <row r="268" spans="8:18" s="10" customFormat="1" x14ac:dyDescent="0.2">
      <c r="H268" s="13"/>
      <c r="K268" s="3"/>
      <c r="L268" s="3"/>
      <c r="M268" s="3"/>
      <c r="N268" s="3"/>
      <c r="O268" s="3"/>
      <c r="P268" s="3"/>
      <c r="Q268" s="3"/>
      <c r="R268" s="3"/>
    </row>
    <row r="269" spans="8:18" s="10" customFormat="1" x14ac:dyDescent="0.2">
      <c r="H269" s="13"/>
      <c r="K269" s="3"/>
      <c r="L269" s="3"/>
      <c r="M269" s="3"/>
      <c r="N269" s="3"/>
      <c r="O269" s="3"/>
      <c r="P269" s="3"/>
      <c r="Q269" s="3"/>
      <c r="R269" s="3"/>
    </row>
    <row r="270" spans="8:18" s="10" customFormat="1" x14ac:dyDescent="0.2">
      <c r="H270" s="13"/>
      <c r="K270" s="3"/>
      <c r="L270" s="3"/>
      <c r="M270" s="3"/>
      <c r="N270" s="3"/>
      <c r="O270" s="3"/>
      <c r="P270" s="3"/>
      <c r="Q270" s="3"/>
      <c r="R270" s="3"/>
    </row>
    <row r="271" spans="8:18" s="10" customFormat="1" x14ac:dyDescent="0.2">
      <c r="H271" s="13"/>
      <c r="K271" s="3"/>
      <c r="L271" s="3"/>
      <c r="M271" s="3"/>
      <c r="N271" s="3"/>
      <c r="O271" s="3"/>
      <c r="P271" s="3"/>
      <c r="Q271" s="3"/>
      <c r="R271" s="3"/>
    </row>
    <row r="272" spans="8:18" s="10" customFormat="1" x14ac:dyDescent="0.2">
      <c r="H272" s="13"/>
      <c r="K272" s="3"/>
      <c r="L272" s="3"/>
      <c r="M272" s="3"/>
      <c r="N272" s="3"/>
      <c r="O272" s="3"/>
      <c r="P272" s="3"/>
      <c r="Q272" s="3"/>
      <c r="R272" s="3"/>
    </row>
    <row r="273" spans="8:18" s="10" customFormat="1" x14ac:dyDescent="0.2">
      <c r="H273" s="13"/>
      <c r="K273" s="3"/>
      <c r="L273" s="3"/>
      <c r="M273" s="3"/>
      <c r="N273" s="3"/>
      <c r="O273" s="3"/>
      <c r="P273" s="3"/>
      <c r="Q273" s="3"/>
      <c r="R273" s="3"/>
    </row>
    <row r="274" spans="8:18" s="10" customFormat="1" x14ac:dyDescent="0.2">
      <c r="H274" s="13"/>
      <c r="K274" s="3"/>
      <c r="L274" s="3"/>
      <c r="M274" s="3"/>
      <c r="N274" s="3"/>
      <c r="O274" s="3"/>
      <c r="P274" s="3"/>
      <c r="Q274" s="3"/>
      <c r="R274" s="3"/>
    </row>
    <row r="275" spans="8:18" s="10" customFormat="1" x14ac:dyDescent="0.2">
      <c r="H275" s="13"/>
      <c r="K275" s="3"/>
      <c r="L275" s="3"/>
      <c r="M275" s="3"/>
      <c r="N275" s="3"/>
      <c r="O275" s="3"/>
      <c r="P275" s="3"/>
      <c r="Q275" s="3"/>
      <c r="R275" s="3"/>
    </row>
    <row r="276" spans="8:18" s="10" customFormat="1" x14ac:dyDescent="0.2">
      <c r="H276" s="13"/>
      <c r="K276" s="3"/>
      <c r="L276" s="3"/>
      <c r="M276" s="3"/>
      <c r="N276" s="3"/>
      <c r="O276" s="3"/>
      <c r="P276" s="3"/>
      <c r="Q276" s="3"/>
      <c r="R276" s="3"/>
    </row>
    <row r="277" spans="8:18" s="10" customFormat="1" x14ac:dyDescent="0.2">
      <c r="H277" s="13"/>
      <c r="K277" s="3"/>
      <c r="L277" s="3"/>
      <c r="M277" s="3"/>
      <c r="N277" s="3"/>
      <c r="O277" s="3"/>
      <c r="P277" s="3"/>
      <c r="Q277" s="3"/>
      <c r="R277" s="3"/>
    </row>
    <row r="278" spans="8:18" s="10" customFormat="1" x14ac:dyDescent="0.2">
      <c r="H278" s="13"/>
      <c r="K278" s="3"/>
      <c r="L278" s="3"/>
      <c r="M278" s="3"/>
      <c r="N278" s="3"/>
      <c r="O278" s="3"/>
      <c r="P278" s="3"/>
      <c r="Q278" s="3"/>
      <c r="R278" s="3"/>
    </row>
    <row r="279" spans="8:18" s="10" customFormat="1" x14ac:dyDescent="0.2">
      <c r="H279" s="13"/>
      <c r="K279" s="3"/>
      <c r="L279" s="3"/>
      <c r="M279" s="3"/>
      <c r="N279" s="3"/>
      <c r="O279" s="3"/>
      <c r="P279" s="3"/>
      <c r="Q279" s="3"/>
      <c r="R279" s="3"/>
    </row>
    <row r="280" spans="8:18" s="10" customFormat="1" x14ac:dyDescent="0.2">
      <c r="H280" s="13"/>
      <c r="K280" s="3"/>
      <c r="L280" s="3"/>
      <c r="M280" s="3"/>
      <c r="N280" s="3"/>
      <c r="O280" s="3"/>
      <c r="P280" s="3"/>
      <c r="Q280" s="3"/>
      <c r="R280" s="3"/>
    </row>
    <row r="281" spans="8:18" s="10" customFormat="1" x14ac:dyDescent="0.2">
      <c r="H281" s="13"/>
      <c r="K281" s="3"/>
      <c r="L281" s="3"/>
      <c r="M281" s="3"/>
      <c r="N281" s="3"/>
      <c r="O281" s="3"/>
      <c r="P281" s="3"/>
      <c r="Q281" s="3"/>
      <c r="R281" s="3"/>
    </row>
    <row r="282" spans="8:18" s="10" customFormat="1" x14ac:dyDescent="0.2">
      <c r="H282" s="13"/>
      <c r="K282" s="3"/>
      <c r="L282" s="3"/>
      <c r="M282" s="3"/>
      <c r="N282" s="3"/>
      <c r="O282" s="3"/>
      <c r="P282" s="3"/>
      <c r="Q282" s="3"/>
      <c r="R282" s="3"/>
    </row>
    <row r="283" spans="8:18" s="10" customFormat="1" x14ac:dyDescent="0.2">
      <c r="H283" s="13"/>
      <c r="K283" s="3"/>
      <c r="L283" s="3"/>
      <c r="M283" s="3"/>
      <c r="N283" s="3"/>
      <c r="O283" s="3"/>
      <c r="P283" s="3"/>
      <c r="Q283" s="3"/>
      <c r="R283" s="3"/>
    </row>
    <row r="284" spans="8:18" s="10" customFormat="1" x14ac:dyDescent="0.2">
      <c r="H284" s="13"/>
      <c r="K284" s="3"/>
      <c r="L284" s="3"/>
      <c r="M284" s="3"/>
      <c r="N284" s="3"/>
      <c r="O284" s="3"/>
      <c r="P284" s="3"/>
      <c r="Q284" s="3"/>
      <c r="R284" s="3"/>
    </row>
    <row r="285" spans="8:18" s="10" customFormat="1" x14ac:dyDescent="0.2">
      <c r="H285" s="13"/>
      <c r="K285" s="3"/>
      <c r="L285" s="3"/>
      <c r="M285" s="3"/>
      <c r="N285" s="3"/>
      <c r="O285" s="3"/>
      <c r="P285" s="3"/>
      <c r="Q285" s="3"/>
      <c r="R285" s="3"/>
    </row>
    <row r="286" spans="8:18" s="10" customFormat="1" x14ac:dyDescent="0.2">
      <c r="H286" s="13"/>
      <c r="K286" s="3"/>
      <c r="L286" s="3"/>
      <c r="M286" s="3"/>
      <c r="N286" s="3"/>
      <c r="O286" s="3"/>
      <c r="P286" s="3"/>
      <c r="Q286" s="3"/>
      <c r="R286" s="3"/>
    </row>
    <row r="287" spans="8:18" s="10" customFormat="1" x14ac:dyDescent="0.2">
      <c r="H287" s="13"/>
      <c r="K287" s="3"/>
      <c r="L287" s="3"/>
      <c r="M287" s="3"/>
      <c r="N287" s="3"/>
      <c r="O287" s="3"/>
      <c r="P287" s="3"/>
      <c r="Q287" s="3"/>
      <c r="R287" s="3"/>
    </row>
    <row r="288" spans="8:18" s="10" customFormat="1" x14ac:dyDescent="0.2">
      <c r="H288" s="13"/>
      <c r="K288" s="3"/>
      <c r="L288" s="3"/>
      <c r="M288" s="3"/>
      <c r="N288" s="3"/>
      <c r="O288" s="3"/>
      <c r="P288" s="3"/>
      <c r="Q288" s="3"/>
      <c r="R288" s="3"/>
    </row>
    <row r="289" spans="8:18" s="10" customFormat="1" x14ac:dyDescent="0.2">
      <c r="H289" s="13"/>
      <c r="K289" s="3"/>
      <c r="L289" s="3"/>
      <c r="M289" s="3"/>
      <c r="N289" s="3"/>
      <c r="O289" s="3"/>
      <c r="P289" s="3"/>
      <c r="Q289" s="3"/>
      <c r="R289" s="3"/>
    </row>
    <row r="290" spans="8:18" s="10" customFormat="1" x14ac:dyDescent="0.2">
      <c r="H290" s="13"/>
      <c r="K290" s="3"/>
      <c r="L290" s="3"/>
      <c r="M290" s="3"/>
      <c r="N290" s="3"/>
      <c r="O290" s="3"/>
      <c r="P290" s="3"/>
      <c r="Q290" s="3"/>
      <c r="R290" s="3"/>
    </row>
    <row r="291" spans="8:18" s="10" customFormat="1" x14ac:dyDescent="0.2">
      <c r="H291" s="13"/>
      <c r="K291" s="3"/>
      <c r="L291" s="3"/>
      <c r="M291" s="3"/>
      <c r="N291" s="3"/>
      <c r="O291" s="3"/>
      <c r="P291" s="3"/>
      <c r="Q291" s="3"/>
      <c r="R291" s="3"/>
    </row>
    <row r="292" spans="8:18" s="10" customFormat="1" x14ac:dyDescent="0.2">
      <c r="H292" s="13"/>
      <c r="K292" s="3"/>
      <c r="L292" s="3"/>
      <c r="M292" s="3"/>
      <c r="N292" s="3"/>
      <c r="O292" s="3"/>
      <c r="P292" s="3"/>
      <c r="Q292" s="3"/>
      <c r="R292" s="3"/>
    </row>
    <row r="293" spans="8:18" s="10" customFormat="1" x14ac:dyDescent="0.2">
      <c r="H293" s="13"/>
      <c r="K293" s="3"/>
      <c r="L293" s="3"/>
      <c r="M293" s="3"/>
      <c r="N293" s="3"/>
      <c r="O293" s="3"/>
      <c r="P293" s="3"/>
      <c r="Q293" s="3"/>
      <c r="R293" s="3"/>
    </row>
    <row r="294" spans="8:18" s="10" customFormat="1" x14ac:dyDescent="0.2">
      <c r="H294" s="13"/>
      <c r="K294" s="3"/>
      <c r="L294" s="3"/>
      <c r="M294" s="3"/>
      <c r="N294" s="3"/>
      <c r="O294" s="3"/>
      <c r="P294" s="3"/>
      <c r="Q294" s="3"/>
      <c r="R294" s="3"/>
    </row>
    <row r="295" spans="8:18" s="10" customFormat="1" x14ac:dyDescent="0.2">
      <c r="H295" s="13"/>
      <c r="K295" s="3"/>
      <c r="L295" s="3"/>
      <c r="M295" s="3"/>
      <c r="N295" s="3"/>
      <c r="O295" s="3"/>
      <c r="P295" s="3"/>
      <c r="Q295" s="3"/>
      <c r="R295" s="3"/>
    </row>
    <row r="296" spans="8:18" s="10" customFormat="1" x14ac:dyDescent="0.2">
      <c r="H296" s="13"/>
      <c r="K296" s="3"/>
      <c r="L296" s="3"/>
      <c r="M296" s="3"/>
      <c r="N296" s="3"/>
      <c r="O296" s="3"/>
      <c r="P296" s="3"/>
      <c r="Q296" s="3"/>
      <c r="R296" s="3"/>
    </row>
    <row r="297" spans="8:18" s="10" customFormat="1" x14ac:dyDescent="0.2">
      <c r="H297" s="13"/>
      <c r="K297" s="3"/>
      <c r="L297" s="3"/>
      <c r="M297" s="3"/>
      <c r="N297" s="3"/>
      <c r="O297" s="3"/>
      <c r="P297" s="3"/>
      <c r="Q297" s="3"/>
      <c r="R297" s="3"/>
    </row>
    <row r="298" spans="8:18" s="10" customFormat="1" x14ac:dyDescent="0.2">
      <c r="H298" s="13"/>
      <c r="K298" s="3"/>
      <c r="L298" s="3"/>
      <c r="M298" s="3"/>
      <c r="N298" s="3"/>
      <c r="O298" s="3"/>
      <c r="P298" s="3"/>
      <c r="Q298" s="3"/>
      <c r="R298" s="3"/>
    </row>
    <row r="299" spans="8:18" s="10" customFormat="1" x14ac:dyDescent="0.2">
      <c r="H299" s="13"/>
      <c r="K299" s="3"/>
      <c r="L299" s="3"/>
      <c r="M299" s="3"/>
      <c r="N299" s="3"/>
      <c r="O299" s="3"/>
      <c r="P299" s="3"/>
      <c r="Q299" s="3"/>
      <c r="R299" s="3"/>
    </row>
    <row r="300" spans="8:18" s="10" customFormat="1" x14ac:dyDescent="0.2">
      <c r="H300" s="13"/>
      <c r="K300" s="3"/>
      <c r="L300" s="3"/>
      <c r="M300" s="3"/>
      <c r="N300" s="3"/>
      <c r="O300" s="3"/>
      <c r="P300" s="3"/>
      <c r="Q300" s="3"/>
      <c r="R300" s="3"/>
    </row>
    <row r="301" spans="8:18" s="10" customFormat="1" x14ac:dyDescent="0.2">
      <c r="H301" s="13"/>
      <c r="K301" s="3"/>
      <c r="L301" s="3"/>
      <c r="M301" s="3"/>
      <c r="N301" s="3"/>
      <c r="O301" s="3"/>
      <c r="P301" s="3"/>
      <c r="Q301" s="3"/>
      <c r="R301" s="3"/>
    </row>
    <row r="302" spans="8:18" s="10" customFormat="1" x14ac:dyDescent="0.2">
      <c r="H302" s="13"/>
      <c r="K302" s="3"/>
      <c r="L302" s="3"/>
      <c r="M302" s="3"/>
      <c r="N302" s="3"/>
      <c r="O302" s="3"/>
      <c r="P302" s="3"/>
      <c r="Q302" s="3"/>
      <c r="R302" s="3"/>
    </row>
    <row r="303" spans="8:18" s="10" customFormat="1" x14ac:dyDescent="0.2">
      <c r="H303" s="13"/>
      <c r="K303" s="3"/>
      <c r="L303" s="3"/>
      <c r="M303" s="3"/>
      <c r="N303" s="3"/>
      <c r="O303" s="3"/>
      <c r="P303" s="3"/>
      <c r="Q303" s="3"/>
      <c r="R303" s="3"/>
    </row>
    <row r="304" spans="8:18" s="10" customFormat="1" x14ac:dyDescent="0.2">
      <c r="H304" s="13"/>
      <c r="K304" s="3"/>
      <c r="L304" s="3"/>
      <c r="M304" s="3"/>
      <c r="N304" s="3"/>
      <c r="O304" s="3"/>
      <c r="P304" s="3"/>
      <c r="Q304" s="3"/>
      <c r="R304" s="3"/>
    </row>
    <row r="305" spans="8:18" s="10" customFormat="1" x14ac:dyDescent="0.2">
      <c r="H305" s="13"/>
      <c r="K305" s="3"/>
      <c r="L305" s="3"/>
      <c r="M305" s="3"/>
      <c r="N305" s="3"/>
      <c r="O305" s="3"/>
      <c r="P305" s="3"/>
      <c r="Q305" s="3"/>
      <c r="R305" s="3"/>
    </row>
    <row r="306" spans="8:18" s="10" customFormat="1" x14ac:dyDescent="0.2">
      <c r="H306" s="13"/>
      <c r="K306" s="3"/>
      <c r="L306" s="3"/>
      <c r="M306" s="3"/>
      <c r="N306" s="3"/>
      <c r="O306" s="3"/>
      <c r="P306" s="3"/>
      <c r="Q306" s="3"/>
      <c r="R306" s="3"/>
    </row>
    <row r="307" spans="8:18" s="10" customFormat="1" x14ac:dyDescent="0.2">
      <c r="H307" s="13"/>
      <c r="K307" s="3"/>
      <c r="L307" s="3"/>
      <c r="M307" s="3"/>
      <c r="N307" s="3"/>
      <c r="O307" s="3"/>
      <c r="P307" s="3"/>
      <c r="Q307" s="3"/>
      <c r="R307" s="3"/>
    </row>
    <row r="308" spans="8:18" s="10" customFormat="1" x14ac:dyDescent="0.2">
      <c r="H308" s="13"/>
      <c r="K308" s="3"/>
      <c r="L308" s="3"/>
      <c r="M308" s="3"/>
      <c r="N308" s="3"/>
      <c r="O308" s="3"/>
      <c r="P308" s="3"/>
      <c r="Q308" s="3"/>
      <c r="R308" s="3"/>
    </row>
  </sheetData>
  <mergeCells count="13">
    <mergeCell ref="C54:I54"/>
    <mergeCell ref="C6:I6"/>
    <mergeCell ref="C8:C11"/>
    <mergeCell ref="D8:E11"/>
    <mergeCell ref="F8:F10"/>
    <mergeCell ref="G8:H10"/>
    <mergeCell ref="I8:I10"/>
    <mergeCell ref="F11:H11"/>
    <mergeCell ref="D12:E12"/>
    <mergeCell ref="G12:H12"/>
    <mergeCell ref="D25:E25"/>
    <mergeCell ref="D46:E46"/>
    <mergeCell ref="D51:I51"/>
  </mergeCells>
  <printOptions gridLinesSet="0"/>
  <pageMargins left="0.25" right="0.25" top="0.75" bottom="0.75" header="0.3" footer="0.3"/>
  <pageSetup paperSize="9" scale="80" orientation="portrait" horizontalDpi="2400" verticalDpi="2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dane  III 2018  17.03</vt:lpstr>
      <vt:lpstr>szac  II 2018 (3)</vt:lpstr>
      <vt:lpstr>szac  II 2018 (2)</vt:lpstr>
      <vt:lpstr>szac  II 2018</vt:lpstr>
      <vt:lpstr>szac  I 2018 (2)</vt:lpstr>
      <vt:lpstr>szac  I 2018  nowy szablon</vt:lpstr>
      <vt:lpstr>'dane  III 2018  17.03'!Obszar_wydruku</vt:lpstr>
      <vt:lpstr>'szac  I 2018  nowy szablon'!Obszar_wydruku</vt:lpstr>
      <vt:lpstr>'szac  I 2018 (2)'!Obszar_wydruku</vt:lpstr>
      <vt:lpstr>'szac  II 2018'!Obszar_wydruku</vt:lpstr>
      <vt:lpstr>'szac  II 2018 (2)'!Obszar_wydruku</vt:lpstr>
      <vt:lpstr>'szac  II 2018 (3)'!Obszar_wydruku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Szacunkowe wykonanie budżetu I-III 2018</dc:title>
  <dc:creator>Rybicka Magdalena 2</dc:creator>
  <cp:lastModifiedBy>Tokarski Filip</cp:lastModifiedBy>
  <cp:lastPrinted>2018-04-13T10:12:03Z</cp:lastPrinted>
  <dcterms:created xsi:type="dcterms:W3CDTF">2018-02-14T13:36:07Z</dcterms:created>
  <dcterms:modified xsi:type="dcterms:W3CDTF">2018-04-19T08:39:09Z</dcterms:modified>
</cp:coreProperties>
</file>