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en_skoroszyt" defaultThemeVersion="124226"/>
  <bookViews>
    <workbookView xWindow="21555" yWindow="0" windowWidth="21585" windowHeight="10575" tabRatio="907" firstSheet="76" activeTab="83"/>
  </bookViews>
  <sheets>
    <sheet name="Statement I" sheetId="196" r:id="rId1"/>
    <sheet name="Stat I do GDP" sheetId="188" r:id="rId2"/>
    <sheet name="Stat I structure" sheetId="189" r:id="rId3"/>
    <sheet name="Statement II" sheetId="190" r:id="rId4"/>
    <sheet name="Stat II do GDP" sheetId="191" r:id="rId5"/>
    <sheet name="Stat II structure" sheetId="192" r:id="rId6"/>
    <sheet name="Table 7" sheetId="193" r:id="rId7"/>
    <sheet name="Table 7 do GDP" sheetId="194" r:id="rId8"/>
    <sheet name="Table 7 structure" sheetId="195" r:id="rId9"/>
    <sheet name="2002 Statement I " sheetId="67" r:id="rId10"/>
    <sheet name="2002 Statement II " sheetId="68" r:id="rId11"/>
    <sheet name="2002 Table 1a" sheetId="69" r:id="rId12"/>
    <sheet name="2002 Table 1b" sheetId="70" r:id="rId13"/>
    <sheet name="2002 Table 2" sheetId="71" r:id="rId14"/>
    <sheet name="2002 Table 31" sheetId="72" r:id="rId15"/>
    <sheet name="2002 Table 32" sheetId="73" r:id="rId16"/>
    <sheet name="2002 Table 33" sheetId="74" r:id="rId17"/>
    <sheet name="2002 Table 6" sheetId="75" r:id="rId18"/>
    <sheet name="2002 Table 7 " sheetId="76" r:id="rId19"/>
    <sheet name="2002 Table 8" sheetId="77" r:id="rId20"/>
    <sheet name="2002 Annex 1" sheetId="78" r:id="rId21"/>
    <sheet name="2003 Statement I " sheetId="79" r:id="rId22"/>
    <sheet name="2003 Statement II " sheetId="80" r:id="rId23"/>
    <sheet name="2003 Table 1" sheetId="81" r:id="rId24"/>
    <sheet name="2003 Table 1a" sheetId="82" r:id="rId25"/>
    <sheet name="2003 Table 2" sheetId="83" r:id="rId26"/>
    <sheet name="2003 Table 3a" sheetId="84" r:id="rId27"/>
    <sheet name="2003 Table 3b" sheetId="85" r:id="rId28"/>
    <sheet name="2003 Table 3c" sheetId="86" r:id="rId29"/>
    <sheet name="2003 Table 6" sheetId="87" r:id="rId30"/>
    <sheet name="2003 Table 7" sheetId="88" r:id="rId31"/>
    <sheet name="2003 Table 8" sheetId="89" r:id="rId32"/>
    <sheet name="2003 Annex 1" sheetId="90" r:id="rId33"/>
    <sheet name="2004 Statement I" sheetId="91" r:id="rId34"/>
    <sheet name="2004 Statement II " sheetId="92" r:id="rId35"/>
    <sheet name="2004 Table 1a" sheetId="93" r:id="rId36"/>
    <sheet name="2004 Table 1b" sheetId="94" r:id="rId37"/>
    <sheet name="2004 Table 2" sheetId="95" r:id="rId38"/>
    <sheet name="2004 Table 3a" sheetId="96" r:id="rId39"/>
    <sheet name="2004 Table 3b" sheetId="97" r:id="rId40"/>
    <sheet name="2004 Table 3c" sheetId="98" r:id="rId41"/>
    <sheet name="2004 Table 6" sheetId="99" r:id="rId42"/>
    <sheet name="2004 Table 7" sheetId="100" r:id="rId43"/>
    <sheet name="2004 Table 8" sheetId="101" r:id="rId44"/>
    <sheet name="2004 Annex 1" sheetId="102" r:id="rId45"/>
    <sheet name="2005 Statement I" sheetId="103" r:id="rId46"/>
    <sheet name="2005 Statement II" sheetId="104" r:id="rId47"/>
    <sheet name="2005 Table 1" sheetId="105" r:id="rId48"/>
    <sheet name="2005 Table 2" sheetId="106" r:id="rId49"/>
    <sheet name="2005 Table 3" sheetId="107" r:id="rId50"/>
    <sheet name="2005 Table 6" sheetId="108" r:id="rId51"/>
    <sheet name="2005 Table 7" sheetId="109" r:id="rId52"/>
    <sheet name="2005 Table 8" sheetId="110" r:id="rId53"/>
    <sheet name="2005 Annex 1" sheetId="111" r:id="rId54"/>
    <sheet name="2006 Statement I" sheetId="112" r:id="rId55"/>
    <sheet name="2006 Statement II" sheetId="113" r:id="rId56"/>
    <sheet name="2006 Table 1" sheetId="114" r:id="rId57"/>
    <sheet name="2006 Table 2" sheetId="115" r:id="rId58"/>
    <sheet name="2006 Table 3" sheetId="116" r:id="rId59"/>
    <sheet name="2006 Table 6" sheetId="117" r:id="rId60"/>
    <sheet name="2006 Table 7" sheetId="118" r:id="rId61"/>
    <sheet name="2006 Table 8" sheetId="119" r:id="rId62"/>
    <sheet name="2006 Annex 1" sheetId="120" r:id="rId63"/>
    <sheet name=" 2007 Statement I" sheetId="121" r:id="rId64"/>
    <sheet name="2007 Statement II" sheetId="122" r:id="rId65"/>
    <sheet name="2007 Table 1" sheetId="123" r:id="rId66"/>
    <sheet name="2007 Table 2" sheetId="124" r:id="rId67"/>
    <sheet name="2007 Table 3" sheetId="125" r:id="rId68"/>
    <sheet name="2007 Table 6" sheetId="126" r:id="rId69"/>
    <sheet name="2007 Table 7" sheetId="127" r:id="rId70"/>
    <sheet name="2007 Table 8 " sheetId="138" r:id="rId71"/>
    <sheet name="2007 Annex 1" sheetId="128" r:id="rId72"/>
    <sheet name="2008 Statement I" sheetId="129" r:id="rId73"/>
    <sheet name="2008 Statement II" sheetId="130" r:id="rId74"/>
    <sheet name="2008 Table 1" sheetId="131" r:id="rId75"/>
    <sheet name="2008 Table 2" sheetId="132" r:id="rId76"/>
    <sheet name="2008 Table 3" sheetId="133" r:id="rId77"/>
    <sheet name="2008 Table 6" sheetId="134" r:id="rId78"/>
    <sheet name="2008 Table 7" sheetId="135" r:id="rId79"/>
    <sheet name="2008 Table 8" sheetId="136" r:id="rId80"/>
    <sheet name="2008 Annex 1" sheetId="137" r:id="rId81"/>
    <sheet name="2009 Statement I" sheetId="139" r:id="rId82"/>
    <sheet name="2009 Statement II" sheetId="140" r:id="rId83"/>
    <sheet name="2009 Table 1" sheetId="141" r:id="rId84"/>
    <sheet name="2009 Table 2" sheetId="142" r:id="rId85"/>
    <sheet name="2009 Table 3" sheetId="143" r:id="rId86"/>
    <sheet name="2009 Table 6" sheetId="144" r:id="rId87"/>
    <sheet name="2009 Table 7" sheetId="145" r:id="rId88"/>
    <sheet name="2009 Table 8" sheetId="146" r:id="rId89"/>
    <sheet name="2009 Annex 1" sheetId="147" r:id="rId90"/>
    <sheet name="2010 Statement I" sheetId="149" r:id="rId91"/>
    <sheet name="2010 Statement II" sheetId="150" r:id="rId92"/>
    <sheet name="2010 Table 1" sheetId="151" r:id="rId93"/>
    <sheet name="2010 Table 2" sheetId="152" r:id="rId94"/>
    <sheet name="2010 Table 3" sheetId="153" r:id="rId95"/>
    <sheet name="2010 Table 6" sheetId="154" r:id="rId96"/>
    <sheet name="2010 Table 7" sheetId="155" r:id="rId97"/>
    <sheet name="2010 Table 8" sheetId="156" r:id="rId98"/>
    <sheet name="2010 Annex 1" sheetId="157" r:id="rId99"/>
    <sheet name="2011 Statement I " sheetId="158" r:id="rId100"/>
    <sheet name="2011 Statement II " sheetId="159" r:id="rId101"/>
    <sheet name="2011 Table 1 " sheetId="160" r:id="rId102"/>
    <sheet name="2011 Table 2 " sheetId="161" r:id="rId103"/>
    <sheet name="2011 Table 3" sheetId="162" r:id="rId104"/>
    <sheet name="2011 Table 6 " sheetId="163" r:id="rId105"/>
    <sheet name="2011 Table 7 " sheetId="164" r:id="rId106"/>
    <sheet name="2011 Table 8 " sheetId="165" r:id="rId107"/>
    <sheet name="2011 Annex 1 " sheetId="166" r:id="rId108"/>
    <sheet name="2012 Statement I" sheetId="169" r:id="rId109"/>
    <sheet name="2012 Statement II" sheetId="170" r:id="rId110"/>
    <sheet name="2012 Table 1" sheetId="171" r:id="rId111"/>
    <sheet name="2012 Table 2" sheetId="172" r:id="rId112"/>
    <sheet name="2012 Table 3" sheetId="173" r:id="rId113"/>
    <sheet name="2012 Table 6" sheetId="174" r:id="rId114"/>
    <sheet name="2012 Table 7" sheetId="175" r:id="rId115"/>
    <sheet name="2012 Table 8" sheetId="176" r:id="rId116"/>
    <sheet name="2012 Annex 1" sheetId="177" r:id="rId117"/>
    <sheet name="2013 Statement I " sheetId="178" r:id="rId118"/>
    <sheet name="2013 Statement II" sheetId="179" r:id="rId119"/>
    <sheet name="2013 Table 1" sheetId="180" r:id="rId120"/>
    <sheet name="2013 Table 2" sheetId="181" r:id="rId121"/>
    <sheet name="2013 Table 3" sheetId="182" r:id="rId122"/>
    <sheet name="2013 Table 6" sheetId="183" r:id="rId123"/>
    <sheet name="2013 Table 7" sheetId="184" r:id="rId124"/>
    <sheet name="2013 Table 8" sheetId="185" r:id="rId125"/>
    <sheet name="2013 Annex 1" sheetId="186" r:id="rId126"/>
  </sheets>
  <externalReferences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</externalReferences>
  <definedNames>
    <definedName name="_xlnm.Print_Area" localSheetId="63">' 2007 Statement I'!$A$1:$L$43</definedName>
    <definedName name="_xlnm.Print_Area" localSheetId="20">'2002 Annex 1'!$A$1:$I$73</definedName>
    <definedName name="_xlnm.Print_Area" localSheetId="10">'2002 Statement II '!$A$1:$L$47</definedName>
    <definedName name="_xlnm.Print_Area" localSheetId="32">'2003 Annex 1'!$A$1:$I$73</definedName>
    <definedName name="_xlnm.Print_Area" localSheetId="21">'2003 Statement I '!$A$1:$L$42</definedName>
    <definedName name="_xlnm.Print_Area" localSheetId="22">'2003 Statement II '!$A$1:$L$47</definedName>
    <definedName name="_xlnm.Print_Area" localSheetId="23">'2003 Table 1'!$A$1:$L$41</definedName>
    <definedName name="_xlnm.Print_Area" localSheetId="25">'2003 Table 2'!$A$1:$L$43</definedName>
    <definedName name="_xlnm.Print_Area" localSheetId="26">'2003 Table 3a'!$A$1:$L$47</definedName>
    <definedName name="_xlnm.Print_Area" localSheetId="29">'2003 Table 6'!$A$1:$L$34</definedName>
    <definedName name="_xlnm.Print_Area" localSheetId="30">'2003 Table 7'!$A$1:$L$34</definedName>
    <definedName name="_xlnm.Print_Area" localSheetId="31">'2003 Table 8'!$A$1:$L$36</definedName>
    <definedName name="_xlnm.Print_Area" localSheetId="44">'2004 Annex 1'!$A$1:$I$73</definedName>
    <definedName name="_xlnm.Print_Area" localSheetId="45">'2005 Statement I'!$A$1:$L$43</definedName>
    <definedName name="_xlnm.Print_Area" localSheetId="46">'2005 Statement II'!$A$1:$M$48</definedName>
    <definedName name="_xlnm.Print_Area" localSheetId="47">'2005 Table 1'!$A$1:$L$80</definedName>
    <definedName name="_xlnm.Print_Area" localSheetId="48">'2005 Table 2'!$A$1:$L$43</definedName>
    <definedName name="_xlnm.Print_Area" localSheetId="49">'2005 Table 3'!$A$1:$L$100</definedName>
    <definedName name="_xlnm.Print_Area" localSheetId="50">'2005 Table 6'!$A$1:$L$47</definedName>
    <definedName name="_xlnm.Print_Area" localSheetId="51">'2005 Table 7'!$A$1:$L$34</definedName>
    <definedName name="_xlnm.Print_Area" localSheetId="54">'2006 Statement I'!$A$1:$L$43</definedName>
    <definedName name="_xlnm.Print_Area" localSheetId="55">'2006 Statement II'!$A$1:$L$48</definedName>
    <definedName name="_xlnm.Print_Area" localSheetId="56">'2006 Table 1'!$A$1:$L$80</definedName>
    <definedName name="_xlnm.Print_Area" localSheetId="57">'2006 Table 2'!$A$1:$L$43</definedName>
    <definedName name="_xlnm.Print_Area" localSheetId="58">'2006 Table 3'!$A$1:$K$100</definedName>
    <definedName name="_xlnm.Print_Area" localSheetId="59">'2006 Table 6'!$A$1:$L$32</definedName>
    <definedName name="_xlnm.Print_Area" localSheetId="60">'2006 Table 7'!$A$1:$L$34</definedName>
    <definedName name="_xlnm.Print_Area" localSheetId="64">'2007 Statement II'!$A$1:$L$48</definedName>
    <definedName name="_xlnm.Print_Area" localSheetId="65">'2007 Table 1'!$A$1:$L$80</definedName>
    <definedName name="_xlnm.Print_Area" localSheetId="66">'2007 Table 2'!$A$1:$L$43</definedName>
    <definedName name="_xlnm.Print_Area" localSheetId="67">'2007 Table 3'!$A$1:$K$100</definedName>
    <definedName name="_xlnm.Print_Area" localSheetId="68">'2007 Table 6'!$A$1:$L$34</definedName>
    <definedName name="_xlnm.Print_Area" localSheetId="69">'2007 Table 7'!$A$1:$L$34</definedName>
    <definedName name="_xlnm.Print_Area" localSheetId="72">'2008 Statement I'!$A$1:$L$43</definedName>
    <definedName name="_xlnm.Print_Area" localSheetId="73">'2008 Statement II'!$A$1:$L$48</definedName>
    <definedName name="_xlnm.Print_Area" localSheetId="74">'2008 Table 1'!$A$1:$K$80</definedName>
    <definedName name="_xlnm.Print_Area" localSheetId="75">'2008 Table 2'!$A$1:$L$43</definedName>
    <definedName name="_xlnm.Print_Area" localSheetId="76">'2008 Table 3'!$A$1:$L$100</definedName>
    <definedName name="_xlnm.Print_Area" localSheetId="77">'2008 Table 6'!$A$1:$L$34</definedName>
    <definedName name="_xlnm.Print_Area" localSheetId="81">'2009 Statement I'!$A$1:$L$43</definedName>
    <definedName name="_xlnm.Print_Area" localSheetId="82">'2009 Statement II'!$A$1:$L$48</definedName>
    <definedName name="_xlnm.Print_Area" localSheetId="83">'2009 Table 1'!$A$1:$K$80</definedName>
    <definedName name="_xlnm.Print_Area" localSheetId="84">'2009 Table 2'!$A$1:$L$43</definedName>
    <definedName name="_xlnm.Print_Area" localSheetId="85">'2009 Table 3'!$A$1:$L$100</definedName>
    <definedName name="_xlnm.Print_Area" localSheetId="86">'2009 Table 6'!$A$1:$L$34</definedName>
    <definedName name="_xlnm.Print_Area" localSheetId="90">'2010 Statement I'!$A$1:$L$43</definedName>
    <definedName name="_xlnm.Print_Area" localSheetId="91">'2010 Statement II'!$A$1:$L$48</definedName>
    <definedName name="_xlnm.Print_Area" localSheetId="92">'2010 Table 1'!$A$1:$K$80</definedName>
    <definedName name="_xlnm.Print_Area" localSheetId="93">'2010 Table 2'!$A$1:$L$43</definedName>
    <definedName name="_xlnm.Print_Area" localSheetId="94">'2010 Table 3'!$A$1:$L$100</definedName>
    <definedName name="_xlnm.Print_Area" localSheetId="95">'2010 Table 6'!$A$1:$L$34</definedName>
    <definedName name="_xlnm.Print_Area" localSheetId="99">'2011 Statement I '!$A$1:$L$43</definedName>
    <definedName name="_xlnm.Print_Area" localSheetId="100">'2011 Statement II '!$A$1:$L$48</definedName>
    <definedName name="_xlnm.Print_Area" localSheetId="101">'2011 Table 1 '!$A$1:$K$80</definedName>
    <definedName name="_xlnm.Print_Area" localSheetId="102">'2011 Table 2 '!$A$1:$L$43</definedName>
    <definedName name="_xlnm.Print_Area" localSheetId="103">'2011 Table 3'!$A$1:$L$100</definedName>
    <definedName name="_xlnm.Print_Area" localSheetId="104">'2011 Table 6 '!$A$1:$L$34</definedName>
    <definedName name="_xlnm.Print_Area" localSheetId="125">'2013 Annex 1'!$A$1:$I$97</definedName>
    <definedName name="_xlnm.Print_Area" localSheetId="118">'2013 Statement II'!$A$1:$L$48</definedName>
    <definedName name="_xlnm.Print_Area" localSheetId="119">'2013 Table 1'!$A$1:$M$80</definedName>
    <definedName name="_xlnm.Print_Area" localSheetId="120">'2013 Table 2'!$A$1:$Q$60</definedName>
    <definedName name="_xlnm.Print_Area" localSheetId="121">'2013 Table 3'!$A$1:$L$114</definedName>
    <definedName name="_xlnm.Print_Area" localSheetId="122">'2013 Table 6'!$A$1:$L$40</definedName>
    <definedName name="_xlnm.Print_Area" localSheetId="123">'2013 Table 7'!$A$1:$L$34</definedName>
    <definedName name="_xlnm.Print_Area" localSheetId="124">'2013 Table 8'!$A$1:$L$36</definedName>
    <definedName name="_xlnm.Print_Area" localSheetId="1">'Stat I do GDP'!$A$1:$AL$38</definedName>
    <definedName name="_xlnm.Print_Area" localSheetId="2">'Stat I structure'!$A$1:$AL$39</definedName>
    <definedName name="_xlnm.Print_Area" localSheetId="4">'Stat II do GDP'!$A$1:$AL$45</definedName>
    <definedName name="_xlnm.Print_Area" localSheetId="5">'Stat II structure'!$A$1:$AL$45</definedName>
    <definedName name="_xlnm.Print_Area" localSheetId="0">'Statement I'!$A$1:$AL$39</definedName>
    <definedName name="_xlnm.Print_Area" localSheetId="3">'Statement II'!$A$1:$AL$45</definedName>
    <definedName name="_xlnm.Print_Area" localSheetId="6">'Table 7'!$A$1:$AL$31</definedName>
    <definedName name="_xlnm.Print_Area" localSheetId="7">'Table 7 do GDP'!$A$1:$AL$31</definedName>
    <definedName name="_xlnm.Print_Area" localSheetId="8">'Table 7 structure'!$A$1:$AL$31</definedName>
    <definedName name="Range_CashAccrual" localSheetId="117">#REF!</definedName>
    <definedName name="Range_CashAccrual">#REF!</definedName>
    <definedName name="Range_Cover" localSheetId="117">#REF!</definedName>
    <definedName name="Range_Cover">#REF!</definedName>
    <definedName name="Range_StatementI" localSheetId="117">#REF!</definedName>
    <definedName name="Range_StatementI">#REF!</definedName>
    <definedName name="Range_StatementII" localSheetId="117">#REF!</definedName>
    <definedName name="Range_StatementII">#REF!</definedName>
    <definedName name="Range_StatementIIZ" localSheetId="117">#REF!</definedName>
    <definedName name="Range_StatementIIZ">#REF!</definedName>
    <definedName name="Range_StatementIZ" localSheetId="117">#REF!</definedName>
    <definedName name="Range_StatementIZ">#REF!</definedName>
    <definedName name="Range_Table1" localSheetId="117">#REF!</definedName>
    <definedName name="Range_Table1">#REF!</definedName>
    <definedName name="Range_Table1Z" localSheetId="117">#REF!</definedName>
    <definedName name="Range_Table1Z">#REF!</definedName>
    <definedName name="Range_Table2" localSheetId="117">#REF!</definedName>
    <definedName name="Range_Table2">#REF!</definedName>
    <definedName name="Range_Table2Z" localSheetId="117">#REF!</definedName>
    <definedName name="Range_Table2Z">#REF!</definedName>
    <definedName name="Range_Table3" localSheetId="117">#REF!</definedName>
    <definedName name="Range_Table3">#REF!</definedName>
    <definedName name="Range_Table3Z" localSheetId="117">#REF!</definedName>
    <definedName name="Range_Table3Z">#REF!</definedName>
    <definedName name="Range_Table4" localSheetId="117">#REF!</definedName>
    <definedName name="Range_Table4">#REF!</definedName>
    <definedName name="Range_Table5" localSheetId="117">#REF!</definedName>
    <definedName name="Range_Table5">#REF!</definedName>
    <definedName name="Range_Table6" localSheetId="117">#REF!</definedName>
    <definedName name="Range_Table6">#REF!</definedName>
    <definedName name="Range_Table7" localSheetId="117">#REF!</definedName>
    <definedName name="Range_Table7">#REF!</definedName>
    <definedName name="Range_Table7Z" localSheetId="117">#REF!</definedName>
    <definedName name="Range_Table7Z">#REF!</definedName>
    <definedName name="Range_Table8" localSheetId="117">#REF!</definedName>
    <definedName name="Range_Table8">#REF!</definedName>
    <definedName name="Range_Table8Z" localSheetId="117">#REF!</definedName>
    <definedName name="Range_Table8Z">#REF!</definedName>
    <definedName name="Range_Table9" localSheetId="117">#REF!</definedName>
    <definedName name="Range_Table9">#REF!</definedName>
    <definedName name="_xlnm.Print_Titles" localSheetId="20">'2002 Annex 1'!$1:$3</definedName>
    <definedName name="_xlnm.Print_Titles" localSheetId="32">'2003 Annex 1'!$1:$2</definedName>
    <definedName name="_xlnm.Print_Titles" localSheetId="23">'2003 Table 1'!$1:$7</definedName>
    <definedName name="_xlnm.Print_Titles" localSheetId="26">'2003 Table 3a'!$1:$7</definedName>
    <definedName name="_xlnm.Print_Titles" localSheetId="29">'2003 Table 6'!$1:$7</definedName>
    <definedName name="_xlnm.Print_Titles" localSheetId="44">'2004 Annex 1'!$1:$3</definedName>
    <definedName name="_xlnm.Print_Titles" localSheetId="53">'2005 Annex 1'!$1:$3</definedName>
    <definedName name="_xlnm.Print_Titles" localSheetId="47">'2005 Table 1'!$1:$7</definedName>
    <definedName name="_xlnm.Print_Titles" localSheetId="49">'2005 Table 3'!$1:$7</definedName>
    <definedName name="_xlnm.Print_Titles" localSheetId="50">'2005 Table 6'!$1:$7</definedName>
    <definedName name="_xlnm.Print_Titles" localSheetId="62">'2006 Annex 1'!$1:$3</definedName>
    <definedName name="_xlnm.Print_Titles" localSheetId="56">'2006 Table 1'!$1:$7</definedName>
    <definedName name="_xlnm.Print_Titles" localSheetId="58">'2006 Table 3'!$1:$7</definedName>
    <definedName name="_xlnm.Print_Titles" localSheetId="71">'2007 Annex 1'!$1:$3</definedName>
    <definedName name="_xlnm.Print_Titles" localSheetId="65">'2007 Table 1'!$1:$7</definedName>
    <definedName name="_xlnm.Print_Titles" localSheetId="67">'2007 Table 3'!$1:$7</definedName>
    <definedName name="_xlnm.Print_Titles" localSheetId="80">'2008 Annex 1'!$1:$3</definedName>
    <definedName name="_xlnm.Print_Titles" localSheetId="74">'2008 Table 1'!$1:$7</definedName>
    <definedName name="_xlnm.Print_Titles" localSheetId="76">'2008 Table 3'!$1:$7</definedName>
    <definedName name="_xlnm.Print_Titles" localSheetId="89">'2009 Annex 1'!$1:$3</definedName>
    <definedName name="_xlnm.Print_Titles" localSheetId="83">'2009 Table 1'!$1:$7</definedName>
    <definedName name="_xlnm.Print_Titles" localSheetId="85">'2009 Table 3'!$1:$7</definedName>
    <definedName name="_xlnm.Print_Titles" localSheetId="98">'2010 Annex 1'!$1:$3</definedName>
    <definedName name="_xlnm.Print_Titles" localSheetId="92">'2010 Table 1'!$1:$7</definedName>
    <definedName name="_xlnm.Print_Titles" localSheetId="94">'2010 Table 3'!$1:$7</definedName>
    <definedName name="_xlnm.Print_Titles" localSheetId="107">'2011 Annex 1 '!$1:$3</definedName>
    <definedName name="_xlnm.Print_Titles" localSheetId="101">'2011 Table 1 '!$1:$7</definedName>
    <definedName name="_xlnm.Print_Titles" localSheetId="103">'2011 Table 3'!$1:$7</definedName>
    <definedName name="_xlnm.Print_Titles" localSheetId="121">'2013 Table 3'!$1:$7</definedName>
    <definedName name="_xlnm.Print_Titles" localSheetId="122">'2013 Table 6'!$1:$7</definedName>
    <definedName name="_xlnm.Print_Titles" localSheetId="1">'Stat I do GDP'!$A:$B</definedName>
    <definedName name="_xlnm.Print_Titles" localSheetId="2">'Stat I structure'!$A:$B</definedName>
    <definedName name="_xlnm.Print_Titles" localSheetId="4">'Stat II do GDP'!$A:$B</definedName>
    <definedName name="_xlnm.Print_Titles" localSheetId="5">'Stat II structure'!$A:$B</definedName>
    <definedName name="_xlnm.Print_Titles" localSheetId="0">'Statement I'!$A:$B</definedName>
    <definedName name="_xlnm.Print_Titles" localSheetId="3">'Statement II'!$A:$B</definedName>
    <definedName name="_xlnm.Print_Titles" localSheetId="6">'Table 7'!$A:$B</definedName>
    <definedName name="_xlnm.Print_Titles" localSheetId="7">'Table 7 do GDP'!$A:$B</definedName>
    <definedName name="_xlnm.Print_Titles" localSheetId="8">'Table 7 structure'!$A:$B</definedName>
  </definedNames>
  <calcPr calcId="145621" calcMode="manual"/>
</workbook>
</file>

<file path=xl/calcChain.xml><?xml version="1.0" encoding="utf-8"?>
<calcChain xmlns="http://schemas.openxmlformats.org/spreadsheetml/2006/main">
  <c r="N23" i="181" l="1"/>
  <c r="O23" i="181" s="1"/>
  <c r="N20" i="172" l="1"/>
  <c r="M20" i="172"/>
  <c r="N56" i="160"/>
  <c r="N56" i="171"/>
  <c r="O20" i="161"/>
  <c r="N20" i="161"/>
  <c r="M56" i="160"/>
  <c r="M56" i="171"/>
  <c r="E92" i="186" l="1"/>
  <c r="C92" i="186"/>
  <c r="F91" i="186"/>
  <c r="I91" i="186" s="1"/>
  <c r="H89" i="186"/>
  <c r="H92" i="186" s="1"/>
  <c r="E89" i="186"/>
  <c r="D89" i="186"/>
  <c r="D92" i="186" s="1"/>
  <c r="C89" i="186"/>
  <c r="I89" i="186" s="1"/>
  <c r="I92" i="186" s="1"/>
  <c r="I88" i="186"/>
  <c r="F88" i="186"/>
  <c r="I87" i="186"/>
  <c r="F87" i="186"/>
  <c r="I86" i="186"/>
  <c r="F86" i="186"/>
  <c r="F92" i="186" s="1"/>
  <c r="D81" i="186"/>
  <c r="I80" i="186"/>
  <c r="F80" i="186"/>
  <c r="H78" i="186"/>
  <c r="H81" i="186" s="1"/>
  <c r="E78" i="186"/>
  <c r="E81" i="186" s="1"/>
  <c r="D78" i="186"/>
  <c r="C78" i="186"/>
  <c r="C81" i="186" s="1"/>
  <c r="F77" i="186"/>
  <c r="I77" i="186" s="1"/>
  <c r="F76" i="186"/>
  <c r="I76" i="186" s="1"/>
  <c r="F75" i="186"/>
  <c r="I75" i="186" s="1"/>
  <c r="E69" i="186"/>
  <c r="C69" i="186"/>
  <c r="F68" i="186"/>
  <c r="I68" i="186" s="1"/>
  <c r="H66" i="186"/>
  <c r="H69" i="186" s="1"/>
  <c r="E66" i="186"/>
  <c r="D66" i="186"/>
  <c r="D69" i="186" s="1"/>
  <c r="C66" i="186"/>
  <c r="I65" i="186"/>
  <c r="F65" i="186"/>
  <c r="I64" i="186"/>
  <c r="F64" i="186"/>
  <c r="I63" i="186"/>
  <c r="F63" i="186"/>
  <c r="F69" i="186" s="1"/>
  <c r="D58" i="186"/>
  <c r="I57" i="186"/>
  <c r="F57" i="186"/>
  <c r="H55" i="186"/>
  <c r="H58" i="186" s="1"/>
  <c r="E55" i="186"/>
  <c r="E58" i="186" s="1"/>
  <c r="D55" i="186"/>
  <c r="C55" i="186"/>
  <c r="C58" i="186" s="1"/>
  <c r="F54" i="186"/>
  <c r="I54" i="186" s="1"/>
  <c r="F53" i="186"/>
  <c r="I53" i="186" s="1"/>
  <c r="F52" i="186"/>
  <c r="I52" i="186" s="1"/>
  <c r="E47" i="186"/>
  <c r="C47" i="186"/>
  <c r="F46" i="186"/>
  <c r="I46" i="186" s="1"/>
  <c r="H44" i="186"/>
  <c r="H47" i="186" s="1"/>
  <c r="E44" i="186"/>
  <c r="D44" i="186"/>
  <c r="D47" i="186" s="1"/>
  <c r="C44" i="186"/>
  <c r="I44" i="186" s="1"/>
  <c r="I43" i="186"/>
  <c r="F43" i="186"/>
  <c r="I42" i="186"/>
  <c r="F42" i="186"/>
  <c r="I41" i="186"/>
  <c r="F41" i="186"/>
  <c r="F47" i="186" s="1"/>
  <c r="D36" i="186"/>
  <c r="I35" i="186"/>
  <c r="F35" i="186"/>
  <c r="H33" i="186"/>
  <c r="H36" i="186" s="1"/>
  <c r="E33" i="186"/>
  <c r="E36" i="186" s="1"/>
  <c r="D33" i="186"/>
  <c r="C33" i="186"/>
  <c r="C36" i="186" s="1"/>
  <c r="F36" i="186" s="1"/>
  <c r="I36" i="186" s="1"/>
  <c r="F32" i="186"/>
  <c r="I32" i="186" s="1"/>
  <c r="F31" i="186"/>
  <c r="I31" i="186" s="1"/>
  <c r="I33" i="186" s="1"/>
  <c r="F30" i="186"/>
  <c r="I30" i="186" s="1"/>
  <c r="H25" i="186"/>
  <c r="F24" i="186"/>
  <c r="I24" i="186" s="1"/>
  <c r="E22" i="186"/>
  <c r="E25" i="186" s="1"/>
  <c r="D22" i="186"/>
  <c r="D25" i="186" s="1"/>
  <c r="C22" i="186"/>
  <c r="C25" i="186" s="1"/>
  <c r="F25" i="186" s="1"/>
  <c r="I25" i="186" s="1"/>
  <c r="F21" i="186"/>
  <c r="I21" i="186" s="1"/>
  <c r="F20" i="186"/>
  <c r="I20" i="186" s="1"/>
  <c r="F19" i="186"/>
  <c r="I19" i="186" s="1"/>
  <c r="E14" i="186"/>
  <c r="C14" i="186"/>
  <c r="D13" i="186"/>
  <c r="C13" i="186"/>
  <c r="F13" i="186" s="1"/>
  <c r="I13" i="186" s="1"/>
  <c r="H11" i="186"/>
  <c r="H14" i="186" s="1"/>
  <c r="E11" i="186"/>
  <c r="D11" i="186"/>
  <c r="D14" i="186" s="1"/>
  <c r="C11" i="186"/>
  <c r="I10" i="186"/>
  <c r="F10" i="186"/>
  <c r="I9" i="186"/>
  <c r="F9" i="186"/>
  <c r="I8" i="186"/>
  <c r="I11" i="186" s="1"/>
  <c r="F8" i="186"/>
  <c r="I1" i="186"/>
  <c r="D1" i="186"/>
  <c r="L1" i="178"/>
  <c r="G1" i="178"/>
  <c r="F14" i="186" l="1"/>
  <c r="I14" i="186" s="1"/>
  <c r="I47" i="186"/>
  <c r="I78" i="186"/>
  <c r="I81" i="186" s="1"/>
  <c r="F81" i="186"/>
  <c r="I22" i="186"/>
  <c r="I55" i="186"/>
  <c r="I58" i="186" s="1"/>
  <c r="F58" i="186"/>
  <c r="I66" i="186"/>
  <c r="I69" i="186" s="1"/>
  <c r="D9" i="87"/>
  <c r="E9" i="87"/>
  <c r="F9" i="87"/>
  <c r="G9" i="87"/>
  <c r="H9" i="87"/>
  <c r="I9" i="87"/>
  <c r="J9" i="87"/>
  <c r="K9" i="87"/>
  <c r="L9" i="87"/>
  <c r="D10" i="87"/>
  <c r="E10" i="87"/>
  <c r="F10" i="87"/>
  <c r="G10" i="87"/>
  <c r="H10" i="87"/>
  <c r="I10" i="87"/>
  <c r="J10" i="87"/>
  <c r="K10" i="87"/>
  <c r="L10" i="87"/>
  <c r="D11" i="87"/>
  <c r="E11" i="87"/>
  <c r="F11" i="87"/>
  <c r="G11" i="87"/>
  <c r="H11" i="87"/>
  <c r="I11" i="87"/>
  <c r="J11" i="87"/>
  <c r="K11" i="87"/>
  <c r="L11" i="87"/>
  <c r="D12" i="87"/>
  <c r="E12" i="87"/>
  <c r="F12" i="87"/>
  <c r="G12" i="87"/>
  <c r="H12" i="87"/>
  <c r="I12" i="87"/>
  <c r="J12" i="87"/>
  <c r="K12" i="87"/>
  <c r="L12" i="87"/>
  <c r="D13" i="87"/>
  <c r="E13" i="87"/>
  <c r="F13" i="87"/>
  <c r="G13" i="87"/>
  <c r="H13" i="87"/>
  <c r="I13" i="87"/>
  <c r="J13" i="87"/>
  <c r="K13" i="87"/>
  <c r="L13" i="87"/>
  <c r="D14" i="87"/>
  <c r="E14" i="87"/>
  <c r="F14" i="87"/>
  <c r="G14" i="87"/>
  <c r="H14" i="87"/>
  <c r="I14" i="87"/>
  <c r="J14" i="87"/>
  <c r="K14" i="87"/>
  <c r="L14" i="87"/>
  <c r="D15" i="87"/>
  <c r="E15" i="87"/>
  <c r="F15" i="87"/>
  <c r="G15" i="87"/>
  <c r="H15" i="87"/>
  <c r="I15" i="87"/>
  <c r="J15" i="87"/>
  <c r="K15" i="87"/>
  <c r="L15" i="87"/>
  <c r="G3" i="177" l="1"/>
  <c r="I1" i="177"/>
  <c r="D1" i="177"/>
  <c r="L7" i="176"/>
  <c r="K7" i="176"/>
  <c r="J7" i="176"/>
  <c r="H7" i="176"/>
  <c r="G7" i="176"/>
  <c r="F7" i="176"/>
  <c r="E7" i="176"/>
  <c r="D7" i="176"/>
  <c r="I3" i="176"/>
  <c r="L1" i="176"/>
  <c r="G1" i="176"/>
  <c r="L7" i="175"/>
  <c r="K7" i="175"/>
  <c r="J7" i="175"/>
  <c r="H7" i="175"/>
  <c r="G7" i="175"/>
  <c r="F7" i="175"/>
  <c r="E7" i="175"/>
  <c r="D7" i="175"/>
  <c r="I3" i="175"/>
  <c r="L1" i="175"/>
  <c r="G1" i="175"/>
  <c r="L7" i="174"/>
  <c r="K7" i="174"/>
  <c r="J7" i="174"/>
  <c r="H7" i="174"/>
  <c r="G7" i="174"/>
  <c r="F7" i="174"/>
  <c r="E7" i="174"/>
  <c r="D7" i="174"/>
  <c r="I3" i="174"/>
  <c r="L1" i="174"/>
  <c r="G1" i="174"/>
  <c r="L7" i="173"/>
  <c r="K7" i="173"/>
  <c r="J7" i="173"/>
  <c r="H7" i="173"/>
  <c r="G7" i="173"/>
  <c r="F7" i="173"/>
  <c r="E7" i="173"/>
  <c r="D7" i="173"/>
  <c r="I3" i="173"/>
  <c r="L1" i="173"/>
  <c r="G1" i="173"/>
  <c r="L7" i="172"/>
  <c r="K7" i="172"/>
  <c r="J7" i="172"/>
  <c r="H7" i="172"/>
  <c r="G7" i="172"/>
  <c r="F7" i="172"/>
  <c r="E7" i="172"/>
  <c r="D7" i="172"/>
  <c r="I3" i="172"/>
  <c r="L1" i="172"/>
  <c r="G1" i="172"/>
  <c r="C8" i="171"/>
  <c r="L7" i="171"/>
  <c r="K7" i="171"/>
  <c r="J7" i="171"/>
  <c r="H7" i="171"/>
  <c r="G7" i="171"/>
  <c r="F7" i="171"/>
  <c r="E7" i="171"/>
  <c r="D7" i="171"/>
  <c r="I3" i="171"/>
  <c r="L1" i="171"/>
  <c r="G1" i="171"/>
  <c r="I3" i="170"/>
  <c r="L1" i="170"/>
  <c r="G1" i="170"/>
  <c r="I3" i="169"/>
  <c r="L1" i="169"/>
  <c r="G1" i="169"/>
  <c r="C69" i="166"/>
  <c r="G1" i="165"/>
  <c r="L1" i="165"/>
  <c r="D7" i="165"/>
  <c r="E7" i="165"/>
  <c r="F7" i="165"/>
  <c r="G7" i="165"/>
  <c r="H7" i="165"/>
  <c r="I7" i="165"/>
  <c r="J7" i="165"/>
  <c r="K7" i="165"/>
  <c r="L7" i="165"/>
  <c r="G1" i="164"/>
  <c r="L1" i="164"/>
  <c r="D7" i="164"/>
  <c r="E7" i="164"/>
  <c r="F7" i="164"/>
  <c r="G7" i="164"/>
  <c r="H7" i="164"/>
  <c r="I7" i="164"/>
  <c r="J7" i="164"/>
  <c r="K7" i="164"/>
  <c r="L7" i="164"/>
  <c r="G1" i="163"/>
  <c r="L1" i="163"/>
  <c r="D7" i="163"/>
  <c r="E7" i="163"/>
  <c r="F7" i="163"/>
  <c r="G7" i="163"/>
  <c r="H7" i="163"/>
  <c r="I7" i="163"/>
  <c r="J7" i="163"/>
  <c r="K7" i="163"/>
  <c r="L7" i="163"/>
  <c r="G1" i="162"/>
  <c r="L1" i="162"/>
  <c r="I3" i="162"/>
  <c r="D7" i="162"/>
  <c r="E7" i="162"/>
  <c r="F7" i="162"/>
  <c r="G7" i="162"/>
  <c r="H7" i="162"/>
  <c r="I7" i="162"/>
  <c r="J7" i="162"/>
  <c r="K7" i="162"/>
  <c r="L7" i="162"/>
  <c r="G1" i="161"/>
  <c r="L1" i="161"/>
  <c r="I3" i="161"/>
  <c r="D7" i="161"/>
  <c r="E7" i="161"/>
  <c r="F7" i="161"/>
  <c r="G7" i="161"/>
  <c r="H7" i="161"/>
  <c r="I7" i="161"/>
  <c r="J7" i="161"/>
  <c r="K7" i="161"/>
  <c r="L7" i="161"/>
  <c r="F1" i="160"/>
  <c r="K1" i="160"/>
  <c r="H3" i="160"/>
  <c r="C7" i="160"/>
  <c r="D7" i="160"/>
  <c r="E7" i="160"/>
  <c r="F7" i="160"/>
  <c r="G7" i="160"/>
  <c r="H7" i="160"/>
  <c r="I7" i="160"/>
  <c r="J7" i="160"/>
  <c r="K7" i="160"/>
  <c r="G1" i="159"/>
  <c r="L1" i="159"/>
  <c r="G1" i="158"/>
  <c r="L1" i="158"/>
  <c r="E9" i="126"/>
  <c r="F9" i="126"/>
  <c r="G9" i="126"/>
  <c r="H9" i="126"/>
  <c r="I9" i="126"/>
  <c r="J9" i="126"/>
  <c r="K9" i="126"/>
  <c r="L9" i="126"/>
  <c r="E10" i="126"/>
  <c r="F10" i="126"/>
  <c r="G10" i="126"/>
  <c r="H10" i="126"/>
  <c r="I10" i="126"/>
  <c r="J10" i="126"/>
  <c r="K10" i="126"/>
  <c r="L10" i="126"/>
  <c r="E11" i="126"/>
  <c r="F11" i="126"/>
  <c r="G11" i="126"/>
  <c r="H11" i="126"/>
  <c r="I11" i="126"/>
  <c r="J11" i="126"/>
  <c r="K11" i="126"/>
  <c r="L11" i="126"/>
  <c r="E12" i="126"/>
  <c r="F12" i="126"/>
  <c r="G12" i="126"/>
  <c r="H12" i="126"/>
  <c r="I12" i="126"/>
  <c r="J12" i="126"/>
  <c r="K12" i="126"/>
  <c r="L12" i="126"/>
  <c r="E13" i="126"/>
  <c r="F13" i="126"/>
  <c r="G13" i="126"/>
  <c r="H13" i="126"/>
  <c r="I13" i="126"/>
  <c r="J13" i="126"/>
  <c r="K13" i="126"/>
  <c r="L13" i="126"/>
  <c r="E14" i="126"/>
  <c r="F14" i="126"/>
  <c r="G14" i="126"/>
  <c r="H14" i="126"/>
  <c r="I14" i="126"/>
  <c r="J14" i="126"/>
  <c r="K14" i="126"/>
  <c r="L14" i="126"/>
  <c r="E15" i="126"/>
  <c r="F15" i="126"/>
  <c r="G15" i="126"/>
  <c r="H15" i="126"/>
  <c r="I15" i="126"/>
  <c r="J15" i="126"/>
  <c r="K15" i="126"/>
  <c r="L15" i="126"/>
  <c r="D10" i="126"/>
  <c r="D11" i="126"/>
  <c r="D12" i="126"/>
  <c r="D13" i="126"/>
  <c r="D14" i="126"/>
  <c r="D15" i="126"/>
  <c r="D9" i="126"/>
  <c r="E9" i="117"/>
  <c r="F9" i="117"/>
  <c r="G9" i="117"/>
  <c r="H9" i="117"/>
  <c r="I9" i="117"/>
  <c r="J9" i="117"/>
  <c r="K9" i="117"/>
  <c r="L9" i="117"/>
  <c r="E10" i="117"/>
  <c r="F10" i="117"/>
  <c r="G10" i="117"/>
  <c r="H10" i="117"/>
  <c r="I10" i="117"/>
  <c r="J10" i="117"/>
  <c r="K10" i="117"/>
  <c r="L10" i="117"/>
  <c r="E11" i="117"/>
  <c r="F11" i="117"/>
  <c r="G11" i="117"/>
  <c r="H11" i="117"/>
  <c r="I11" i="117"/>
  <c r="J11" i="117"/>
  <c r="K11" i="117"/>
  <c r="L11" i="117"/>
  <c r="E12" i="117"/>
  <c r="F12" i="117"/>
  <c r="G12" i="117"/>
  <c r="H12" i="117"/>
  <c r="I12" i="117"/>
  <c r="J12" i="117"/>
  <c r="K12" i="117"/>
  <c r="L12" i="117"/>
  <c r="E13" i="117"/>
  <c r="F13" i="117"/>
  <c r="G13" i="117"/>
  <c r="H13" i="117"/>
  <c r="I13" i="117"/>
  <c r="J13" i="117"/>
  <c r="K13" i="117"/>
  <c r="L13" i="117"/>
  <c r="E14" i="117"/>
  <c r="F14" i="117"/>
  <c r="G14" i="117"/>
  <c r="H14" i="117"/>
  <c r="I14" i="117"/>
  <c r="J14" i="117"/>
  <c r="K14" i="117"/>
  <c r="L14" i="117"/>
  <c r="E15" i="117"/>
  <c r="F15" i="117"/>
  <c r="G15" i="117"/>
  <c r="H15" i="117"/>
  <c r="I15" i="117"/>
  <c r="J15" i="117"/>
  <c r="K15" i="117"/>
  <c r="L15" i="117"/>
  <c r="D10" i="117"/>
  <c r="D11" i="117"/>
  <c r="D12" i="117"/>
  <c r="D13" i="117"/>
  <c r="D14" i="117"/>
  <c r="D15" i="117"/>
  <c r="D9" i="117"/>
  <c r="G1" i="156"/>
  <c r="L1" i="156"/>
  <c r="D7" i="156"/>
  <c r="E7" i="156"/>
  <c r="F7" i="156"/>
  <c r="G7" i="156"/>
  <c r="H7" i="156"/>
  <c r="I7" i="156"/>
  <c r="J7" i="156"/>
  <c r="K7" i="156"/>
  <c r="L7" i="156"/>
  <c r="G1" i="155"/>
  <c r="L1" i="155"/>
  <c r="D7" i="155"/>
  <c r="E7" i="155"/>
  <c r="F7" i="155"/>
  <c r="G7" i="155"/>
  <c r="H7" i="155"/>
  <c r="I7" i="155"/>
  <c r="J7" i="155"/>
  <c r="K7" i="155"/>
  <c r="L7" i="155"/>
  <c r="G1" i="154"/>
  <c r="L1" i="154"/>
  <c r="D7" i="154"/>
  <c r="E7" i="154"/>
  <c r="F7" i="154"/>
  <c r="G7" i="154"/>
  <c r="H7" i="154"/>
  <c r="I7" i="154"/>
  <c r="J7" i="154"/>
  <c r="K7" i="154"/>
  <c r="L7" i="154"/>
  <c r="G1" i="153"/>
  <c r="L1" i="153"/>
  <c r="I3" i="153"/>
  <c r="D7" i="153"/>
  <c r="E7" i="153"/>
  <c r="F7" i="153"/>
  <c r="G7" i="153"/>
  <c r="H7" i="153"/>
  <c r="I7" i="153"/>
  <c r="J7" i="153"/>
  <c r="K7" i="153"/>
  <c r="L7" i="153"/>
  <c r="G1" i="152"/>
  <c r="L1" i="152"/>
  <c r="I3" i="152"/>
  <c r="D7" i="152"/>
  <c r="E7" i="152"/>
  <c r="F7" i="152"/>
  <c r="G7" i="152"/>
  <c r="H7" i="152"/>
  <c r="I7" i="152"/>
  <c r="J7" i="152"/>
  <c r="K7" i="152"/>
  <c r="L7" i="152"/>
  <c r="F1" i="151"/>
  <c r="K1" i="151"/>
  <c r="H3" i="151"/>
  <c r="C7" i="151"/>
  <c r="D7" i="151"/>
  <c r="E7" i="151"/>
  <c r="F7" i="151"/>
  <c r="G7" i="151"/>
  <c r="H7" i="151"/>
  <c r="I7" i="151"/>
  <c r="J7" i="151"/>
  <c r="K7" i="151"/>
  <c r="G1" i="150"/>
  <c r="L1" i="150"/>
  <c r="G1" i="149"/>
  <c r="L1" i="149"/>
  <c r="G1" i="139"/>
  <c r="L1" i="139"/>
  <c r="G1" i="140"/>
  <c r="L1" i="140"/>
  <c r="F1" i="141"/>
  <c r="K1" i="141"/>
  <c r="H3" i="141"/>
  <c r="C7" i="141"/>
  <c r="D7" i="141"/>
  <c r="E7" i="141"/>
  <c r="F7" i="141"/>
  <c r="G7" i="141"/>
  <c r="H7" i="141"/>
  <c r="I7" i="141"/>
  <c r="J7" i="141"/>
  <c r="K7" i="141"/>
  <c r="G1" i="142"/>
  <c r="L1" i="142"/>
  <c r="I3" i="142"/>
  <c r="D7" i="142"/>
  <c r="E7" i="142"/>
  <c r="F7" i="142"/>
  <c r="G7" i="142"/>
  <c r="H7" i="142"/>
  <c r="I7" i="142"/>
  <c r="J7" i="142"/>
  <c r="K7" i="142"/>
  <c r="L7" i="142"/>
  <c r="G1" i="143"/>
  <c r="L1" i="143"/>
  <c r="I3" i="143"/>
  <c r="D7" i="143"/>
  <c r="E7" i="143"/>
  <c r="F7" i="143"/>
  <c r="G7" i="143"/>
  <c r="H7" i="143"/>
  <c r="I7" i="143"/>
  <c r="J7" i="143"/>
  <c r="K7" i="143"/>
  <c r="L7" i="143"/>
  <c r="G1" i="144"/>
  <c r="L1" i="144"/>
  <c r="D7" i="144"/>
  <c r="E7" i="144"/>
  <c r="F7" i="144"/>
  <c r="G7" i="144"/>
  <c r="H7" i="144"/>
  <c r="I7" i="144"/>
  <c r="J7" i="144"/>
  <c r="K7" i="144"/>
  <c r="L7" i="144"/>
  <c r="G1" i="145"/>
  <c r="L1" i="145"/>
  <c r="D7" i="145"/>
  <c r="E7" i="145"/>
  <c r="F7" i="145"/>
  <c r="G7" i="145"/>
  <c r="H7" i="145"/>
  <c r="I7" i="145"/>
  <c r="J7" i="145"/>
  <c r="K7" i="145"/>
  <c r="L7" i="145"/>
  <c r="G1" i="146"/>
  <c r="L1" i="146"/>
  <c r="D7" i="146"/>
  <c r="E7" i="146"/>
  <c r="F7" i="146"/>
  <c r="G7" i="146"/>
  <c r="H7" i="146"/>
  <c r="I7" i="146"/>
  <c r="J7" i="146"/>
  <c r="K7" i="146"/>
  <c r="L7" i="146"/>
  <c r="G1" i="138"/>
  <c r="L1" i="138"/>
  <c r="D7" i="138"/>
  <c r="E7" i="138"/>
  <c r="F7" i="138"/>
  <c r="G7" i="138"/>
  <c r="H7" i="138"/>
  <c r="I7" i="138"/>
  <c r="J7" i="138"/>
  <c r="K7" i="138"/>
  <c r="L7" i="138"/>
  <c r="G1" i="136"/>
  <c r="L1" i="136"/>
  <c r="I3" i="136"/>
  <c r="D7" i="136"/>
  <c r="E7" i="136"/>
  <c r="F7" i="136"/>
  <c r="G7" i="136"/>
  <c r="H7" i="136"/>
  <c r="I7" i="136"/>
  <c r="J7" i="136"/>
  <c r="K7" i="136"/>
  <c r="L7" i="136"/>
  <c r="G1" i="135"/>
  <c r="L1" i="135"/>
  <c r="D7" i="135"/>
  <c r="E7" i="135"/>
  <c r="F7" i="135"/>
  <c r="G7" i="135"/>
  <c r="H7" i="135"/>
  <c r="I7" i="135"/>
  <c r="J7" i="135"/>
  <c r="K7" i="135"/>
  <c r="L7" i="135"/>
  <c r="G1" i="134"/>
  <c r="L1" i="134"/>
  <c r="I3" i="134"/>
  <c r="D7" i="134"/>
  <c r="E7" i="134"/>
  <c r="F7" i="134"/>
  <c r="G7" i="134"/>
  <c r="H7" i="134"/>
  <c r="I7" i="134"/>
  <c r="J7" i="134"/>
  <c r="K7" i="134"/>
  <c r="L7" i="134"/>
  <c r="G1" i="133"/>
  <c r="L1" i="133"/>
  <c r="I3" i="133"/>
  <c r="D7" i="133"/>
  <c r="E7" i="133"/>
  <c r="F7" i="133"/>
  <c r="G7" i="133"/>
  <c r="H7" i="133"/>
  <c r="I7" i="133"/>
  <c r="J7" i="133"/>
  <c r="K7" i="133"/>
  <c r="L7" i="133"/>
  <c r="G1" i="132"/>
  <c r="L1" i="132"/>
  <c r="I3" i="132"/>
  <c r="D7" i="132"/>
  <c r="E7" i="132"/>
  <c r="F7" i="132"/>
  <c r="G7" i="132"/>
  <c r="H7" i="132"/>
  <c r="I7" i="132"/>
  <c r="J7" i="132"/>
  <c r="K7" i="132"/>
  <c r="L7" i="132"/>
  <c r="F1" i="131"/>
  <c r="K1" i="131"/>
  <c r="H3" i="131"/>
  <c r="C7" i="131"/>
  <c r="D7" i="131"/>
  <c r="E7" i="131"/>
  <c r="F7" i="131"/>
  <c r="G7" i="131"/>
  <c r="H7" i="131"/>
  <c r="I7" i="131"/>
  <c r="J7" i="131"/>
  <c r="K7" i="131"/>
  <c r="G1" i="130"/>
  <c r="L1" i="130"/>
  <c r="I3" i="130"/>
  <c r="G1" i="129"/>
  <c r="L1" i="129"/>
  <c r="I3" i="129"/>
  <c r="D1" i="128"/>
  <c r="I1" i="128"/>
  <c r="G3" i="128"/>
  <c r="G1" i="127"/>
  <c r="L1" i="127"/>
  <c r="I3" i="127"/>
  <c r="D7" i="127"/>
  <c r="E7" i="127"/>
  <c r="F7" i="127"/>
  <c r="G7" i="127"/>
  <c r="H7" i="127"/>
  <c r="I7" i="127"/>
  <c r="J7" i="127"/>
  <c r="K7" i="127"/>
  <c r="L7" i="127"/>
  <c r="I3" i="126"/>
  <c r="D7" i="126"/>
  <c r="E7" i="126"/>
  <c r="F7" i="126"/>
  <c r="G7" i="126"/>
  <c r="H7" i="126"/>
  <c r="I7" i="126"/>
  <c r="J7" i="126"/>
  <c r="K7" i="126"/>
  <c r="L7" i="126"/>
  <c r="F1" i="125"/>
  <c r="K1" i="125"/>
  <c r="H3" i="125"/>
  <c r="C7" i="125"/>
  <c r="D7" i="125"/>
  <c r="E7" i="125"/>
  <c r="F7" i="125"/>
  <c r="G7" i="125"/>
  <c r="H7" i="125"/>
  <c r="I7" i="125"/>
  <c r="J7" i="125"/>
  <c r="K7" i="125"/>
  <c r="I3" i="124"/>
  <c r="G1" i="123"/>
  <c r="L1" i="123"/>
  <c r="I3" i="123"/>
  <c r="D7" i="123"/>
  <c r="E7" i="123"/>
  <c r="F7" i="123"/>
  <c r="G7" i="123"/>
  <c r="H7" i="123"/>
  <c r="I7" i="123"/>
  <c r="J7" i="123"/>
  <c r="K7" i="123"/>
  <c r="L7" i="123"/>
  <c r="C8" i="123"/>
  <c r="D1" i="120"/>
  <c r="I1" i="120"/>
  <c r="G3" i="120"/>
  <c r="G1" i="119"/>
  <c r="L1" i="119"/>
  <c r="I3" i="119"/>
  <c r="D7" i="119"/>
  <c r="E7" i="119"/>
  <c r="F7" i="119"/>
  <c r="G7" i="119"/>
  <c r="H7" i="119"/>
  <c r="I7" i="119"/>
  <c r="J7" i="119"/>
  <c r="K7" i="119"/>
  <c r="L7" i="119"/>
  <c r="G1" i="118"/>
  <c r="L1" i="118"/>
  <c r="I3" i="118"/>
  <c r="D7" i="118"/>
  <c r="E7" i="118"/>
  <c r="F7" i="118"/>
  <c r="G7" i="118"/>
  <c r="H7" i="118"/>
  <c r="I7" i="118"/>
  <c r="J7" i="118"/>
  <c r="K7" i="118"/>
  <c r="L7" i="118"/>
  <c r="G1" i="117"/>
  <c r="L1" i="117"/>
  <c r="I3" i="117"/>
  <c r="D7" i="117"/>
  <c r="E7" i="117"/>
  <c r="F7" i="117"/>
  <c r="G7" i="117"/>
  <c r="H7" i="117"/>
  <c r="I7" i="117"/>
  <c r="J7" i="117"/>
  <c r="K7" i="117"/>
  <c r="L7" i="117"/>
  <c r="F1" i="116"/>
  <c r="K1" i="116"/>
  <c r="H3" i="116"/>
  <c r="C7" i="116"/>
  <c r="D7" i="116"/>
  <c r="E7" i="116"/>
  <c r="F7" i="116"/>
  <c r="G7" i="116"/>
  <c r="H7" i="116"/>
  <c r="I7" i="116"/>
  <c r="J7" i="116"/>
  <c r="K7" i="116"/>
  <c r="G1" i="115"/>
  <c r="L1" i="115"/>
  <c r="I3" i="115"/>
  <c r="D7" i="115"/>
  <c r="E7" i="115"/>
  <c r="F7" i="115"/>
  <c r="G7" i="115"/>
  <c r="H7" i="115"/>
  <c r="I7" i="115"/>
  <c r="J7" i="115"/>
  <c r="K7" i="115"/>
  <c r="L7" i="115"/>
  <c r="G1" i="114"/>
  <c r="L1" i="114"/>
  <c r="I3" i="114"/>
  <c r="D7" i="114"/>
  <c r="E7" i="114"/>
  <c r="F7" i="114"/>
  <c r="G7" i="114"/>
  <c r="H7" i="114"/>
  <c r="I7" i="114"/>
  <c r="J7" i="114"/>
  <c r="K7" i="114"/>
  <c r="L7" i="114"/>
  <c r="G1" i="113"/>
  <c r="L1" i="113"/>
  <c r="I3" i="113"/>
  <c r="G1" i="112"/>
  <c r="L1" i="112"/>
  <c r="I3" i="112"/>
  <c r="D1" i="111"/>
  <c r="I1" i="111"/>
  <c r="G3" i="111"/>
  <c r="G1" i="110"/>
  <c r="L1" i="110"/>
  <c r="I3" i="110"/>
  <c r="D7" i="110"/>
  <c r="E7" i="110"/>
  <c r="F7" i="110"/>
  <c r="G7" i="110"/>
  <c r="H7" i="110"/>
  <c r="I7" i="110"/>
  <c r="J7" i="110"/>
  <c r="K7" i="110"/>
  <c r="L7" i="110"/>
  <c r="G1" i="108"/>
  <c r="L1" i="108"/>
  <c r="I3" i="108"/>
  <c r="D7" i="108"/>
  <c r="E7" i="108"/>
  <c r="F7" i="108"/>
  <c r="G7" i="108"/>
  <c r="H7" i="108"/>
  <c r="I7" i="108"/>
  <c r="J7" i="108"/>
  <c r="K7" i="108"/>
  <c r="L7" i="108"/>
  <c r="D10" i="108"/>
  <c r="H10" i="108" s="1"/>
  <c r="L10" i="108" s="1"/>
  <c r="D16" i="108"/>
  <c r="D9" i="108"/>
  <c r="D8" i="108" s="1"/>
  <c r="H8" i="108" s="1"/>
  <c r="L8" i="108" s="1"/>
  <c r="E10" i="108"/>
  <c r="E16" i="108"/>
  <c r="E9" i="108"/>
  <c r="F10" i="108"/>
  <c r="F16" i="108"/>
  <c r="F9" i="108" s="1"/>
  <c r="G10" i="108"/>
  <c r="G16" i="108"/>
  <c r="G9" i="108" s="1"/>
  <c r="G8" i="108" s="1"/>
  <c r="I10" i="108"/>
  <c r="I16" i="108"/>
  <c r="I9" i="108" s="1"/>
  <c r="I8" i="108" s="1"/>
  <c r="J10" i="108"/>
  <c r="J16" i="108"/>
  <c r="J9" i="108" s="1"/>
  <c r="J8" i="108" s="1"/>
  <c r="K10" i="108"/>
  <c r="K16" i="108"/>
  <c r="K9" i="108" s="1"/>
  <c r="K8" i="108" s="1"/>
  <c r="H11" i="108"/>
  <c r="L11" i="108"/>
  <c r="H12" i="108"/>
  <c r="L12" i="108"/>
  <c r="H13" i="108"/>
  <c r="L13" i="108"/>
  <c r="H14" i="108"/>
  <c r="L14" i="108"/>
  <c r="H15" i="108"/>
  <c r="L15" i="108"/>
  <c r="H17" i="108"/>
  <c r="L17" i="108"/>
  <c r="H18" i="108"/>
  <c r="L18" i="108"/>
  <c r="H19" i="108"/>
  <c r="L19" i="108"/>
  <c r="H20" i="108"/>
  <c r="L20" i="108"/>
  <c r="G1" i="107"/>
  <c r="L1" i="107"/>
  <c r="I3" i="107"/>
  <c r="D7" i="107"/>
  <c r="E7" i="107"/>
  <c r="F7" i="107"/>
  <c r="G7" i="107"/>
  <c r="H7" i="107"/>
  <c r="I7" i="107"/>
  <c r="J7" i="107"/>
  <c r="K7" i="107"/>
  <c r="L7" i="107"/>
  <c r="G1" i="106"/>
  <c r="L1" i="106"/>
  <c r="I3" i="106"/>
  <c r="D7" i="106"/>
  <c r="E7" i="106"/>
  <c r="F7" i="106"/>
  <c r="G7" i="106"/>
  <c r="H7" i="106"/>
  <c r="I7" i="106"/>
  <c r="J7" i="106"/>
  <c r="K7" i="106"/>
  <c r="L7" i="106"/>
  <c r="G1" i="105"/>
  <c r="L1" i="105"/>
  <c r="I3" i="105"/>
  <c r="D7" i="105"/>
  <c r="E7" i="105"/>
  <c r="F7" i="105"/>
  <c r="G7" i="105"/>
  <c r="H7" i="105"/>
  <c r="I7" i="105"/>
  <c r="J7" i="105"/>
  <c r="K7" i="105"/>
  <c r="L7" i="105"/>
  <c r="G1" i="104"/>
  <c r="L1" i="104"/>
  <c r="I3" i="104"/>
  <c r="I3" i="103"/>
  <c r="L1" i="103"/>
  <c r="G1" i="103"/>
  <c r="I3" i="109"/>
  <c r="L7" i="109"/>
  <c r="I7" i="109"/>
  <c r="J7" i="109"/>
  <c r="K7" i="109"/>
  <c r="H7" i="109"/>
  <c r="E7" i="109"/>
  <c r="F7" i="109"/>
  <c r="G7" i="109"/>
  <c r="D7" i="109"/>
  <c r="L1" i="109"/>
  <c r="G1" i="109"/>
  <c r="E8" i="108"/>
  <c r="H9" i="108" l="1"/>
  <c r="L9" i="108" s="1"/>
  <c r="F8" i="108"/>
  <c r="H16" i="108"/>
  <c r="L16" i="108" s="1"/>
</calcChain>
</file>

<file path=xl/sharedStrings.xml><?xml version="1.0" encoding="utf-8"?>
<sst xmlns="http://schemas.openxmlformats.org/spreadsheetml/2006/main" count="15613" uniqueCount="945">
  <si>
    <t>CFC: major improvements, subsoil assets ...................................................................................................................................................................</t>
  </si>
  <si>
    <t>Other naturally occurring assets ........................................................................................................................</t>
  </si>
  <si>
    <t>Acquisitions: other naturally occurring assets ...................................................................................................................................................................</t>
  </si>
  <si>
    <t>Acquisitions: fixed assets ...................................................................................................................................................................</t>
  </si>
  <si>
    <t>Disposals: fixed assets ...................................................................................................................................................................</t>
  </si>
  <si>
    <t>311.3</t>
  </si>
  <si>
    <r>
      <t xml:space="preserve">c/  The net operating balance should </t>
    </r>
    <r>
      <rPr>
        <i/>
        <sz val="7.5"/>
        <rFont val="Arial"/>
        <family val="2"/>
      </rPr>
      <t>only</t>
    </r>
    <r>
      <rPr>
        <sz val="7.5"/>
        <rFont val="Arial"/>
        <family val="2"/>
        <charset val="238"/>
      </rPr>
      <t xml:space="preserve"> be calculated if consumption of fixed capital (23) has a nonzero value. Otherwise, only the gross operating balance should be calculated.</t>
    </r>
  </si>
  <si>
    <t>STATEMENT II</t>
  </si>
  <si>
    <t>STATEMENT OF SOURCES AND USES OF CASH</t>
  </si>
  <si>
    <t>C</t>
  </si>
  <si>
    <t>CASH FLOWS FROM OPERATING ACTIVITIES:</t>
  </si>
  <si>
    <t>Taxes ....................................................................................................................................................</t>
  </si>
  <si>
    <t>Social contributions ....................................................................................................................................................</t>
  </si>
  <si>
    <t>Grants .........................................................................................................................................................................................</t>
  </si>
  <si>
    <t>Other receipts ..................................................................................................................................................................</t>
  </si>
  <si>
    <t>Compensation of employees ....................................................................................................................................................</t>
  </si>
  <si>
    <t>Purchases of goods and services ....................................................................................................................................................</t>
  </si>
  <si>
    <t>Subsidies .....................................................................................................................................................................................</t>
  </si>
  <si>
    <t>Social benefits ...........................................................................................................................................................................</t>
  </si>
  <si>
    <t>Other payments .......................................................................................................................................................................</t>
  </si>
  <si>
    <t>CIO</t>
  </si>
  <si>
    <t>CASH FLOWS FROM INVESTMENTS IN NONFINANCIAL ASSETS (NFAs):</t>
  </si>
  <si>
    <t>Fixed assets ....................................................................................................................................................</t>
  </si>
  <si>
    <t>Strategic stocks ....................................................................................................................................................</t>
  </si>
  <si>
    <t>Valuables ....................................................................................................................................................</t>
  </si>
  <si>
    <t>Nonproduced assets ....................................................................................................................................................</t>
  </si>
  <si>
    <t>Net cash outflow: investments in NFAs (31=31.1-31.2) ..............................................................................................................</t>
  </si>
  <si>
    <t>Domestic [=331] ...........................................................................................................................................................</t>
  </si>
  <si>
    <t>8311</t>
  </si>
  <si>
    <t>8312</t>
  </si>
  <si>
    <t>8313</t>
  </si>
  <si>
    <t>8314</t>
  </si>
  <si>
    <t>8315</t>
  </si>
  <si>
    <t>8316</t>
  </si>
  <si>
    <t>832</t>
  </si>
  <si>
    <t>Foreign [=332] .................................................................................................................................................</t>
  </si>
  <si>
    <t>8321</t>
  </si>
  <si>
    <t>8327</t>
  </si>
  <si>
    <t>8328</t>
  </si>
  <si>
    <t>8329</t>
  </si>
  <si>
    <t>314</t>
  </si>
  <si>
    <t>32</t>
  </si>
  <si>
    <r>
      <t>NET WORTH</t>
    </r>
    <r>
      <rPr>
        <sz val="7.5"/>
        <rFont val="Arial"/>
        <family val="2"/>
      </rPr>
      <t xml:space="preserve">  ......................................................................................................................................................................</t>
    </r>
  </si>
  <si>
    <r>
      <t>Nonfinancial assets</t>
    </r>
    <r>
      <rPr>
        <b/>
        <sz val="9"/>
        <rFont val="Arial"/>
        <family val="2"/>
      </rPr>
      <t xml:space="preserve"> </t>
    </r>
    <r>
      <rPr>
        <sz val="7.5"/>
        <rFont val="Arial"/>
        <family val="2"/>
      </rPr>
      <t>...................................................................................................................................................................................................................................</t>
    </r>
  </si>
  <si>
    <t>TABLE 7</t>
  </si>
  <si>
    <t>OUTLAYS BY FUNCTIONS OF GOVERNMENT</t>
  </si>
  <si>
    <t>Agriculture, forestry, fishing, and hunting ..........................................................................................................</t>
  </si>
  <si>
    <t>General Government 2009</t>
  </si>
  <si>
    <t>322</t>
  </si>
  <si>
    <t>323</t>
  </si>
  <si>
    <t>33</t>
  </si>
  <si>
    <t>Net incurrence of liabilities .................................................................................................................................................</t>
  </si>
  <si>
    <t>331</t>
  </si>
  <si>
    <t>332</t>
  </si>
  <si>
    <t>c/  The net operating balance should only be calculated if consumption of fixed capital (23) has a nonzero value. Otherwise, only the gross operating balance should be calculated.</t>
  </si>
  <si>
    <t>Cash receipts from operating activities ...................................................................................................</t>
  </si>
  <si>
    <t>Net acquisition of financial assets ...............................................................................................................................</t>
  </si>
  <si>
    <t>321</t>
  </si>
  <si>
    <t>a/  Consolidation of budgetary, extrabudgetary, and social security funds (columns 1, 2, 3).</t>
  </si>
  <si>
    <t>b/  Consolidation of central government, state governments, and local governments (columns 5, 6, 7).</t>
  </si>
  <si>
    <r>
      <t xml:space="preserve">General Government </t>
    </r>
    <r>
      <rPr>
        <vertAlign val="superscript"/>
        <sz val="9"/>
        <rFont val="Arial"/>
        <family val="2"/>
      </rPr>
      <t>b/</t>
    </r>
  </si>
  <si>
    <r>
      <t xml:space="preserve">Central Government </t>
    </r>
    <r>
      <rPr>
        <vertAlign val="superscript"/>
        <sz val="9"/>
        <rFont val="Arial"/>
        <family val="2"/>
      </rPr>
      <t>a/</t>
    </r>
  </si>
  <si>
    <t>Net cash inflow from operating activities  (1-2) ..................................................................................................</t>
  </si>
  <si>
    <t>Cash surplus / deficit  (1-2-31) ...................................................................................................................................................</t>
  </si>
  <si>
    <t>General Government 2007</t>
  </si>
  <si>
    <r>
      <t xml:space="preserve">From foreign governments </t>
    </r>
    <r>
      <rPr>
        <sz val="7.5"/>
        <rFont val="Arial"/>
        <family val="2"/>
      </rPr>
      <t>...................................................................................................................................</t>
    </r>
  </si>
  <si>
    <r>
      <t xml:space="preserve">From international organizations </t>
    </r>
    <r>
      <rPr>
        <sz val="7.5"/>
        <rFont val="Arial"/>
        <family val="2"/>
      </rPr>
      <t>.............................................................................................................................</t>
    </r>
  </si>
  <si>
    <r>
      <t>From other general government units</t>
    </r>
    <r>
      <rPr>
        <sz val="7.5"/>
        <rFont val="Arial"/>
        <family val="2"/>
      </rPr>
      <t xml:space="preserve"> ............................................................................................................</t>
    </r>
  </si>
  <si>
    <r>
      <t xml:space="preserve">Other revenue </t>
    </r>
    <r>
      <rPr>
        <sz val="7.5"/>
        <rFont val="Arial"/>
        <family val="2"/>
      </rPr>
      <t>...................................................................................................................................................</t>
    </r>
  </si>
  <si>
    <r>
      <t xml:space="preserve">Property income </t>
    </r>
    <r>
      <rPr>
        <sz val="7.5"/>
        <rFont val="Arial"/>
        <family val="2"/>
      </rPr>
      <t>...............................................................................................................................................</t>
    </r>
  </si>
  <si>
    <r>
      <t xml:space="preserve">Sales of goods and services </t>
    </r>
    <r>
      <rPr>
        <sz val="7.5"/>
        <rFont val="Arial"/>
        <family val="2"/>
      </rPr>
      <t>............................................................................................................................</t>
    </r>
  </si>
  <si>
    <r>
      <t xml:space="preserve">Fines, penalties, and forfeits </t>
    </r>
    <r>
      <rPr>
        <sz val="7.5"/>
        <rFont val="Arial"/>
        <family val="2"/>
      </rPr>
      <t>............................................................................................................</t>
    </r>
  </si>
  <si>
    <r>
      <t xml:space="preserve">Voluntary transfers other than grants </t>
    </r>
    <r>
      <rPr>
        <sz val="7.5"/>
        <rFont val="Arial"/>
        <family val="2"/>
      </rPr>
      <t>............................................................................................................</t>
    </r>
  </si>
  <si>
    <r>
      <t xml:space="preserve">Miscellaneous and unidentified revenue </t>
    </r>
    <r>
      <rPr>
        <sz val="7.5"/>
        <rFont val="Arial"/>
        <family val="2"/>
      </rPr>
      <t>............................................................................................................</t>
    </r>
  </si>
  <si>
    <t>TABLE 2</t>
  </si>
  <si>
    <t>EXPENSE</t>
  </si>
  <si>
    <t>Subsidies ................................................................................................................................................................................</t>
  </si>
  <si>
    <t>251</t>
  </si>
  <si>
    <t>252</t>
  </si>
  <si>
    <t>Grants ..........................................................................................................................................................................................</t>
  </si>
  <si>
    <t>261</t>
  </si>
  <si>
    <t>2611</t>
  </si>
  <si>
    <t>2612</t>
  </si>
  <si>
    <t>262</t>
  </si>
  <si>
    <t>2621</t>
  </si>
  <si>
    <t>2622</t>
  </si>
  <si>
    <t>263</t>
  </si>
  <si>
    <t>2631</t>
  </si>
  <si>
    <t>2632</t>
  </si>
  <si>
    <t>Social benefits ................................................................................................................................................................</t>
  </si>
  <si>
    <t>271</t>
  </si>
  <si>
    <t>272</t>
  </si>
  <si>
    <t>273</t>
  </si>
  <si>
    <t>Other expense ....................................................................................................................................................................</t>
  </si>
  <si>
    <t>281</t>
  </si>
  <si>
    <t>282</t>
  </si>
  <si>
    <t>2821</t>
  </si>
  <si>
    <t>2822</t>
  </si>
  <si>
    <t>3</t>
  </si>
  <si>
    <t>CHANGE IN NET WORTH: TRANSACTIONS c/ ......................................................................................................</t>
  </si>
  <si>
    <t xml:space="preserve">Net cash inflow from operating activities  (1-2) </t>
  </si>
  <si>
    <t>Gross operating balance  (1-2+23) ..................................................................................................................................</t>
  </si>
  <si>
    <t>Net operating balance  (1-2) c/...............................................................................................................................................</t>
  </si>
  <si>
    <t>Net lending / borrowing  (1-2-31) .........................................................................................................................................</t>
  </si>
  <si>
    <t>Securities other than shares [6313+6323] ........</t>
  </si>
  <si>
    <t>Loans [6314+6324] .............................................</t>
  </si>
  <si>
    <t>Shares and other equity [6315+6325]……………</t>
  </si>
  <si>
    <t>Insurance technical reserves [6316+6326] .......</t>
  </si>
  <si>
    <t>Financial derivatives [6317+6327] ....................</t>
  </si>
  <si>
    <t>Other accounts receivable [6318+6328] ...........</t>
  </si>
  <si>
    <t>Current ..............................................................................................................................................................</t>
  </si>
  <si>
    <t>Capital ...................................................................................................................................................................</t>
  </si>
  <si>
    <t>To international organizations ...............................................................................................................................</t>
  </si>
  <si>
    <t>To other general government units ..........................................................................................................................</t>
  </si>
  <si>
    <t>Social security benefits ..............................................................................................................................................</t>
  </si>
  <si>
    <t>Social assistance benefits ..........................................................................................................................................</t>
  </si>
  <si>
    <t>Employer social benefits .........................................................................................................................................</t>
  </si>
  <si>
    <t>Property expense other than interest ....................................................................................................</t>
  </si>
  <si>
    <t>Miscellaneous other expense ................................................................................................................................</t>
  </si>
  <si>
    <t>Current ..................................................................................................................................................................</t>
  </si>
  <si>
    <r>
      <t xml:space="preserve">EXPENSE </t>
    </r>
    <r>
      <rPr>
        <sz val="7.5"/>
        <rFont val="Arial"/>
        <family val="2"/>
      </rPr>
      <t>............................................................................................................................................................................</t>
    </r>
  </si>
  <si>
    <r>
      <t xml:space="preserve">Compensation of employees </t>
    </r>
    <r>
      <rPr>
        <sz val="7.5"/>
        <rFont val="Arial"/>
        <family val="2"/>
      </rPr>
      <t>........................................................................................................................................</t>
    </r>
  </si>
  <si>
    <t>Disposals: buildings and structures ...................................................................................................................................................................</t>
  </si>
  <si>
    <t>CFC: buildings and structures ...................................................................................................................................................................</t>
  </si>
  <si>
    <t>Central Government a/</t>
  </si>
  <si>
    <t>1</t>
  </si>
  <si>
    <t>Revenue ....................................................................................................................................................................................</t>
  </si>
  <si>
    <t>11</t>
  </si>
  <si>
    <t>12</t>
  </si>
  <si>
    <t>13</t>
  </si>
  <si>
    <t>14</t>
  </si>
  <si>
    <t>2</t>
  </si>
  <si>
    <r>
      <t xml:space="preserve">Use of goods and services </t>
    </r>
    <r>
      <rPr>
        <sz val="7.5"/>
        <rFont val="Arial"/>
        <family val="2"/>
      </rPr>
      <t>......................................................................................................................................</t>
    </r>
  </si>
  <si>
    <r>
      <t xml:space="preserve">Consumption of fixed capital </t>
    </r>
    <r>
      <rPr>
        <sz val="7.5"/>
        <rFont val="Arial"/>
        <family val="2"/>
      </rPr>
      <t>..........................................................................................................................</t>
    </r>
  </si>
  <si>
    <t>General taxes on goods and services ..........................................................................................</t>
  </si>
  <si>
    <t>Value-added taxes .............................................................................................................................</t>
  </si>
  <si>
    <t>Sales taxes ..............................................................................................................................................</t>
  </si>
  <si>
    <t>Turnover &amp; other general taxes on G &amp; S ...................................................................</t>
  </si>
  <si>
    <t>Excises ...........................................................................................................................................................</t>
  </si>
  <si>
    <t>Profits of fiscal monopolies ..............................................................................................................</t>
  </si>
  <si>
    <t>Taxes on specific services .................................................................................................................................</t>
  </si>
  <si>
    <t>Taxes on use of goods, permission to use goods .........................................................................</t>
  </si>
  <si>
    <t>Motor vehicles taxes .............................................................................................................................................</t>
  </si>
  <si>
    <t>Other ...............................................................................................................................................................</t>
  </si>
  <si>
    <t>TRANSACTIONS IN ASSETS AND LIABILITIES</t>
  </si>
  <si>
    <t>Buildings and structures .........................................................................................</t>
  </si>
  <si>
    <t>….</t>
  </si>
  <si>
    <t>General Government 2002</t>
  </si>
  <si>
    <t>31,1</t>
  </si>
  <si>
    <t>311,1</t>
  </si>
  <si>
    <t>312,1</t>
  </si>
  <si>
    <t>313,1</t>
  </si>
  <si>
    <t>314,1</t>
  </si>
  <si>
    <t>31,2</t>
  </si>
  <si>
    <t>311,2</t>
  </si>
  <si>
    <t>312,2</t>
  </si>
  <si>
    <t>313,2</t>
  </si>
  <si>
    <t>314,2</t>
  </si>
  <si>
    <t>311,3</t>
  </si>
  <si>
    <t>3111,1</t>
  </si>
  <si>
    <t>3111,2</t>
  </si>
  <si>
    <t>3111,3</t>
  </si>
  <si>
    <t>3112,1</t>
  </si>
  <si>
    <t>3112,2</t>
  </si>
  <si>
    <t>3112,3</t>
  </si>
  <si>
    <t>3113,1</t>
  </si>
  <si>
    <t>3113,2</t>
  </si>
  <si>
    <t>3113,3</t>
  </si>
  <si>
    <t>314,3</t>
  </si>
  <si>
    <t>3141,1</t>
  </si>
  <si>
    <t>3141,2</t>
  </si>
  <si>
    <t>3141,3</t>
  </si>
  <si>
    <t>3142,1</t>
  </si>
  <si>
    <t>3142,2</t>
  </si>
  <si>
    <t>3142,3</t>
  </si>
  <si>
    <t>3143,1</t>
  </si>
  <si>
    <t>3143,2</t>
  </si>
  <si>
    <t>3144,1</t>
  </si>
  <si>
    <t>3144,2</t>
  </si>
  <si>
    <r>
      <t xml:space="preserve">Interest </t>
    </r>
    <r>
      <rPr>
        <sz val="7.5"/>
        <rFont val="Arial"/>
        <family val="2"/>
      </rPr>
      <t>..................................................................................................................................................................................</t>
    </r>
  </si>
  <si>
    <r>
      <t xml:space="preserve">Subsidies </t>
    </r>
    <r>
      <rPr>
        <sz val="7.5"/>
        <rFont val="Arial"/>
        <family val="2"/>
      </rPr>
      <t>................................................................................................................................................................................</t>
    </r>
  </si>
  <si>
    <r>
      <t xml:space="preserve">Grants </t>
    </r>
    <r>
      <rPr>
        <sz val="7.5"/>
        <rFont val="Arial"/>
        <family val="2"/>
      </rPr>
      <t>..........................................................................................................................................................................................</t>
    </r>
  </si>
  <si>
    <r>
      <t xml:space="preserve">Social benefits </t>
    </r>
    <r>
      <rPr>
        <sz val="7.5"/>
        <rFont val="Arial"/>
        <family val="2"/>
      </rPr>
      <t>................................................................................................................................................................</t>
    </r>
  </si>
  <si>
    <r>
      <t xml:space="preserve">Other expense </t>
    </r>
    <r>
      <rPr>
        <sz val="7.5"/>
        <rFont val="Arial"/>
        <family val="2"/>
      </rPr>
      <t>....................................................................................................................................................................</t>
    </r>
  </si>
  <si>
    <t>GFS YEARBOOK QUESTIONNAIRE</t>
  </si>
  <si>
    <t>Poland</t>
  </si>
  <si>
    <t>STATEMENT I</t>
  </si>
  <si>
    <t>Social contributions .....................................................................................................................................................</t>
  </si>
  <si>
    <t>Grants ................................................................................................................................................................................</t>
  </si>
  <si>
    <t>Other revenue .................................................................................................................................................................</t>
  </si>
  <si>
    <t>Compensation of employees ...........................................................................................................................................</t>
  </si>
  <si>
    <t>Use of goods and services .................................................................................................................................................</t>
  </si>
  <si>
    <t>Domestic  [=331] ...........................................................................................................................................................</t>
  </si>
  <si>
    <t>Foreign  [=332] .................................................................................................................................................</t>
  </si>
  <si>
    <t>ANNEX 1.  CONSOLIDATION TABLE 1/</t>
  </si>
  <si>
    <r>
      <t xml:space="preserve">General public services </t>
    </r>
    <r>
      <rPr>
        <b/>
        <i/>
        <sz val="7.5"/>
        <rFont val="Arial"/>
        <family val="2"/>
        <charset val="238"/>
      </rPr>
      <t>................................................................................................................................</t>
    </r>
  </si>
  <si>
    <r>
      <t xml:space="preserve">Economic affairs </t>
    </r>
    <r>
      <rPr>
        <b/>
        <i/>
        <sz val="7.5"/>
        <rFont val="Arial"/>
        <family val="2"/>
        <charset val="238"/>
      </rPr>
      <t>...............................................................................................................................................................</t>
    </r>
  </si>
  <si>
    <t>General Government 2004</t>
  </si>
  <si>
    <t>110,15</t>
  </si>
  <si>
    <t>2004</t>
  </si>
  <si>
    <t>To nonresidents ..............................................................................................................................................</t>
  </si>
  <si>
    <t>To residents other than general government ....................................................................................................</t>
  </si>
  <si>
    <r>
      <t xml:space="preserve">Economic affairs </t>
    </r>
    <r>
      <rPr>
        <b/>
        <i/>
        <sz val="7.5"/>
        <rFont val="Arial"/>
        <family val="2"/>
      </rPr>
      <t>...............................................................................................................................................................</t>
    </r>
  </si>
  <si>
    <t>Net acquisition of financial assets  (=32) ...........................................................................................................................</t>
  </si>
  <si>
    <t>Domestic  (=321) ..........................................................................................................................................................</t>
  </si>
  <si>
    <t>Foreign  (=322) ..........................................................................................................................................................</t>
  </si>
  <si>
    <t>Monetary gold and SDRs  (=323) ................................................................................................................</t>
  </si>
  <si>
    <r>
      <t xml:space="preserve">Taxes on goods and services </t>
    </r>
    <r>
      <rPr>
        <sz val="7.5"/>
        <rFont val="Arial"/>
        <family val="2"/>
      </rPr>
      <t>..............................................................................................................................</t>
    </r>
  </si>
  <si>
    <r>
      <t>Taxes on international trade and transactions</t>
    </r>
    <r>
      <rPr>
        <sz val="7.5"/>
        <rFont val="Arial"/>
        <family val="2"/>
      </rPr>
      <t xml:space="preserve"> ................................................................................................</t>
    </r>
  </si>
  <si>
    <r>
      <t>Other taxes</t>
    </r>
    <r>
      <rPr>
        <sz val="7.5"/>
        <rFont val="Arial"/>
        <family val="2"/>
      </rPr>
      <t xml:space="preserve"> ....................................................................................................................................................................</t>
    </r>
  </si>
  <si>
    <r>
      <t xml:space="preserve">Social contributions </t>
    </r>
    <r>
      <rPr>
        <sz val="7.5"/>
        <rFont val="Arial"/>
        <family val="2"/>
      </rPr>
      <t>....................................................................................................................................................</t>
    </r>
  </si>
  <si>
    <r>
      <t xml:space="preserve">Social security contributions </t>
    </r>
    <r>
      <rPr>
        <sz val="7.5"/>
        <rFont val="Arial"/>
        <family val="2"/>
      </rPr>
      <t>...............................................................................................................................</t>
    </r>
  </si>
  <si>
    <r>
      <t xml:space="preserve">Other social contributions </t>
    </r>
    <r>
      <rPr>
        <sz val="7.5"/>
        <rFont val="Arial"/>
        <family val="2"/>
      </rPr>
      <t>...................................................................................................................................</t>
    </r>
  </si>
  <si>
    <t>Securities other than shares [3313+3323] .............................................................................................</t>
  </si>
  <si>
    <t>3304</t>
  </si>
  <si>
    <t>Taxes on goods and services ..............................................................................................................................</t>
  </si>
  <si>
    <t>1141</t>
  </si>
  <si>
    <t>11411</t>
  </si>
  <si>
    <t>11412</t>
  </si>
  <si>
    <t>11413</t>
  </si>
  <si>
    <t>1142</t>
  </si>
  <si>
    <t>1143</t>
  </si>
  <si>
    <t>1144</t>
  </si>
  <si>
    <t>1145</t>
  </si>
  <si>
    <t>11451</t>
  </si>
  <si>
    <t>11452</t>
  </si>
  <si>
    <t>1146</t>
  </si>
  <si>
    <t>115</t>
  </si>
  <si>
    <t>Taxes on international trade and transactions ................................................................................................</t>
  </si>
  <si>
    <t>1151</t>
  </si>
  <si>
    <t>1152</t>
  </si>
  <si>
    <t>1153</t>
  </si>
  <si>
    <t>1154</t>
  </si>
  <si>
    <t>1155</t>
  </si>
  <si>
    <t>1156</t>
  </si>
  <si>
    <t>116</t>
  </si>
  <si>
    <t>Other taxes ....................................................................................................................................................................</t>
  </si>
  <si>
    <t>121</t>
  </si>
  <si>
    <r>
      <t xml:space="preserve">Grants </t>
    </r>
    <r>
      <rPr>
        <sz val="7.5"/>
        <rFont val="Arial"/>
        <family val="2"/>
      </rPr>
      <t>......................................................................................................................................................................................</t>
    </r>
  </si>
  <si>
    <t>Social security contributions ...............................................................................................................................</t>
  </si>
  <si>
    <t>1211</t>
  </si>
  <si>
    <t>1212</t>
  </si>
  <si>
    <t>1213</t>
  </si>
  <si>
    <t>1214</t>
  </si>
  <si>
    <t>122</t>
  </si>
  <si>
    <t>Other social contributions ...................................................................................................................................</t>
  </si>
  <si>
    <t>1221</t>
  </si>
  <si>
    <t>1222</t>
  </si>
  <si>
    <t>1223</t>
  </si>
  <si>
    <t>Grants ......................................................................................................................................................................................</t>
  </si>
  <si>
    <t>131</t>
  </si>
  <si>
    <t>From foreign governments ...................................................................................................................................</t>
  </si>
  <si>
    <t>1311</t>
  </si>
  <si>
    <t>1312</t>
  </si>
  <si>
    <t>132</t>
  </si>
  <si>
    <t>From international organizations .............................................................................................................................</t>
  </si>
  <si>
    <t>1321</t>
  </si>
  <si>
    <t>1322</t>
  </si>
  <si>
    <t>133</t>
  </si>
  <si>
    <t>From other general government units ............................................................................................................</t>
  </si>
  <si>
    <t>1331</t>
  </si>
  <si>
    <t>1332</t>
  </si>
  <si>
    <t>Other revenue ...................................................................................................................................................</t>
  </si>
  <si>
    <t>141</t>
  </si>
  <si>
    <t>Property income ...............................................................................................................................................</t>
  </si>
  <si>
    <t>1411</t>
  </si>
  <si>
    <t>1412</t>
  </si>
  <si>
    <t>1413</t>
  </si>
  <si>
    <t>1414</t>
  </si>
  <si>
    <t>1415</t>
  </si>
  <si>
    <t>142</t>
  </si>
  <si>
    <t>Sales of goods and services ............................................................................................................................</t>
  </si>
  <si>
    <t>1421</t>
  </si>
  <si>
    <t>1422</t>
  </si>
  <si>
    <t>1423</t>
  </si>
  <si>
    <t>1424</t>
  </si>
  <si>
    <t>143</t>
  </si>
  <si>
    <t>Fines, penalties, and forfeits ............................................................................................................</t>
  </si>
  <si>
    <t>144</t>
  </si>
  <si>
    <t>Voluntary transfers other than grants ............................................................................................................</t>
  </si>
  <si>
    <t>1441</t>
  </si>
  <si>
    <t>1442</t>
  </si>
  <si>
    <t>145</t>
  </si>
  <si>
    <t>Miscellaneous and unidentified revenue ............................................................................................................</t>
  </si>
  <si>
    <t>EXPENSE ............................................................................................................................................................................</t>
  </si>
  <si>
    <r>
      <t xml:space="preserve">Monetary gold and SDRs </t>
    </r>
    <r>
      <rPr>
        <sz val="7.5"/>
        <rFont val="Arial"/>
        <family val="2"/>
      </rPr>
      <t>.......................................................................................................................................</t>
    </r>
  </si>
  <si>
    <t>TABLE 6</t>
  </si>
  <si>
    <t>Machinery and equipment .........................................................................................</t>
  </si>
  <si>
    <t>0</t>
  </si>
  <si>
    <r>
      <t xml:space="preserve">ANNEX 1.  CONSOLIDATION TABLE </t>
    </r>
    <r>
      <rPr>
        <b/>
        <vertAlign val="superscript"/>
        <sz val="10"/>
        <rFont val="Arial"/>
        <family val="2"/>
      </rPr>
      <t>1/</t>
    </r>
  </si>
  <si>
    <r>
      <t>Budgetary</t>
    </r>
    <r>
      <rPr>
        <sz val="8.5"/>
        <rFont val="Arial"/>
        <family val="2"/>
      </rPr>
      <t xml:space="preserve"> </t>
    </r>
    <r>
      <rPr>
        <vertAlign val="superscript"/>
        <sz val="8.5"/>
        <rFont val="Arial"/>
        <family val="2"/>
      </rPr>
      <t>2)</t>
    </r>
  </si>
  <si>
    <t>General Government 2006</t>
  </si>
  <si>
    <t>Shares and other equity……………………………</t>
  </si>
  <si>
    <t>General Government 2005</t>
  </si>
  <si>
    <t>Shares and other equity</t>
  </si>
  <si>
    <t xml:space="preserve">Financial corporations other than internat'l org's .................................................... </t>
  </si>
  <si>
    <t>Other nonresidents ...................................................................................................................................................</t>
  </si>
  <si>
    <t>Self-employed or nonemployed contributions ..............................................................................................</t>
  </si>
  <si>
    <t>Unallocable contributions .........................................................................................................................................</t>
  </si>
  <si>
    <t>Imputed contributions .............................................................................................................................................................</t>
  </si>
  <si>
    <t>Current ....................................................................................................................................................................................</t>
  </si>
  <si>
    <t>Capital ...........................................................................................................................................................................................</t>
  </si>
  <si>
    <t>Interest ..................................................................................................................................................................................................</t>
  </si>
  <si>
    <t>Dividends ...................................................................................................................................................................................</t>
  </si>
  <si>
    <t>Withdrawals from income of quasi-corporations ......................................................................................................................</t>
  </si>
  <si>
    <t>Property income attrib. to insurance policyholders ..........................................................</t>
  </si>
  <si>
    <t xml:space="preserve">In Millions of Zlotys </t>
  </si>
  <si>
    <t>In % of GDP</t>
  </si>
  <si>
    <t>Cash receipts from operating activities</t>
  </si>
  <si>
    <t>Social contributions</t>
  </si>
  <si>
    <t>Grants</t>
  </si>
  <si>
    <t>Other receipts</t>
  </si>
  <si>
    <t>Cash payments for operating activities</t>
  </si>
  <si>
    <t>Purchases of goods and services</t>
  </si>
  <si>
    <t>Other payments</t>
  </si>
  <si>
    <t xml:space="preserve">Purchases of nonfinancial assets </t>
  </si>
  <si>
    <t>Fixed assets</t>
  </si>
  <si>
    <t>Strategic stocks</t>
  </si>
  <si>
    <t>Sales of nonfinancial assets</t>
  </si>
  <si>
    <t xml:space="preserve">Strategic stocks </t>
  </si>
  <si>
    <t>Nonproduced assets</t>
  </si>
  <si>
    <t>Net cash outflow: investments in NFAs (31=31.1-31.2)</t>
  </si>
  <si>
    <t xml:space="preserve">Net acquisition of financial assets other than cash </t>
  </si>
  <si>
    <t>Foreign</t>
  </si>
  <si>
    <t xml:space="preserve">Net incurrence of liabilities </t>
  </si>
  <si>
    <t xml:space="preserve">Net cash inflow from financing activities  (-32x+33) </t>
  </si>
  <si>
    <t xml:space="preserve">Net change in the stock of cash  (3212+3222) </t>
  </si>
  <si>
    <t>General public services</t>
  </si>
  <si>
    <t xml:space="preserve">Public debt transactions </t>
  </si>
  <si>
    <t>Transfers of general character betw. levels of govt.</t>
  </si>
  <si>
    <t>Public order and safety</t>
  </si>
  <si>
    <t xml:space="preserve">Agriculture, forestry, fishing, and hunting </t>
  </si>
  <si>
    <t xml:space="preserve">Fuel and energy </t>
  </si>
  <si>
    <t xml:space="preserve">Mining, manufacturing, and construction </t>
  </si>
  <si>
    <t xml:space="preserve">Transport </t>
  </si>
  <si>
    <t xml:space="preserve">Communication </t>
  </si>
  <si>
    <t>Environmental protection</t>
  </si>
  <si>
    <t xml:space="preserve">Health </t>
  </si>
  <si>
    <t xml:space="preserve">Outpatient services </t>
  </si>
  <si>
    <t xml:space="preserve">Hospital services </t>
  </si>
  <si>
    <t xml:space="preserve">Public health services </t>
  </si>
  <si>
    <t>Recreation, culture and religion</t>
  </si>
  <si>
    <t xml:space="preserve">Education </t>
  </si>
  <si>
    <t xml:space="preserve">Pre-primary and primary education </t>
  </si>
  <si>
    <t>Secondary education</t>
  </si>
  <si>
    <t xml:space="preserve">Tertiary education </t>
  </si>
  <si>
    <t xml:space="preserve">Social protection </t>
  </si>
  <si>
    <t xml:space="preserve">TOTAL OUTLAYS </t>
  </si>
  <si>
    <t xml:space="preserve">Defense </t>
  </si>
  <si>
    <t xml:space="preserve">Economic affairs </t>
  </si>
  <si>
    <t xml:space="preserve">Housing and community amenities </t>
  </si>
  <si>
    <r>
      <t>TOTAL OUTLAYS</t>
    </r>
    <r>
      <rPr>
        <sz val="8.5"/>
        <rFont val="Arial"/>
        <family val="2"/>
      </rPr>
      <t xml:space="preserve"> </t>
    </r>
  </si>
  <si>
    <r>
      <t>Defense</t>
    </r>
    <r>
      <rPr>
        <sz val="8.5"/>
        <rFont val="Arial"/>
        <family val="2"/>
      </rPr>
      <t xml:space="preserve"> </t>
    </r>
  </si>
  <si>
    <r>
      <t>Economic affairs</t>
    </r>
    <r>
      <rPr>
        <sz val="8.5"/>
        <rFont val="Arial"/>
        <family val="2"/>
      </rPr>
      <t xml:space="preserve"> </t>
    </r>
  </si>
  <si>
    <r>
      <t>Housing and community amenities</t>
    </r>
    <r>
      <rPr>
        <sz val="8.5"/>
        <rFont val="Arial"/>
        <family val="2"/>
      </rPr>
      <t xml:space="preserve"> </t>
    </r>
  </si>
  <si>
    <t>964</t>
  </si>
  <si>
    <t>In Millions of Zlotys/Year Ending December 31</t>
  </si>
  <si>
    <t>General Government b/</t>
  </si>
  <si>
    <t>Imputed sales of goods and services ................................................................................................................</t>
  </si>
  <si>
    <t>Financial derivatives [3217+3227] .........................................................................................................</t>
  </si>
  <si>
    <t>3208</t>
  </si>
  <si>
    <t>Other accounts receivable [3218+3228] .......................................................................................................</t>
  </si>
  <si>
    <t>Currency and deposits .........................................................................................</t>
  </si>
  <si>
    <t>Securities other than shares .............................................................................................</t>
  </si>
  <si>
    <t>Loans ..........................................................................................................................................</t>
  </si>
  <si>
    <t>Shares and other equity ....................................................................................................</t>
  </si>
  <si>
    <t>Financial derivatives .........................................................................................................</t>
  </si>
  <si>
    <t>Other accounts receivable .......................................................................................................</t>
  </si>
  <si>
    <t>Securities other than shares .........................................................................................</t>
  </si>
  <si>
    <t>3302</t>
  </si>
  <si>
    <t>Currency and deposits [3312+3322] .........................................................................................</t>
  </si>
  <si>
    <t>3303</t>
  </si>
  <si>
    <t>Currency and deposits [6312+6322] .........................................................................................</t>
  </si>
  <si>
    <t>6303</t>
  </si>
  <si>
    <t>Securities other than shares [6313+6323] .............................................................................................</t>
  </si>
  <si>
    <t>6304</t>
  </si>
  <si>
    <t>Loans [6314+6324] ..........................................................................................................................................</t>
  </si>
  <si>
    <t>6305</t>
  </si>
  <si>
    <t>Shares and other equity [6315+6325] ....................................................................................................</t>
  </si>
  <si>
    <t>6306</t>
  </si>
  <si>
    <t>Insurance technical reserves [6316+6326] ..............................................................................................</t>
  </si>
  <si>
    <t>6307</t>
  </si>
  <si>
    <t>Financial derivatives [6317+6327] .........................................................................................................</t>
  </si>
  <si>
    <t>6308</t>
  </si>
  <si>
    <t>Other accounts receivable [6318+6328] .......................................................................................................</t>
  </si>
  <si>
    <t>6315</t>
  </si>
  <si>
    <t>6325</t>
  </si>
  <si>
    <t>7</t>
  </si>
  <si>
    <t>TOTAL OUTLAYS .........................................................................................................</t>
  </si>
  <si>
    <t>701</t>
  </si>
  <si>
    <t>General public services ................................................................................................................................</t>
  </si>
  <si>
    <t>7017</t>
  </si>
  <si>
    <t>Public debt transactions .........................................................................................................</t>
  </si>
  <si>
    <t>7018</t>
  </si>
  <si>
    <t>Transfers of general character betw. levels of govt.c/</t>
  </si>
  <si>
    <t>702</t>
  </si>
  <si>
    <t>Defense ..................................................................................................................................................................................................</t>
  </si>
  <si>
    <t>703</t>
  </si>
  <si>
    <t>Public order and safety .....................................................................................................................................................................</t>
  </si>
  <si>
    <t>704</t>
  </si>
  <si>
    <t>Economic affairs ...............................................................................................................................................................</t>
  </si>
  <si>
    <t>7042</t>
  </si>
  <si>
    <t>7043</t>
  </si>
  <si>
    <t>7044</t>
  </si>
  <si>
    <t>7045</t>
  </si>
  <si>
    <t>7046</t>
  </si>
  <si>
    <t>705</t>
  </si>
  <si>
    <t>Environmental protection ...............................................................................................................................................................</t>
  </si>
  <si>
    <t>706</t>
  </si>
  <si>
    <t>Housing and community amenities ...................................................................................................................................</t>
  </si>
  <si>
    <t>707</t>
  </si>
  <si>
    <t>Health ..............................................................................................................................................................</t>
  </si>
  <si>
    <t>7072</t>
  </si>
  <si>
    <t>7073</t>
  </si>
  <si>
    <t>7074</t>
  </si>
  <si>
    <t>708</t>
  </si>
  <si>
    <t>Recreation, culture and religion ......................................................................................................................................</t>
  </si>
  <si>
    <t>709</t>
  </si>
  <si>
    <t>Education ...........................................................................................................................................................................</t>
  </si>
  <si>
    <t>7091</t>
  </si>
  <si>
    <t>7092</t>
  </si>
  <si>
    <t>7094</t>
  </si>
  <si>
    <t>710</t>
  </si>
  <si>
    <t>Social protection .............................................................................................................................................................</t>
  </si>
  <si>
    <t>82</t>
  </si>
  <si>
    <t>Net acquisition of financial assets [=32] ...........................................................................................................................</t>
  </si>
  <si>
    <t>821</t>
  </si>
  <si>
    <t>Domestic [=321] ..........................................................................................................................................................</t>
  </si>
  <si>
    <t>8211</t>
  </si>
  <si>
    <t>8212</t>
  </si>
  <si>
    <t>8213</t>
  </si>
  <si>
    <t>8214</t>
  </si>
  <si>
    <t>8215</t>
  </si>
  <si>
    <t>8216</t>
  </si>
  <si>
    <t>822</t>
  </si>
  <si>
    <t>Domestic ...................................................................................................................................................................................</t>
  </si>
  <si>
    <t>General Government 2010</t>
  </si>
  <si>
    <t>Foreign ........................................................................................................................................................................................</t>
  </si>
  <si>
    <t>Monetary gold and SDRs .......................................................................................................................................................</t>
  </si>
  <si>
    <t>Vertical check: Difference between net lending/borrowing and financing (1-2-31=32-33-NLBz=0) ...............................................</t>
  </si>
  <si>
    <t>Machinery and equipment  .........................................................................................</t>
  </si>
  <si>
    <t>Acquisitions: machinery and equipment ...................................................................................................................................................................</t>
  </si>
  <si>
    <t>Disposals: machinery and equipment ...................................................................................................................................................................</t>
  </si>
  <si>
    <t>CFC: machinery and equipment ...................................................................................................................................................................</t>
  </si>
  <si>
    <t>Other fixed assets .................................................................................................</t>
  </si>
  <si>
    <t>Acquisitions: other fixed assets ...................................................................................................................................................................</t>
  </si>
  <si>
    <t>Disposals: other fixed assets ...................................................................................................................................................................</t>
  </si>
  <si>
    <t>CFC: other fixed assets ...................................................................................................................................................................</t>
  </si>
  <si>
    <t>Land ...................................................................................................................................................................................</t>
  </si>
  <si>
    <t>Acquisitions: land ...................................................................................................................................................................</t>
  </si>
  <si>
    <t>Disposals: land ...................................................................................................................................................................</t>
  </si>
  <si>
    <t>CFC: major improvements, land ...................................................................................................................................................................</t>
  </si>
  <si>
    <t>Subsoil assets .........................................................................................................................................................................</t>
  </si>
  <si>
    <t>Acquisitions: subsoil assets ...................................................................................................................................................................</t>
  </si>
  <si>
    <t>Disposals: subsoil assets ...................................................................................................................................................................</t>
  </si>
  <si>
    <t>Wages and salaries .........................................................................................................</t>
  </si>
  <si>
    <t>Social contributions .....................................................................................................................</t>
  </si>
  <si>
    <t>Actual social contributions ...........................................................................................................</t>
  </si>
  <si>
    <t>Imputed social contributions .....................................................................................................</t>
  </si>
  <si>
    <t>STOCKS:</t>
  </si>
  <si>
    <t>Communication .............................................................................................................................................</t>
  </si>
  <si>
    <t>Net acquisition of nonfinancial assets d/ .................................................................................................................................................</t>
  </si>
  <si>
    <t>Fixed assets .....................................................................................................................................................................</t>
  </si>
  <si>
    <t>Shares and other equity…………………………..</t>
  </si>
  <si>
    <t>Currency and deposits [6312+6322] ......................</t>
  </si>
  <si>
    <t>Securities other than shares [6313+6323] ............</t>
  </si>
  <si>
    <t>Loans [6314+6324] ....................................................</t>
  </si>
  <si>
    <t>Shares and other equity [6315+6325]……...……</t>
  </si>
  <si>
    <t>Insurance technical reserves [6316+6326] ….......</t>
  </si>
  <si>
    <t>Financial derivatives [6317+6327] .........................</t>
  </si>
  <si>
    <t>Other accounts receivable [6318+6328] …..........</t>
  </si>
  <si>
    <t>General Government 2008</t>
  </si>
  <si>
    <t>Other accounts payable [6318+6328] .......................................................................................................</t>
  </si>
  <si>
    <t>Shares and other equity ...............................</t>
  </si>
  <si>
    <t>Shares and other equity ....................................</t>
  </si>
  <si>
    <t>TABLE 1</t>
  </si>
  <si>
    <t>General Government 2003</t>
  </si>
  <si>
    <t>REVENUE</t>
  </si>
  <si>
    <t>Payable by individuals .............................................................................................................................................................</t>
  </si>
  <si>
    <t>Payable by corporations and other enterprises ........................................................................................................</t>
  </si>
  <si>
    <t>Unallocable .................................................................................................................................................................................</t>
  </si>
  <si>
    <t>Recurrent taxes on immovable property .....................................................................................................................</t>
  </si>
  <si>
    <t>Recurrent taxes on net wealth ........................................................................................................</t>
  </si>
  <si>
    <t>Estate, inheritance, and gift taxes ....................................................................................................</t>
  </si>
  <si>
    <t>Taxes on financial and capital transactions ......................................................................................</t>
  </si>
  <si>
    <t>Other nonrecurrent taxes on property ...........................................................................................</t>
  </si>
  <si>
    <t>Other recurrent taxes on property .................................................................................................</t>
  </si>
  <si>
    <t>Monetary gold and SDRs ....................................................................................................................................................</t>
  </si>
  <si>
    <t>NFB</t>
  </si>
  <si>
    <t>NCB</t>
  </si>
  <si>
    <t>Vertical check: Difference between cash surplus/deficit and total net cash inflow from financial activities (CSD+NFB-NCB=0) .......</t>
  </si>
  <si>
    <t>32x = 32 - 3212 - 3222;  321x = 321 - 3212;  322x = 322 - 3222</t>
  </si>
  <si>
    <t>Acquisitions: buildings and structures ...................................................................................................................................................................</t>
  </si>
  <si>
    <t>CSD</t>
  </si>
  <si>
    <t>CASH FLOWS FROM FINANCING ACTIVITIES:</t>
  </si>
  <si>
    <t>32x</t>
  </si>
  <si>
    <t>321x</t>
  </si>
  <si>
    <t>Domestic ....................................................................................................................................................</t>
  </si>
  <si>
    <t>322x</t>
  </si>
  <si>
    <t>Foreign ....................................................................................................................................................</t>
  </si>
  <si>
    <t>Shares and other equity ...........................................................................................................................</t>
  </si>
  <si>
    <r>
      <t xml:space="preserve">BALANCE SHEET </t>
    </r>
    <r>
      <rPr>
        <vertAlign val="superscript"/>
        <sz val="10"/>
        <rFont val="Arial"/>
        <family val="2"/>
      </rPr>
      <t>a/</t>
    </r>
  </si>
  <si>
    <r>
      <t xml:space="preserve">General Government </t>
    </r>
    <r>
      <rPr>
        <vertAlign val="superscript"/>
        <sz val="9"/>
        <rFont val="Arial"/>
        <family val="2"/>
      </rPr>
      <t>c/</t>
    </r>
  </si>
  <si>
    <r>
      <t xml:space="preserve">Central Government </t>
    </r>
    <r>
      <rPr>
        <vertAlign val="superscript"/>
        <sz val="9"/>
        <rFont val="Arial"/>
        <family val="2"/>
      </rPr>
      <t>b/</t>
    </r>
  </si>
  <si>
    <t>Expense ......................................................................................................................................................................................</t>
  </si>
  <si>
    <t>21</t>
  </si>
  <si>
    <t>22</t>
  </si>
  <si>
    <t>23</t>
  </si>
  <si>
    <t>24</t>
  </si>
  <si>
    <t>25</t>
  </si>
  <si>
    <t>26</t>
  </si>
  <si>
    <t>27</t>
  </si>
  <si>
    <t>28</t>
  </si>
  <si>
    <t>31</t>
  </si>
  <si>
    <t>Net Acquisition of Nonfinancial Assets .......................................................................................................................</t>
  </si>
  <si>
    <t>311</t>
  </si>
  <si>
    <t>312</t>
  </si>
  <si>
    <t>313</t>
  </si>
  <si>
    <t>TABLE 3</t>
  </si>
  <si>
    <t>General Government  2003</t>
  </si>
  <si>
    <t>Fuel and energy .....................................................................................................................................</t>
  </si>
  <si>
    <t>Mining, manufacturing, and construction ..........................................................................................................</t>
  </si>
  <si>
    <t>Transport ........................................................................................................................................................</t>
  </si>
  <si>
    <t>Cash payments for operating activities ....................................................................................................................................................</t>
  </si>
  <si>
    <t>Purchases of nonfinancial assets ....................................................................................................................................................</t>
  </si>
  <si>
    <t>311.1</t>
  </si>
  <si>
    <t>313.1</t>
  </si>
  <si>
    <t>314.1</t>
  </si>
  <si>
    <t xml:space="preserve">Sales of nonfinancial assets .................................................................................................................................................... </t>
  </si>
  <si>
    <t>311.2</t>
  </si>
  <si>
    <t>313.2</t>
  </si>
  <si>
    <t>314.2</t>
  </si>
  <si>
    <t>Net acquisition of financial assets other than cash ....................................................................................................................................................</t>
  </si>
  <si>
    <t>Net incurrence of liabilities ....................................................................................................................................................</t>
  </si>
  <si>
    <t>Net cash inflow from financing activities  (-32x+33) ....................................................................................................................................................</t>
  </si>
  <si>
    <t>Net change in the stock of cash  (=3202=3212+3222) ...............................................................................................</t>
  </si>
  <si>
    <t>REVENUE ..............................................................................................................................................................................</t>
  </si>
  <si>
    <r>
      <t xml:space="preserve">CHANGE IN NET WORTH: TRANSACTIONS </t>
    </r>
    <r>
      <rPr>
        <b/>
        <vertAlign val="superscript"/>
        <sz val="7.5"/>
        <rFont val="Arial"/>
        <family val="2"/>
        <charset val="238"/>
      </rPr>
      <t>c/</t>
    </r>
    <r>
      <rPr>
        <b/>
        <sz val="7.5"/>
        <rFont val="Arial"/>
        <family val="2"/>
        <charset val="238"/>
      </rPr>
      <t>......................................................................................................</t>
    </r>
  </si>
  <si>
    <r>
      <t xml:space="preserve">Net acquisition of nonfinancial assets </t>
    </r>
    <r>
      <rPr>
        <b/>
        <vertAlign val="superscript"/>
        <sz val="7.5"/>
        <rFont val="Arial"/>
        <family val="2"/>
        <charset val="238"/>
      </rPr>
      <t>d/</t>
    </r>
    <r>
      <rPr>
        <b/>
        <sz val="7.5"/>
        <rFont val="Arial"/>
        <family val="2"/>
        <charset val="238"/>
      </rPr>
      <t>.................................................................................................................................................</t>
    </r>
  </si>
  <si>
    <t>Shares and other equity [6315+6325] ..................</t>
  </si>
  <si>
    <t>Shares and other equity [6315+6325] .................</t>
  </si>
  <si>
    <t xml:space="preserve">Net lending / borrowing  (1-2-31) </t>
  </si>
  <si>
    <t>Net operating balance  (1-2)</t>
  </si>
  <si>
    <t xml:space="preserve">Gross operating balance  (1-2+23) </t>
  </si>
  <si>
    <t xml:space="preserve">Net operating balance  (1-2) </t>
  </si>
  <si>
    <t>Cash surplus / deficit  (1-2-31)</t>
  </si>
  <si>
    <t>Consumption of fixed capital .............................................................................................................................................</t>
  </si>
  <si>
    <t>1. Securities other than shares:</t>
  </si>
  <si>
    <t>2. Loans:</t>
  </si>
  <si>
    <t>In Millions of Zlotys / Year Ending December 31</t>
  </si>
  <si>
    <t xml:space="preserve">General Government </t>
  </si>
  <si>
    <t>STATEMENT OF GOVERNMENT OPERATIONS</t>
  </si>
  <si>
    <t>Central Government</t>
  </si>
  <si>
    <t>State Governments</t>
  </si>
  <si>
    <t>Local Governments</t>
  </si>
  <si>
    <t>Consolidation Column</t>
  </si>
  <si>
    <t>Budgetary</t>
  </si>
  <si>
    <t>Extrabudgetary</t>
  </si>
  <si>
    <t>Social Security Funds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</si>
  <si>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</si>
  <si>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</si>
  <si>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</si>
  <si>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</si>
  <si>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</si>
  <si>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</si>
  <si>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</si>
  <si>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</si>
  <si>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</si>
  <si>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Accounting method:</t>
  </si>
  <si>
    <t>A</t>
  </si>
  <si>
    <t>TRANSACTIONS AFFECTING NET WORTH:</t>
  </si>
  <si>
    <t xml:space="preserve"> </t>
  </si>
  <si>
    <t>Taxes .....................................................................................................................................................................................</t>
  </si>
  <si>
    <t>Interest .........................................................................................................................................................................................</t>
  </si>
  <si>
    <t>Subsidies ........................................................................................................................................................................................</t>
  </si>
  <si>
    <t>Social benefits .....................................................................................................................................................</t>
  </si>
  <si>
    <t>Other expense .............................................................................................................................................................................</t>
  </si>
  <si>
    <t>GOB</t>
  </si>
  <si>
    <t>NOB</t>
  </si>
  <si>
    <t>TRANSACTIONS IN NONFINANCIAL ASSETS:</t>
  </si>
  <si>
    <t>Fixed assets .............................................................................................................................................................................</t>
  </si>
  <si>
    <t>Change in inventories .............................................................................................................................................................</t>
  </si>
  <si>
    <t xml:space="preserve">Budgetary </t>
  </si>
  <si>
    <t>BALANCE SHEET a/</t>
  </si>
  <si>
    <t>General Government c/</t>
  </si>
  <si>
    <t>Central Government b/</t>
  </si>
  <si>
    <t>6302</t>
  </si>
  <si>
    <t/>
  </si>
  <si>
    <t>Currency and deposits [6312+6322] ..................</t>
  </si>
  <si>
    <t>To other general government units ....................................................................................................</t>
  </si>
  <si>
    <t>To public corporations ..............................................................................................................................................</t>
  </si>
  <si>
    <t>To private enterprises ....................................................................................................................................................</t>
  </si>
  <si>
    <t>To foreign governments ............................................................................................................................................</t>
  </si>
  <si>
    <t>Net incurrence of liabilities  (=33) ...................................................................................................................................................</t>
  </si>
  <si>
    <t>Domestic  (=331) ...........................................................................................................................................................</t>
  </si>
  <si>
    <t>Foreign  (=332) .................................................................................................................................................</t>
  </si>
  <si>
    <t>Taxes ............................................................................................................................................................................................</t>
  </si>
  <si>
    <t>111</t>
  </si>
  <si>
    <t>Taxes on income, profits, and capital gains ............................................................................................................................</t>
  </si>
  <si>
    <t>1111</t>
  </si>
  <si>
    <t>1112</t>
  </si>
  <si>
    <t>1113</t>
  </si>
  <si>
    <t>112</t>
  </si>
  <si>
    <t>Taxes on payroll and workforce ........................................................................................................................</t>
  </si>
  <si>
    <t>113</t>
  </si>
  <si>
    <t>Taxes on property .........................................................................................................................................................</t>
  </si>
  <si>
    <t>1131</t>
  </si>
  <si>
    <t>1132</t>
  </si>
  <si>
    <t>1133</t>
  </si>
  <si>
    <t>1134</t>
  </si>
  <si>
    <t>1135</t>
  </si>
  <si>
    <t>1136</t>
  </si>
  <si>
    <t>114</t>
  </si>
  <si>
    <t>Financial derivatives [3317+3327] .........................................................................................................</t>
  </si>
  <si>
    <t>3308</t>
  </si>
  <si>
    <t>Other accounts payable [3318+3328] .......................................................................................................</t>
  </si>
  <si>
    <t>Currency and deposits ..........................................................................................</t>
  </si>
  <si>
    <t>Shares and other equity ..........................................................................................................................................</t>
  </si>
  <si>
    <t>Other accounts payable ...........................................................................................</t>
  </si>
  <si>
    <t>Other accounts payable .............................................................................................</t>
  </si>
  <si>
    <r>
      <t xml:space="preserve">Fixed assets </t>
    </r>
    <r>
      <rPr>
        <sz val="7.5"/>
        <rFont val="Arial"/>
        <family val="2"/>
      </rPr>
      <t>.....................................................................................................................................................................</t>
    </r>
  </si>
  <si>
    <r>
      <t>Inventories</t>
    </r>
    <r>
      <rPr>
        <sz val="7.5"/>
        <rFont val="Arial"/>
        <family val="2"/>
      </rPr>
      <t xml:space="preserve"> ......................................................................................................................................................................</t>
    </r>
  </si>
  <si>
    <r>
      <t xml:space="preserve">Valuables </t>
    </r>
    <r>
      <rPr>
        <sz val="7.5"/>
        <rFont val="Arial"/>
        <family val="2"/>
      </rPr>
      <t>......................................................................................................................................................................</t>
    </r>
  </si>
  <si>
    <r>
      <t xml:space="preserve">Nonproduced assets </t>
    </r>
    <r>
      <rPr>
        <sz val="7.5"/>
        <rFont val="Arial"/>
        <family val="2"/>
      </rPr>
      <t>...........................................................................................................................................</t>
    </r>
  </si>
  <si>
    <t>Other taxes on goods and services ...........................................................................................................</t>
  </si>
  <si>
    <t>Customs and other import duties ...................................................................................................................</t>
  </si>
  <si>
    <t>Taxes on exports .........................................................................................................................................</t>
  </si>
  <si>
    <t>Profits of export or import monopolies ...............................................................................................</t>
  </si>
  <si>
    <t>Exchange profits .....................................................................................................................................</t>
  </si>
  <si>
    <t>Exchange taxes .......................................................................................................................................</t>
  </si>
  <si>
    <t>Other taxes on international trade and transactions .......................................................................................</t>
  </si>
  <si>
    <t>Employee contributions .......................................................................................................................................</t>
  </si>
  <si>
    <t>c/  Change in net worth due to transactions in assets and liabilities.</t>
  </si>
  <si>
    <t>d/  Net transactions in fixed assets, valuables, and nonproduced assets equal acquisitions minus disposals and consumption of fixed capital.</t>
  </si>
  <si>
    <t>a/  Stocks of assets and liabilities at the end of the year.</t>
  </si>
  <si>
    <t>b/  Consolidation of budgetary, extrabudgetary, and social security funds (columns 1, 2, 3).</t>
  </si>
  <si>
    <t>c/  Consolidation of central government, state governments, and local governments (columns 5, 6, 7).</t>
  </si>
  <si>
    <t>1)  The purpose of these tables is to facilitate the consolidation process by ensuring consistency between payments of one unit and</t>
  </si>
  <si>
    <t xml:space="preserve">      receipts of another. The main categories that need to be consolidated between the subsectors of general government are shown.</t>
  </si>
  <si>
    <t xml:space="preserve">      Inflows are recorded in the columns (vertical) and outflows in the rows (horizontal). Total "receivable from" must equal total "payable to".</t>
  </si>
  <si>
    <t>Net acquisition of financial assets  [=32] ...........................................................................................................................</t>
  </si>
  <si>
    <t>Domestic  [=321] ..........................................................................................................................................................</t>
  </si>
  <si>
    <t>Central bank ..............................................................................................................................................</t>
  </si>
  <si>
    <t>Other depository corporations ........................................................................................................................</t>
  </si>
  <si>
    <t>Employer contributions ............................................................................................................................................</t>
  </si>
  <si>
    <t>Foreign  [=322] ..........................................................................................................................................................</t>
  </si>
  <si>
    <t>Monetary gold and SDRs  [=323] ................................................................................................................</t>
  </si>
  <si>
    <t>Net incurrence of liabilities  [=33] ...................................................................................................................................................</t>
  </si>
  <si>
    <t>Rent ................................................................................................................................................................................................</t>
  </si>
  <si>
    <t>Sales of market establishments ...................................................................................................................</t>
  </si>
  <si>
    <t>Administrative fees .......................................................................................................................................................</t>
  </si>
  <si>
    <t>Incidental sales by nonmarket establishments ............................................................................................................</t>
  </si>
  <si>
    <r>
      <t>Transfers of general character betw. levels of govt.</t>
    </r>
    <r>
      <rPr>
        <vertAlign val="superscript"/>
        <sz val="9"/>
        <rFont val="Arial"/>
        <family val="2"/>
        <charset val="238"/>
      </rPr>
      <t>c/</t>
    </r>
    <r>
      <rPr>
        <sz val="8.5"/>
        <rFont val="Arial"/>
        <family val="2"/>
      </rPr>
      <t/>
    </r>
  </si>
  <si>
    <r>
      <t xml:space="preserve">BALANCE SHEET </t>
    </r>
    <r>
      <rPr>
        <b/>
        <vertAlign val="superscript"/>
        <sz val="10"/>
        <rFont val="Arial"/>
        <family val="2"/>
        <charset val="238"/>
      </rPr>
      <t>a/</t>
    </r>
  </si>
  <si>
    <r>
      <t xml:space="preserve">CHANGE IN NET WORTH: TRANSACTIONS </t>
    </r>
    <r>
      <rPr>
        <vertAlign val="superscript"/>
        <sz val="9"/>
        <rFont val="Arial"/>
        <family val="2"/>
      </rPr>
      <t>c/</t>
    </r>
    <r>
      <rPr>
        <sz val="7.5"/>
        <rFont val="Arial"/>
        <family val="2"/>
      </rPr>
      <t xml:space="preserve"> ......................................................................................................</t>
    </r>
  </si>
  <si>
    <r>
      <t xml:space="preserve">Net acquisition of nonfinancial assets </t>
    </r>
    <r>
      <rPr>
        <vertAlign val="superscript"/>
        <sz val="9"/>
        <rFont val="Arial"/>
        <family val="2"/>
      </rPr>
      <t>d/</t>
    </r>
    <r>
      <rPr>
        <sz val="7.5"/>
        <rFont val="Arial"/>
        <family val="2"/>
      </rPr>
      <t xml:space="preserve"> .................................................................................................................................................</t>
    </r>
  </si>
  <si>
    <r>
      <t xml:space="preserve">CHANGE IN NET WORTH: TRANSACTIONS </t>
    </r>
    <r>
      <rPr>
        <b/>
        <vertAlign val="superscript"/>
        <sz val="9"/>
        <rFont val="Arial"/>
        <family val="2"/>
      </rPr>
      <t>c/</t>
    </r>
    <r>
      <rPr>
        <b/>
        <sz val="7.5"/>
        <rFont val="Arial"/>
        <family val="2"/>
      </rPr>
      <t xml:space="preserve"> ......................................................................................................</t>
    </r>
  </si>
  <si>
    <r>
      <t xml:space="preserve">Net acquisition of nonfinancial assets </t>
    </r>
    <r>
      <rPr>
        <b/>
        <vertAlign val="superscript"/>
        <sz val="9"/>
        <rFont val="Arial"/>
        <family val="2"/>
      </rPr>
      <t>d/</t>
    </r>
    <r>
      <rPr>
        <b/>
        <sz val="7.5"/>
        <rFont val="Arial"/>
        <family val="2"/>
      </rPr>
      <t xml:space="preserve"> .................................................................................................................................................</t>
    </r>
  </si>
  <si>
    <t>Liabilities ...................................................................................................................................................................................................................................................</t>
  </si>
  <si>
    <r>
      <t xml:space="preserve">General public services </t>
    </r>
    <r>
      <rPr>
        <b/>
        <i/>
        <sz val="7.5"/>
        <rFont val="Arial"/>
        <family val="2"/>
      </rPr>
      <t>................................................................................................................................</t>
    </r>
  </si>
  <si>
    <r>
      <t>REVENUE</t>
    </r>
    <r>
      <rPr>
        <sz val="7.5"/>
        <rFont val="Arial"/>
        <family val="2"/>
      </rPr>
      <t xml:space="preserve"> ..............................................................................................................................................................................</t>
    </r>
  </si>
  <si>
    <r>
      <t>Taxes</t>
    </r>
    <r>
      <rPr>
        <sz val="7.5"/>
        <rFont val="Arial"/>
        <family val="2"/>
      </rPr>
      <t xml:space="preserve"> ............................................................................................................................................................................................</t>
    </r>
  </si>
  <si>
    <r>
      <t xml:space="preserve">Taxes on income, profits, and capital gains </t>
    </r>
    <r>
      <rPr>
        <sz val="7.5"/>
        <rFont val="Arial"/>
        <family val="2"/>
      </rPr>
      <t>............................................................................................................................</t>
    </r>
  </si>
  <si>
    <r>
      <t xml:space="preserve">Taxes on payroll and workforce </t>
    </r>
    <r>
      <rPr>
        <sz val="7.5"/>
        <rFont val="Arial"/>
        <family val="2"/>
      </rPr>
      <t>........................................................................................................................</t>
    </r>
  </si>
  <si>
    <r>
      <t xml:space="preserve">Taxes on property </t>
    </r>
    <r>
      <rPr>
        <sz val="7.5"/>
        <rFont val="Arial"/>
        <family val="2"/>
      </rPr>
      <t>.........................................................................................................................................................</t>
    </r>
  </si>
  <si>
    <t>Insurance technical reserves ..............................................................................................</t>
  </si>
  <si>
    <t>General Government 2011</t>
  </si>
  <si>
    <t>Loans [3314+3324] ..........................................................................................................................................</t>
  </si>
  <si>
    <t>3305</t>
  </si>
  <si>
    <t>Shares and other equity [3315+3325] ....................................................................................................</t>
  </si>
  <si>
    <t>3306</t>
  </si>
  <si>
    <t>Insurance technical reserves [3316+3326] ..............................................................................................</t>
  </si>
  <si>
    <t>3307</t>
  </si>
  <si>
    <t>Secondary education .......................................................................................................................................</t>
  </si>
  <si>
    <t>Tertiary education ......................................................................................................................................</t>
  </si>
  <si>
    <t>c/  Transfers between different levels of government that are of a general character and not allocated to a particular function.</t>
  </si>
  <si>
    <r>
      <t>Transfers of general character betw. levels of govt.</t>
    </r>
    <r>
      <rPr>
        <vertAlign val="superscript"/>
        <sz val="9"/>
        <rFont val="Arial"/>
        <family val="2"/>
      </rPr>
      <t>c/</t>
    </r>
    <r>
      <rPr>
        <sz val="8.5"/>
        <rFont val="Arial"/>
        <family val="2"/>
      </rPr>
      <t/>
    </r>
  </si>
  <si>
    <t>TABLE 8</t>
  </si>
  <si>
    <t>TRANSACTIONS IN FINANCIAL ASSETS AND LIABILITIES BY SECTOR</t>
  </si>
  <si>
    <t>General government ..............................................................................................................................</t>
  </si>
  <si>
    <t>Central bank ..........................................................................................................................................</t>
  </si>
  <si>
    <t>Other depository corporations ...........................................................................................</t>
  </si>
  <si>
    <t>Financial corporations not elsewhere classified ..................................................................................</t>
  </si>
  <si>
    <t>Nonfinancial corporations ...............................................................................................................</t>
  </si>
  <si>
    <t>Households &amp; nonprofit institutions serving h/holds ............................................................</t>
  </si>
  <si>
    <t>General government ........................................................................................................................................</t>
  </si>
  <si>
    <t>International organizations ........................................................................................................................................</t>
  </si>
  <si>
    <t>Valuables ....................................................................................................................................................................................</t>
  </si>
  <si>
    <t>Nonproduced assets ............................................................................................................................................................</t>
  </si>
  <si>
    <t>NLB</t>
  </si>
  <si>
    <t>TRANSACTIONS IN FINANCIAL ASSETS AND LIABILITIES (FINANCING):</t>
  </si>
  <si>
    <t>Compensation of employees ........................................................................................................................................</t>
  </si>
  <si>
    <t>211</t>
  </si>
  <si>
    <t>212</t>
  </si>
  <si>
    <t>2121</t>
  </si>
  <si>
    <t>2122</t>
  </si>
  <si>
    <t>Use of goods and services ......................................................................................................................................</t>
  </si>
  <si>
    <t>Consumption of fixed capital ..........................................................................................................................</t>
  </si>
  <si>
    <t>Interest ..................................................................................................................................................................................</t>
  </si>
  <si>
    <t>241</t>
  </si>
  <si>
    <t>242</t>
  </si>
  <si>
    <t>243</t>
  </si>
  <si>
    <t>Nonfinancial corporations .....................................................................................................................</t>
  </si>
  <si>
    <t xml:space="preserve">ANNEX 1.  CONSOLIDATION TABLE </t>
  </si>
  <si>
    <t>In Millions of Zlotys</t>
  </si>
  <si>
    <t>TRANSACTIONS:</t>
  </si>
  <si>
    <t>1. Taxes</t>
  </si>
  <si>
    <t>Taxes receivable from other general government units (column)</t>
  </si>
  <si>
    <t>Social security funds</t>
  </si>
  <si>
    <t>Central government</t>
  </si>
  <si>
    <t>State governments</t>
  </si>
  <si>
    <t>Local governments</t>
  </si>
  <si>
    <t>Total (payable)</t>
  </si>
  <si>
    <t>Taxes payable to other general government units (row)</t>
  </si>
  <si>
    <t>Total (receivable)</t>
  </si>
  <si>
    <t>2. Interest income/expense:</t>
  </si>
  <si>
    <t>Interest receivable from other general government units (column)</t>
  </si>
  <si>
    <t>Interest payable to other general government units (row)</t>
  </si>
  <si>
    <t>3. Current grants:</t>
  </si>
  <si>
    <t>Current grants receivable from other general government units (column)</t>
  </si>
  <si>
    <t>Current grants payable to other general government units (row)</t>
  </si>
  <si>
    <t>4. Capital grants:</t>
  </si>
  <si>
    <t>Capital grants receivable from other general government units (column)</t>
  </si>
  <si>
    <t>Capital grants payable to other general government units (row)</t>
  </si>
  <si>
    <t>5. Securities other than shares:</t>
  </si>
  <si>
    <t>Securities held by other general government units (column)</t>
  </si>
  <si>
    <t>Total (issued by)</t>
  </si>
  <si>
    <t>Securities issued by other general government units (row)</t>
  </si>
  <si>
    <t>Total (held by)</t>
  </si>
  <si>
    <t>6. Loans:</t>
  </si>
  <si>
    <t>Loans from other general government units (column)</t>
  </si>
  <si>
    <t>Total (loans to)</t>
  </si>
  <si>
    <t>Loans to other general government units (row)</t>
  </si>
  <si>
    <t>Total (loans from)</t>
  </si>
  <si>
    <r>
      <t>Budgetary</t>
    </r>
    <r>
      <rPr>
        <sz val="8.5"/>
        <rFont val="Arial"/>
        <family val="2"/>
      </rPr>
      <t xml:space="preserve"> </t>
    </r>
  </si>
  <si>
    <r>
      <t>Budgetary</t>
    </r>
    <r>
      <rPr>
        <sz val="8.5"/>
        <rFont val="Arial"/>
        <family val="2"/>
      </rPr>
      <t/>
    </r>
  </si>
  <si>
    <t xml:space="preserve">In % </t>
  </si>
  <si>
    <t>General Government</t>
  </si>
  <si>
    <t>Revenue</t>
  </si>
  <si>
    <t xml:space="preserve">Taxes </t>
  </si>
  <si>
    <t xml:space="preserve">Social contributions </t>
  </si>
  <si>
    <t xml:space="preserve">Grants </t>
  </si>
  <si>
    <t xml:space="preserve">Other revenue </t>
  </si>
  <si>
    <t xml:space="preserve">Expense </t>
  </si>
  <si>
    <t>Compensation of employees</t>
  </si>
  <si>
    <t xml:space="preserve">Use of goods and services </t>
  </si>
  <si>
    <t xml:space="preserve">Consumption of fixed capital </t>
  </si>
  <si>
    <t xml:space="preserve">Interest </t>
  </si>
  <si>
    <t xml:space="preserve">Subsidies </t>
  </si>
  <si>
    <t xml:space="preserve">Social benefits </t>
  </si>
  <si>
    <t>Other expense</t>
  </si>
  <si>
    <t xml:space="preserve">Net Acquisition of Nonfinancial Assets </t>
  </si>
  <si>
    <t xml:space="preserve">Fixed assets </t>
  </si>
  <si>
    <t>Change in inventories</t>
  </si>
  <si>
    <t xml:space="preserve">Valuables </t>
  </si>
  <si>
    <t xml:space="preserve">Nonproduced assets </t>
  </si>
  <si>
    <t xml:space="preserve">Net acquisition of financial assets </t>
  </si>
  <si>
    <t xml:space="preserve">Domestic </t>
  </si>
  <si>
    <t xml:space="preserve">Foreign </t>
  </si>
  <si>
    <t xml:space="preserve">Monetary gold and SDRs </t>
  </si>
  <si>
    <t>Net incurrence of liabilities</t>
  </si>
  <si>
    <t>Disposals: other naturally occurring assets ...................................................................................................................................................................</t>
  </si>
  <si>
    <t>Intangible nonproduced assets ............................................................................................................................</t>
  </si>
  <si>
    <t>Acquisitions: intangible nonproduced assets ...................................................................................................................................................................</t>
  </si>
  <si>
    <t>Disposals: intangible nonproduced assets ...................................................................................................................................................................</t>
  </si>
  <si>
    <t>3202</t>
  </si>
  <si>
    <t>Currency and deposits [3212+3222] .........................................................................................</t>
  </si>
  <si>
    <t>3203</t>
  </si>
  <si>
    <t>Securities other than shares [3213+3223] .............................................................................................</t>
  </si>
  <si>
    <t>3204</t>
  </si>
  <si>
    <t>Loans [3214+3224] ..........................................................................................................................................</t>
  </si>
  <si>
    <t>3205</t>
  </si>
  <si>
    <t>Shares and other equity [3215+3225] ....................................................................................................</t>
  </si>
  <si>
    <t>3206</t>
  </si>
  <si>
    <t>Insurance technical reserves [3216+3226] ..............................................................................................</t>
  </si>
  <si>
    <t>3207</t>
  </si>
  <si>
    <t>Outpatient services ......................................................................................................................................</t>
  </si>
  <si>
    <t>Hospital services ..........................................................................................................................................</t>
  </si>
  <si>
    <t>Public health services ............................................................................................................................................</t>
  </si>
  <si>
    <t>Pre-primary and primary education .........................................................................................................</t>
  </si>
  <si>
    <t>Consumption of fixed capital (CFC): fixed assets ...................................................................................................................................................................</t>
  </si>
  <si>
    <t>3111</t>
  </si>
  <si>
    <t>3111.1</t>
  </si>
  <si>
    <t>3111.2</t>
  </si>
  <si>
    <t>3111.3</t>
  </si>
  <si>
    <t>3112</t>
  </si>
  <si>
    <t>3112.1</t>
  </si>
  <si>
    <t>3112.2</t>
  </si>
  <si>
    <t>3112.3</t>
  </si>
  <si>
    <t>3113</t>
  </si>
  <si>
    <t>3113.1</t>
  </si>
  <si>
    <t>3113.2</t>
  </si>
  <si>
    <t>3113.3</t>
  </si>
  <si>
    <t>Inventories ......................................................................................................................................................................</t>
  </si>
  <si>
    <t>Valuables ......................................................................................................................................................................</t>
  </si>
  <si>
    <t>Acquisitions: valuables ...............................................................................................................................................................</t>
  </si>
  <si>
    <t>Disposals: valuables ...............................................................................................................................................................</t>
  </si>
  <si>
    <t>Nonproduced assets ...........................................................................................................................................</t>
  </si>
  <si>
    <t>Acquisitions: nonproduced assets ...................................................................................................................................................................</t>
  </si>
  <si>
    <t>Disposals: nonproduced assets ...................................................................................................................................................................</t>
  </si>
  <si>
    <t>314.3</t>
  </si>
  <si>
    <t>CFC: major improvements, nonproduced assets ...................................................................................................................................................................</t>
  </si>
  <si>
    <t>3141</t>
  </si>
  <si>
    <t>3141.1</t>
  </si>
  <si>
    <t>3141.2</t>
  </si>
  <si>
    <t>3141.3</t>
  </si>
  <si>
    <t>3142</t>
  </si>
  <si>
    <t>3142.1</t>
  </si>
  <si>
    <t>3142.2</t>
  </si>
  <si>
    <t>3142.3</t>
  </si>
  <si>
    <t>3143</t>
  </si>
  <si>
    <t>3143.1</t>
  </si>
  <si>
    <t>3143.2</t>
  </si>
  <si>
    <t>3144</t>
  </si>
  <si>
    <t>3144.1</t>
  </si>
  <si>
    <t>3144.2</t>
  </si>
  <si>
    <t>Net acquisition of financial assets ...................................................................................................................</t>
  </si>
  <si>
    <t>Domestic .....................................................................................................................................................................</t>
  </si>
  <si>
    <t>3212</t>
  </si>
  <si>
    <t>3213</t>
  </si>
  <si>
    <t>3214</t>
  </si>
  <si>
    <t>3215</t>
  </si>
  <si>
    <t>3216</t>
  </si>
  <si>
    <t>3217</t>
  </si>
  <si>
    <t>3218</t>
  </si>
  <si>
    <t>Foreign ..............................................................................................................................................................................</t>
  </si>
  <si>
    <t>3222</t>
  </si>
  <si>
    <t>3223</t>
  </si>
  <si>
    <t>3224</t>
  </si>
  <si>
    <t>3225</t>
  </si>
  <si>
    <t>3226</t>
  </si>
  <si>
    <t>3227</t>
  </si>
  <si>
    <t>3228</t>
  </si>
  <si>
    <t>Monetary gold and SDRs .......................................................................................................................................</t>
  </si>
  <si>
    <t>Net incurrence of liabilities ...................................................................................................................................</t>
  </si>
  <si>
    <t>Other accounts receivable [3318+3328] .......................................................................................................</t>
  </si>
  <si>
    <t>3312</t>
  </si>
  <si>
    <t>3313</t>
  </si>
  <si>
    <t>3314</t>
  </si>
  <si>
    <t>3315</t>
  </si>
  <si>
    <t>3316</t>
  </si>
  <si>
    <t>3317</t>
  </si>
  <si>
    <t>3318</t>
  </si>
  <si>
    <t>3322</t>
  </si>
  <si>
    <t>3323</t>
  </si>
  <si>
    <t>3324</t>
  </si>
  <si>
    <t>3325</t>
  </si>
  <si>
    <t>3326</t>
  </si>
  <si>
    <t>3327</t>
  </si>
  <si>
    <t>3328</t>
  </si>
  <si>
    <t>Foreign [=322] ..........................................................................................................................................................</t>
  </si>
  <si>
    <t>8221</t>
  </si>
  <si>
    <t>8227</t>
  </si>
  <si>
    <t>8228</t>
  </si>
  <si>
    <t>8229</t>
  </si>
  <si>
    <t>823</t>
  </si>
  <si>
    <t>Monetary gold and SDRs [=323] ................................................................................................................</t>
  </si>
  <si>
    <t>83</t>
  </si>
  <si>
    <t>Net incurrence of liabilities [=33] ...................................................................................................................................................</t>
  </si>
  <si>
    <t>831</t>
  </si>
  <si>
    <r>
      <t>Revenue</t>
    </r>
    <r>
      <rPr>
        <sz val="7.5"/>
        <rFont val="Arial"/>
        <family val="2"/>
      </rPr>
      <t xml:space="preserve"> ....................................................................................................................................................................................</t>
    </r>
  </si>
  <si>
    <r>
      <t>Expense</t>
    </r>
    <r>
      <rPr>
        <sz val="7.5"/>
        <rFont val="Arial"/>
        <family val="2"/>
      </rPr>
      <t xml:space="preserve"> ......................................................................................................................................................................................</t>
    </r>
  </si>
  <si>
    <r>
      <t>Gross operating balance  (1-2+23+NOBz)</t>
    </r>
    <r>
      <rPr>
        <sz val="7.5"/>
        <rFont val="Arial"/>
        <family val="2"/>
      </rPr>
      <t xml:space="preserve"> ..................................................................................................................................</t>
    </r>
  </si>
  <si>
    <r>
      <t>Net operating balance  (1-2+NOBz)</t>
    </r>
    <r>
      <rPr>
        <sz val="7.5"/>
        <rFont val="Arial"/>
        <family val="2"/>
      </rPr>
      <t xml:space="preserve"> </t>
    </r>
    <r>
      <rPr>
        <vertAlign val="superscript"/>
        <sz val="9"/>
        <rFont val="Arial"/>
        <family val="2"/>
      </rPr>
      <t>c/</t>
    </r>
    <r>
      <rPr>
        <sz val="7.5"/>
        <rFont val="Arial"/>
        <family val="2"/>
      </rPr>
      <t>...............................................................................................................................................</t>
    </r>
  </si>
  <si>
    <r>
      <t>Net Acquisition of Nonfinancial Assets</t>
    </r>
    <r>
      <rPr>
        <sz val="7.5"/>
        <rFont val="Arial"/>
        <family val="2"/>
      </rPr>
      <t xml:space="preserve"> .......................................................................................................................</t>
    </r>
  </si>
  <si>
    <r>
      <t>Net lending / borrowing  (1-2+NOBz-31)</t>
    </r>
    <r>
      <rPr>
        <sz val="7.5"/>
        <rFont val="Arial"/>
        <family val="2"/>
      </rPr>
      <t xml:space="preserve"> .........................................................................................................................................</t>
    </r>
  </si>
  <si>
    <r>
      <t>Net acquisition of financial assets</t>
    </r>
    <r>
      <rPr>
        <sz val="7.5"/>
        <rFont val="Arial"/>
        <family val="2"/>
      </rPr>
      <t xml:space="preserve"> ...............................................................................................................................</t>
    </r>
  </si>
  <si>
    <r>
      <t>Net incurrence of liabilities</t>
    </r>
    <r>
      <rPr>
        <sz val="7.5"/>
        <rFont val="Arial"/>
        <family val="2"/>
      </rPr>
      <t xml:space="preserve"> .................................................................................................................................................</t>
    </r>
  </si>
  <si>
    <r>
      <t xml:space="preserve">Cash receipts from operating activities </t>
    </r>
    <r>
      <rPr>
        <sz val="7.5"/>
        <rFont val="Arial"/>
        <family val="2"/>
      </rPr>
      <t>...................................................................................................</t>
    </r>
  </si>
  <si>
    <r>
      <t xml:space="preserve">Cash payments for operating activities </t>
    </r>
    <r>
      <rPr>
        <sz val="7.5"/>
        <rFont val="Arial"/>
        <family val="2"/>
      </rPr>
      <t>....................................................................................................................................................</t>
    </r>
  </si>
  <si>
    <r>
      <t>Net cash inflow from operating activities  (1-2-ADJz)</t>
    </r>
    <r>
      <rPr>
        <i/>
        <sz val="7.5"/>
        <rFont val="Arial"/>
        <family val="2"/>
      </rPr>
      <t xml:space="preserve"> ..................................................................................................</t>
    </r>
  </si>
  <si>
    <r>
      <t>Purchases of nonfinancial assets</t>
    </r>
    <r>
      <rPr>
        <sz val="7.5"/>
        <rFont val="Arial"/>
        <family val="2"/>
      </rPr>
      <t xml:space="preserve"> ....................................................................................................................................................</t>
    </r>
  </si>
  <si>
    <r>
      <t xml:space="preserve">Sales of nonfinancial assets </t>
    </r>
    <r>
      <rPr>
        <sz val="7.5"/>
        <rFont val="Arial"/>
        <family val="2"/>
      </rPr>
      <t xml:space="preserve">.................................................................................................................................................... </t>
    </r>
  </si>
  <si>
    <r>
      <t xml:space="preserve">Cash surplus / deficit  (1-2-ADJz-31+CSDz) </t>
    </r>
    <r>
      <rPr>
        <i/>
        <sz val="7.5"/>
        <rFont val="Arial"/>
        <family val="2"/>
      </rPr>
      <t>...................................................................................................................................................</t>
    </r>
  </si>
  <si>
    <r>
      <t xml:space="preserve">Net acquisition of financial assets other than cash </t>
    </r>
    <r>
      <rPr>
        <sz val="7.5"/>
        <rFont val="Arial"/>
        <family val="2"/>
      </rPr>
      <t>....................................................................................................................................................</t>
    </r>
  </si>
  <si>
    <r>
      <t xml:space="preserve">Net incurrence of liabilities </t>
    </r>
    <r>
      <rPr>
        <sz val="7.5"/>
        <rFont val="Arial"/>
        <family val="2"/>
      </rPr>
      <t>....................................................................................................................................................</t>
    </r>
  </si>
  <si>
    <r>
      <t xml:space="preserve">Net cash inflow from financing activities  (-32x+33) </t>
    </r>
    <r>
      <rPr>
        <i/>
        <sz val="7.5"/>
        <rFont val="Arial"/>
        <family val="2"/>
      </rPr>
      <t>....................................................................................................................................................</t>
    </r>
  </si>
  <si>
    <r>
      <t>Net change in the stock of cash  (3212+3222)</t>
    </r>
    <r>
      <rPr>
        <i/>
        <sz val="7.5"/>
        <rFont val="Arial"/>
        <family val="2"/>
      </rPr>
      <t xml:space="preserve"> ...............................................................................................</t>
    </r>
  </si>
  <si>
    <r>
      <t xml:space="preserve">Net acquisition of nonfinancial assets </t>
    </r>
    <r>
      <rPr>
        <vertAlign val="superscript"/>
        <sz val="9"/>
        <rFont val="Arial"/>
        <family val="2"/>
      </rPr>
      <t>d/</t>
    </r>
    <r>
      <rPr>
        <b/>
        <sz val="7.5"/>
        <rFont val="Arial"/>
        <family val="2"/>
      </rPr>
      <t xml:space="preserve"> </t>
    </r>
    <r>
      <rPr>
        <sz val="7.5"/>
        <rFont val="Arial"/>
        <family val="2"/>
      </rPr>
      <t>.................................................................................................................................................</t>
    </r>
  </si>
  <si>
    <r>
      <t xml:space="preserve">Net acquisition of financial assets </t>
    </r>
    <r>
      <rPr>
        <sz val="7.5"/>
        <rFont val="Arial"/>
        <family val="2"/>
      </rPr>
      <t>...................................................................................................................</t>
    </r>
  </si>
  <si>
    <r>
      <t xml:space="preserve">Domestic </t>
    </r>
    <r>
      <rPr>
        <sz val="7.5"/>
        <rFont val="Arial"/>
        <family val="2"/>
      </rPr>
      <t>.....................................................................................................................................................................</t>
    </r>
  </si>
  <si>
    <r>
      <t xml:space="preserve">Foreign </t>
    </r>
    <r>
      <rPr>
        <sz val="7.5"/>
        <rFont val="Arial"/>
        <family val="2"/>
      </rPr>
      <t>..............................................................................................................................................................................</t>
    </r>
  </si>
  <si>
    <r>
      <t xml:space="preserve">Net incurrence of liabilities </t>
    </r>
    <r>
      <rPr>
        <sz val="7.5"/>
        <rFont val="Arial"/>
        <family val="2"/>
      </rPr>
      <t>...................................................................................................................................</t>
    </r>
  </si>
  <si>
    <t>e/  This item shows the value of "compensation of employees" which is included in government's own-account construction of fixed assets (GFS item 311).</t>
  </si>
  <si>
    <t>f/   This item shows the value of "use of goods and services" which is included in government's own-account construction of fixed assets (GFS item 311).</t>
  </si>
  <si>
    <t>g/  This item shows the value of "consumption of fixed capital" which is included in government's own-account construction of fixed assets (GFS item 311).</t>
  </si>
  <si>
    <t xml:space="preserve">h/  This item shows the value of "taxes minus subsidies", which is included in government's own-account construction of fixed assets (GFS item 311). </t>
  </si>
  <si>
    <t>i/   Change in net financial worth due to transactions in financial assets and liabilities.</t>
  </si>
  <si>
    <t>j/   This item shows the market value of all transactions in liabilities except for shares and other equity and financial derivatives.</t>
  </si>
  <si>
    <r>
      <t xml:space="preserve">CHANGE IN NET WORTH: TRANSACTIONS </t>
    </r>
    <r>
      <rPr>
        <b/>
        <vertAlign val="superscript"/>
        <sz val="9"/>
        <rFont val="Arial"/>
        <family val="2"/>
      </rPr>
      <t>c/</t>
    </r>
    <r>
      <rPr>
        <sz val="7.5"/>
        <rFont val="Arial"/>
        <family val="2"/>
      </rPr>
      <t xml:space="preserve"> ......................................................................................................</t>
    </r>
  </si>
  <si>
    <r>
      <t xml:space="preserve">Acquisitions: fixed assets </t>
    </r>
    <r>
      <rPr>
        <i/>
        <sz val="7.5"/>
        <rFont val="Arial"/>
        <family val="2"/>
      </rPr>
      <t>...................................................................................................................................................................</t>
    </r>
  </si>
  <si>
    <r>
      <t xml:space="preserve">Disposals: fixed assets </t>
    </r>
    <r>
      <rPr>
        <i/>
        <sz val="7.5"/>
        <rFont val="Arial"/>
        <family val="2"/>
      </rPr>
      <t>...................................................................................................................................................................</t>
    </r>
  </si>
  <si>
    <r>
      <t xml:space="preserve">Consumption of fixed capital (CFC): fixed assets </t>
    </r>
    <r>
      <rPr>
        <i/>
        <sz val="7.5"/>
        <rFont val="Arial"/>
        <family val="2"/>
      </rPr>
      <t>...................................................................................................................................................................</t>
    </r>
  </si>
  <si>
    <r>
      <t xml:space="preserve">Acquisitions: valuables </t>
    </r>
    <r>
      <rPr>
        <i/>
        <sz val="7.5"/>
        <rFont val="Arial"/>
        <family val="2"/>
      </rPr>
      <t>........................................................................................................</t>
    </r>
    <r>
      <rPr>
        <b/>
        <i/>
        <sz val="7.5"/>
        <rFont val="Arial"/>
        <family val="2"/>
      </rPr>
      <t>.......................................................</t>
    </r>
  </si>
  <si>
    <r>
      <t xml:space="preserve">Disposals: valuables </t>
    </r>
    <r>
      <rPr>
        <i/>
        <sz val="7.5"/>
        <rFont val="Arial"/>
        <family val="2"/>
      </rPr>
      <t>........................................................................................................</t>
    </r>
    <r>
      <rPr>
        <b/>
        <i/>
        <sz val="7.5"/>
        <rFont val="Arial"/>
        <family val="2"/>
      </rPr>
      <t>.......................................................</t>
    </r>
  </si>
  <si>
    <r>
      <t xml:space="preserve">Acquisitions: nonproduced assets </t>
    </r>
    <r>
      <rPr>
        <i/>
        <sz val="7.5"/>
        <rFont val="Arial"/>
        <family val="2"/>
      </rPr>
      <t>...................................................................................................................................................................</t>
    </r>
  </si>
  <si>
    <r>
      <t xml:space="preserve">Disposals: nonproduced assets </t>
    </r>
    <r>
      <rPr>
        <i/>
        <sz val="7.5"/>
        <rFont val="Arial"/>
        <family val="2"/>
      </rPr>
      <t>...................................................................................................................................................................</t>
    </r>
  </si>
  <si>
    <r>
      <t xml:space="preserve">CFC: major improvements, nonproduced assets </t>
    </r>
    <r>
      <rPr>
        <i/>
        <sz val="7.5"/>
        <rFont val="Arial"/>
        <family val="2"/>
      </rPr>
      <t>...................................................................................................................................................................</t>
    </r>
  </si>
  <si>
    <r>
      <t xml:space="preserve">Liabilities </t>
    </r>
    <r>
      <rPr>
        <sz val="7.5"/>
        <rFont val="Arial"/>
        <family val="2"/>
      </rPr>
      <t>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  </r>
  </si>
  <si>
    <t>d/  This item shows the market value of all liabilities except for shares and other equity and financial derivatives.</t>
  </si>
  <si>
    <t>e/  Defined as the present value of future payment of principal and interest on debt liabilities discounted by the existing contractual rate of interest.</t>
  </si>
  <si>
    <t xml:space="preserve">f/   Arrears is defined as obligatory payments that are not made by the due-for-payment date. </t>
  </si>
  <si>
    <t>g/  Present value of future obligations for payment of social security benefits.</t>
  </si>
  <si>
    <t>h/  Contractual arrangements that create an explicit contingent financial claim on a general government unit; for example, government loan guarantees.</t>
  </si>
  <si>
    <t xml:space="preserve">i/   Comprises the stock of military weapons and weapon-delivery systems that were included in expense item 22 at the time of acquisition. </t>
  </si>
  <si>
    <r>
      <t>TOTAL OUTLAYS</t>
    </r>
    <r>
      <rPr>
        <sz val="7.5"/>
        <rFont val="Arial"/>
        <family val="2"/>
      </rPr>
      <t xml:space="preserve"> .........................................................................................................</t>
    </r>
  </si>
  <si>
    <r>
      <t xml:space="preserve">General public services </t>
    </r>
    <r>
      <rPr>
        <i/>
        <sz val="7.5"/>
        <rFont val="Arial"/>
        <family val="2"/>
      </rPr>
      <t>................................................................................................................................</t>
    </r>
  </si>
  <si>
    <r>
      <t xml:space="preserve">Public debt transactions </t>
    </r>
    <r>
      <rPr>
        <sz val="7.5"/>
        <rFont val="Arial"/>
        <family val="2"/>
      </rPr>
      <t>.........................................................................................................</t>
    </r>
  </si>
  <si>
    <r>
      <t>Defense</t>
    </r>
    <r>
      <rPr>
        <sz val="7.5"/>
        <rFont val="Arial"/>
        <family val="2"/>
      </rPr>
      <t xml:space="preserve"> ..................................................................................................................................................................................................</t>
    </r>
  </si>
  <si>
    <r>
      <t xml:space="preserve">Public order and safety </t>
    </r>
    <r>
      <rPr>
        <sz val="7.5"/>
        <rFont val="Arial"/>
        <family val="2"/>
      </rPr>
      <t>.....................................................................................................................................................................</t>
    </r>
  </si>
  <si>
    <r>
      <t>Economic affairs</t>
    </r>
    <r>
      <rPr>
        <sz val="7.5"/>
        <rFont val="Arial"/>
        <family val="2"/>
      </rPr>
      <t xml:space="preserve"> </t>
    </r>
    <r>
      <rPr>
        <i/>
        <sz val="7.5"/>
        <rFont val="Arial"/>
        <family val="2"/>
      </rPr>
      <t>...............................................................................................................................................................</t>
    </r>
  </si>
  <si>
    <r>
      <t xml:space="preserve">Environmental protection </t>
    </r>
    <r>
      <rPr>
        <sz val="7.5"/>
        <rFont val="Arial"/>
        <family val="2"/>
      </rPr>
      <t>...............................................................................................................................................................</t>
    </r>
  </si>
  <si>
    <r>
      <t>Housing and community amenities</t>
    </r>
    <r>
      <rPr>
        <sz val="7.5"/>
        <rFont val="Arial"/>
        <family val="2"/>
      </rPr>
      <t xml:space="preserve"> ...................................................................................................................................</t>
    </r>
  </si>
  <si>
    <r>
      <t xml:space="preserve">Health </t>
    </r>
    <r>
      <rPr>
        <sz val="7.5"/>
        <rFont val="Arial"/>
        <family val="2"/>
      </rPr>
      <t>..............................................................................................................................................................</t>
    </r>
  </si>
  <si>
    <r>
      <t xml:space="preserve">Recreation, culture and religion </t>
    </r>
    <r>
      <rPr>
        <sz val="7.5"/>
        <rFont val="Arial"/>
        <family val="2"/>
      </rPr>
      <t>......................................................................................................................................</t>
    </r>
  </si>
  <si>
    <r>
      <t xml:space="preserve">Education </t>
    </r>
    <r>
      <rPr>
        <sz val="7.5"/>
        <rFont val="Arial"/>
        <family val="2"/>
      </rPr>
      <t>...........................................................................................................................................................................</t>
    </r>
  </si>
  <si>
    <r>
      <t xml:space="preserve">Social protection </t>
    </r>
    <r>
      <rPr>
        <sz val="7.5"/>
        <rFont val="Arial"/>
        <family val="2"/>
      </rPr>
      <t>.............................................................................................................................................................</t>
    </r>
  </si>
  <si>
    <r>
      <t xml:space="preserve">Net acquisition of financial assets  </t>
    </r>
    <r>
      <rPr>
        <sz val="7.5"/>
        <rFont val="Arial"/>
        <family val="2"/>
      </rPr>
      <t>(=32)</t>
    </r>
    <r>
      <rPr>
        <b/>
        <sz val="7.5"/>
        <rFont val="Arial"/>
        <family val="2"/>
      </rPr>
      <t xml:space="preserve"> </t>
    </r>
    <r>
      <rPr>
        <sz val="7.5"/>
        <rFont val="Arial"/>
        <family val="2"/>
      </rPr>
      <t>...........................................................................................................................</t>
    </r>
  </si>
  <si>
    <r>
      <t xml:space="preserve">Domestic  </t>
    </r>
    <r>
      <rPr>
        <sz val="7.5"/>
        <rFont val="Arial"/>
        <family val="2"/>
      </rPr>
      <t>(=321)</t>
    </r>
    <r>
      <rPr>
        <b/>
        <sz val="7.5"/>
        <rFont val="Arial"/>
        <family val="2"/>
      </rPr>
      <t xml:space="preserve"> </t>
    </r>
    <r>
      <rPr>
        <sz val="7.5"/>
        <rFont val="Arial"/>
        <family val="2"/>
      </rPr>
      <t>..........................................................................................................................................................</t>
    </r>
  </si>
  <si>
    <r>
      <t xml:space="preserve">Foreign  </t>
    </r>
    <r>
      <rPr>
        <sz val="7.5"/>
        <rFont val="Arial"/>
        <family val="2"/>
      </rPr>
      <t>(=322)</t>
    </r>
    <r>
      <rPr>
        <b/>
        <sz val="7.5"/>
        <rFont val="Arial"/>
        <family val="2"/>
      </rPr>
      <t xml:space="preserve"> </t>
    </r>
    <r>
      <rPr>
        <sz val="7.5"/>
        <rFont val="Arial"/>
        <family val="2"/>
      </rPr>
      <t>..........................................................................................................................................................</t>
    </r>
  </si>
  <si>
    <r>
      <t xml:space="preserve">Monetary gold and SDRs  </t>
    </r>
    <r>
      <rPr>
        <sz val="7.5"/>
        <rFont val="Arial"/>
        <family val="2"/>
      </rPr>
      <t>(=323)</t>
    </r>
    <r>
      <rPr>
        <b/>
        <sz val="7.5"/>
        <rFont val="Arial"/>
        <family val="2"/>
      </rPr>
      <t xml:space="preserve"> </t>
    </r>
    <r>
      <rPr>
        <sz val="7.5"/>
        <rFont val="Arial"/>
        <family val="2"/>
      </rPr>
      <t>................................................................................................................</t>
    </r>
  </si>
  <si>
    <r>
      <t xml:space="preserve">Net incurrence of liabilities  </t>
    </r>
    <r>
      <rPr>
        <sz val="7.5"/>
        <rFont val="Arial"/>
        <family val="2"/>
      </rPr>
      <t>(=33)</t>
    </r>
    <r>
      <rPr>
        <b/>
        <sz val="7.5"/>
        <rFont val="Arial"/>
        <family val="2"/>
      </rPr>
      <t xml:space="preserve"> </t>
    </r>
    <r>
      <rPr>
        <sz val="7.5"/>
        <rFont val="Arial"/>
        <family val="2"/>
      </rPr>
      <t>...................................................................................................................................................</t>
    </r>
  </si>
  <si>
    <r>
      <t xml:space="preserve">Domestic  </t>
    </r>
    <r>
      <rPr>
        <sz val="7.5"/>
        <rFont val="Arial"/>
        <family val="2"/>
      </rPr>
      <t>(=331) ...........................................................................................................................................................</t>
    </r>
  </si>
  <si>
    <r>
      <t xml:space="preserve">Foreign  </t>
    </r>
    <r>
      <rPr>
        <sz val="7.5"/>
        <rFont val="Arial"/>
        <family val="2"/>
      </rPr>
      <t>(=332)</t>
    </r>
    <r>
      <rPr>
        <b/>
        <sz val="7.5"/>
        <rFont val="Arial"/>
        <family val="2"/>
      </rPr>
      <t xml:space="preserve"> </t>
    </r>
    <r>
      <rPr>
        <sz val="7.5"/>
        <rFont val="Arial"/>
        <family val="2"/>
      </rPr>
      <t>.................................................................................................................................................</t>
    </r>
  </si>
  <si>
    <t>2)  Represents Central government for EU countries, i.e. including budgetary and extrabudgetary but excluding social security funds.</t>
  </si>
  <si>
    <t>…</t>
  </si>
  <si>
    <t>na</t>
  </si>
  <si>
    <t>Memorandum items:</t>
  </si>
  <si>
    <t>3M1</t>
  </si>
  <si>
    <t>Own-account capital formation ............................................................................................</t>
  </si>
  <si>
    <t>3M11</t>
  </si>
  <si>
    <r>
      <t xml:space="preserve">Compensation of employees </t>
    </r>
    <r>
      <rPr>
        <vertAlign val="superscript"/>
        <sz val="9"/>
        <rFont val="Arial"/>
        <family val="2"/>
      </rPr>
      <t>e/</t>
    </r>
    <r>
      <rPr>
        <sz val="7.5"/>
        <rFont val="Arial"/>
        <family val="2"/>
      </rPr>
      <t xml:space="preserve"> .......................................................................................................................</t>
    </r>
  </si>
  <si>
    <t>3M12</t>
  </si>
  <si>
    <r>
      <t xml:space="preserve">Use of goods and services </t>
    </r>
    <r>
      <rPr>
        <vertAlign val="superscript"/>
        <sz val="9"/>
        <rFont val="Arial"/>
        <family val="2"/>
      </rPr>
      <t>f/</t>
    </r>
    <r>
      <rPr>
        <sz val="7.5"/>
        <rFont val="Arial"/>
        <family val="2"/>
      </rPr>
      <t xml:space="preserve"> ...............................................................................................................................</t>
    </r>
  </si>
  <si>
    <t>3M13</t>
  </si>
  <si>
    <r>
      <t xml:space="preserve">Consumption of fixed capital </t>
    </r>
    <r>
      <rPr>
        <vertAlign val="superscript"/>
        <sz val="9"/>
        <rFont val="Arial"/>
        <family val="2"/>
      </rPr>
      <t>g/</t>
    </r>
    <r>
      <rPr>
        <sz val="7.5"/>
        <rFont val="Arial"/>
        <family val="2"/>
      </rPr>
      <t xml:space="preserve"> ..........................................................................................................................................</t>
    </r>
  </si>
  <si>
    <t>3M14</t>
  </si>
  <si>
    <r>
      <t xml:space="preserve">Other taxes minus other subsidies (on production) </t>
    </r>
    <r>
      <rPr>
        <vertAlign val="superscript"/>
        <sz val="9"/>
        <rFont val="Arial"/>
        <family val="2"/>
      </rPr>
      <t>h/</t>
    </r>
    <r>
      <rPr>
        <sz val="7.5"/>
        <rFont val="Arial"/>
        <family val="2"/>
      </rPr>
      <t xml:space="preserve"> ...........................................................................................................................</t>
    </r>
  </si>
  <si>
    <t>3M2</t>
  </si>
  <si>
    <r>
      <t xml:space="preserve">Change in net financial worth: transactions (=32-33) </t>
    </r>
    <r>
      <rPr>
        <vertAlign val="superscript"/>
        <sz val="9"/>
        <rFont val="Arial"/>
        <family val="2"/>
      </rPr>
      <t>i/</t>
    </r>
    <r>
      <rPr>
        <sz val="7.5"/>
        <rFont val="Arial"/>
        <family val="2"/>
      </rPr>
      <t xml:space="preserve"> ..............................................................................................................................................................</t>
    </r>
  </si>
  <si>
    <t>3M3</t>
  </si>
  <si>
    <r>
      <t xml:space="preserve">Debt at market value: transactions  </t>
    </r>
    <r>
      <rPr>
        <vertAlign val="superscript"/>
        <sz val="9"/>
        <rFont val="Arial"/>
        <family val="2"/>
      </rPr>
      <t>j/</t>
    </r>
    <r>
      <rPr>
        <sz val="7.5"/>
        <rFont val="Arial"/>
        <family val="2"/>
      </rPr>
      <t xml:space="preserve"> ...................................................................................................................................................................</t>
    </r>
  </si>
  <si>
    <t>NA</t>
  </si>
  <si>
    <r>
      <t xml:space="preserve">General Government </t>
    </r>
    <r>
      <rPr>
        <vertAlign val="superscript"/>
        <sz val="9"/>
        <color theme="1"/>
        <rFont val="Arial"/>
        <family val="2"/>
      </rPr>
      <t>b/</t>
    </r>
  </si>
  <si>
    <r>
      <t xml:space="preserve">Central Government </t>
    </r>
    <r>
      <rPr>
        <vertAlign val="superscript"/>
        <sz val="9"/>
        <color theme="1"/>
        <rFont val="Arial"/>
        <family val="2"/>
      </rPr>
      <t>a/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</si>
</sst>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,##0.0"/>
    <numFmt numFmtId="165" formatCode="0.0"/>
    <numFmt numFmtId="166" formatCode="d/mm/yyyy"/>
    <numFmt numFmtId="167" formatCode="\-"/>
  </numFmts>
  <fonts count="63" x14ac:knownFonts="1">
    <font>
      <sz val="10"/>
      <name val="Arial"/>
      <charset val="238"/>
    </font>
    <font>
      <sz val="8"/>
      <name val="Arial"/>
      <family val="2"/>
      <charset val="238"/>
    </font>
    <font>
      <sz val="10"/>
      <name val="Arial CE"/>
      <charset val="238"/>
    </font>
    <font>
      <b/>
      <sz val="10"/>
      <name val="Arial"/>
      <family val="2"/>
    </font>
    <font>
      <b/>
      <sz val="7.5"/>
      <name val="Arial"/>
      <family val="2"/>
    </font>
    <font>
      <sz val="7.5"/>
      <name val="Arial"/>
      <family val="2"/>
    </font>
    <font>
      <sz val="7.5"/>
      <color indexed="12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vertAlign val="superscript"/>
      <sz val="9"/>
      <name val="Arial"/>
      <family val="2"/>
    </font>
    <font>
      <b/>
      <i/>
      <sz val="7.5"/>
      <name val="Arial"/>
      <family val="2"/>
    </font>
    <font>
      <i/>
      <sz val="7.5"/>
      <name val="Arial"/>
      <family val="2"/>
    </font>
    <font>
      <sz val="7.5"/>
      <name val="Arial"/>
      <family val="2"/>
      <charset val="238"/>
    </font>
    <font>
      <sz val="9"/>
      <name val="Arial"/>
      <family val="2"/>
    </font>
    <font>
      <b/>
      <sz val="7.5"/>
      <color indexed="12"/>
      <name val="Arial"/>
      <family val="2"/>
    </font>
    <font>
      <vertAlign val="superscript"/>
      <sz val="10"/>
      <name val="Arial"/>
      <family val="2"/>
    </font>
    <font>
      <sz val="8.5"/>
      <name val="Arial"/>
      <family val="2"/>
    </font>
    <font>
      <b/>
      <u/>
      <sz val="9"/>
      <name val="Arial"/>
      <family val="2"/>
    </font>
    <font>
      <sz val="7.5"/>
      <name val="Times New Roman"/>
      <family val="1"/>
    </font>
    <font>
      <sz val="10"/>
      <name val="Courier"/>
      <family val="3"/>
    </font>
    <font>
      <b/>
      <sz val="8.5"/>
      <name val="Arial"/>
      <family val="2"/>
    </font>
    <font>
      <b/>
      <sz val="10"/>
      <name val="Arial CE"/>
      <charset val="238"/>
    </font>
    <font>
      <b/>
      <i/>
      <sz val="8.5"/>
      <name val="Arial"/>
      <family val="2"/>
    </font>
    <font>
      <sz val="8.5"/>
      <name val="Arial CE"/>
      <charset val="238"/>
    </font>
    <font>
      <b/>
      <i/>
      <sz val="8.5"/>
      <name val="Arial"/>
      <family val="2"/>
      <charset val="238"/>
    </font>
    <font>
      <b/>
      <i/>
      <sz val="10"/>
      <name val="Arial CE"/>
      <charset val="238"/>
    </font>
    <font>
      <b/>
      <sz val="8.5"/>
      <name val="Arial CE"/>
      <charset val="238"/>
    </font>
    <font>
      <b/>
      <sz val="8.5"/>
      <name val="Arial"/>
      <family val="2"/>
      <charset val="238"/>
    </font>
    <font>
      <sz val="8.5"/>
      <name val="Arial"/>
      <family val="2"/>
      <charset val="238"/>
    </font>
    <font>
      <sz val="9"/>
      <name val="Arial CE"/>
      <charset val="238"/>
    </font>
    <font>
      <i/>
      <sz val="8.5"/>
      <name val="Arial"/>
      <family val="2"/>
    </font>
    <font>
      <b/>
      <i/>
      <sz val="8.5"/>
      <name val="Arial CE"/>
      <charset val="238"/>
    </font>
    <font>
      <sz val="10"/>
      <name val="Arial"/>
      <family val="2"/>
      <charset val="238"/>
    </font>
    <font>
      <b/>
      <sz val="7.5"/>
      <color indexed="9"/>
      <name val="Arial"/>
      <family val="2"/>
    </font>
    <font>
      <b/>
      <sz val="7.5"/>
      <name val="Arial"/>
      <family val="2"/>
      <charset val="238"/>
    </font>
    <font>
      <b/>
      <i/>
      <sz val="7.5"/>
      <name val="Arial"/>
      <family val="2"/>
      <charset val="238"/>
    </font>
    <font>
      <i/>
      <sz val="7.5"/>
      <name val="Arial"/>
      <family val="2"/>
      <charset val="238"/>
    </font>
    <font>
      <sz val="7.5"/>
      <name val="Arial"/>
      <family val="2"/>
      <charset val="238"/>
    </font>
    <font>
      <sz val="8"/>
      <name val="Arial CE"/>
      <charset val="238"/>
    </font>
    <font>
      <b/>
      <vertAlign val="superscript"/>
      <sz val="9"/>
      <name val="Arial"/>
      <family val="2"/>
    </font>
    <font>
      <b/>
      <vertAlign val="superscript"/>
      <sz val="10"/>
      <name val="Arial"/>
      <family val="2"/>
    </font>
    <font>
      <vertAlign val="superscript"/>
      <sz val="8.5"/>
      <name val="Arial"/>
      <family val="2"/>
    </font>
    <font>
      <sz val="10"/>
      <name val="Arial"/>
      <family val="2"/>
      <charset val="238"/>
    </font>
    <font>
      <vertAlign val="superscript"/>
      <sz val="9"/>
      <name val="Arial"/>
      <family val="2"/>
      <charset val="238"/>
    </font>
    <font>
      <b/>
      <vertAlign val="superscript"/>
      <sz val="10"/>
      <name val="Arial"/>
      <family val="2"/>
      <charset val="238"/>
    </font>
    <font>
      <b/>
      <sz val="10"/>
      <name val="Arial"/>
      <family val="2"/>
      <charset val="238"/>
    </font>
    <font>
      <b/>
      <vertAlign val="superscript"/>
      <sz val="7.5"/>
      <name val="Arial"/>
      <family val="2"/>
      <charset val="238"/>
    </font>
    <font>
      <sz val="10"/>
      <color indexed="10"/>
      <name val="Arial CE"/>
      <charset val="238"/>
    </font>
    <font>
      <sz val="10"/>
      <name val="Courier New"/>
      <family val="3"/>
      <charset val="238"/>
    </font>
    <font>
      <sz val="10"/>
      <name val="Arial"/>
      <family val="2"/>
      <charset val="238"/>
    </font>
    <font>
      <b/>
      <sz val="10"/>
      <color theme="3" tint="-0.249977111117893"/>
      <name val="Arial CE"/>
      <charset val="238"/>
    </font>
    <font>
      <sz val="10"/>
      <color theme="3" tint="-0.249977111117893"/>
      <name val="Arial CE"/>
      <charset val="238"/>
    </font>
    <font>
      <b/>
      <sz val="10"/>
      <color theme="1"/>
      <name val="Arial"/>
      <family val="2"/>
    </font>
    <font>
      <sz val="10"/>
      <color theme="1"/>
      <name val="Arial"/>
      <family val="2"/>
      <charset val="238"/>
    </font>
    <font>
      <b/>
      <sz val="7.5"/>
      <color theme="1"/>
      <name val="Arial"/>
      <family val="2"/>
    </font>
    <font>
      <sz val="7.5"/>
      <color theme="1"/>
      <name val="Arial"/>
      <family val="2"/>
    </font>
    <font>
      <sz val="10"/>
      <color theme="1"/>
      <name val="Arial CE"/>
      <charset val="238"/>
    </font>
    <font>
      <sz val="10"/>
      <color theme="1"/>
      <name val="Arial"/>
      <family val="2"/>
    </font>
    <font>
      <b/>
      <sz val="9"/>
      <color theme="1"/>
      <name val="Arial"/>
      <family val="2"/>
    </font>
    <font>
      <vertAlign val="superscript"/>
      <sz val="9"/>
      <color theme="1"/>
      <name val="Arial"/>
      <family val="2"/>
    </font>
    <font>
      <b/>
      <sz val="10"/>
      <color theme="1"/>
      <name val="Arial CE"/>
      <charset val="238"/>
    </font>
    <font>
      <b/>
      <i/>
      <sz val="7.5"/>
      <color theme="1"/>
      <name val="Arial"/>
      <family val="2"/>
    </font>
    <font>
      <b/>
      <i/>
      <sz val="7.5"/>
      <color theme="1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</fills>
  <borders count="6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3"/>
      </left>
      <right style="thin">
        <color indexed="63"/>
      </right>
      <top/>
      <bottom/>
      <diagonal/>
    </border>
    <border diagonalDown="1">
      <left style="thin">
        <color indexed="64"/>
      </left>
      <right/>
      <top style="thin">
        <color indexed="64"/>
      </top>
      <bottom/>
      <diagonal style="hair">
        <color indexed="64"/>
      </diagonal>
    </border>
    <border diagonalDown="1">
      <left/>
      <right style="thin">
        <color indexed="64"/>
      </right>
      <top style="thin">
        <color indexed="64"/>
      </top>
      <bottom/>
      <diagonal style="hair">
        <color indexed="64"/>
      </diagonal>
    </border>
    <border diagonalDown="1">
      <left style="thin">
        <color indexed="64"/>
      </left>
      <right/>
      <top/>
      <bottom style="thin">
        <color indexed="64"/>
      </bottom>
      <diagonal style="hair">
        <color indexed="64"/>
      </diagonal>
    </border>
    <border diagonalDown="1">
      <left/>
      <right style="thin">
        <color indexed="64"/>
      </right>
      <top/>
      <bottom style="thin">
        <color indexed="64"/>
      </bottom>
      <diagonal style="hair">
        <color indexed="64"/>
      </diagonal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</borders>
  <cellStyleXfs count="15">
    <xf numFmtId="0" fontId="0" fillId="0" borderId="0"/>
    <xf numFmtId="14" fontId="2" fillId="0" borderId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4" fontId="19" fillId="0" borderId="0" applyProtection="0">
      <alignment vertical="center"/>
    </xf>
    <xf numFmtId="0" fontId="32" fillId="0" borderId="0"/>
    <xf numFmtId="0" fontId="32" fillId="0" borderId="0"/>
    <xf numFmtId="0" fontId="32" fillId="0" borderId="0"/>
    <xf numFmtId="166" fontId="48" fillId="0" borderId="0">
      <alignment vertical="center"/>
    </xf>
    <xf numFmtId="14" fontId="19" fillId="0" borderId="0" applyProtection="0">
      <alignment vertical="center"/>
    </xf>
    <xf numFmtId="14" fontId="19" fillId="0" borderId="0" applyProtection="0">
      <alignment vertical="center"/>
    </xf>
    <xf numFmtId="9" fontId="49" fillId="0" borderId="0" applyFont="0" applyFill="0" applyBorder="0" applyAlignment="0" applyProtection="0"/>
  </cellStyleXfs>
  <cellXfs count="3508">
    <xf numFmtId="0" fontId="0" fillId="0" borderId="0" xfId="0"/>
    <xf numFmtId="0" fontId="3" fillId="0" borderId="0" xfId="0" applyFont="1" applyAlignment="1" applyProtection="1">
      <alignment horizontal="left"/>
    </xf>
    <xf numFmtId="0" fontId="4" fillId="0" borderId="0" xfId="0" applyNumberFormat="1" applyFont="1" applyAlignment="1" applyProtection="1"/>
    <xf numFmtId="0" fontId="5" fillId="0" borderId="0" xfId="0" applyNumberFormat="1" applyFont="1" applyProtection="1"/>
    <xf numFmtId="0" fontId="3" fillId="0" borderId="0" xfId="0" applyNumberFormat="1" applyFont="1" applyAlignment="1" applyProtection="1">
      <alignment horizontal="right"/>
    </xf>
    <xf numFmtId="0" fontId="0" fillId="0" borderId="0" xfId="0" applyProtection="1">
      <protection locked="0"/>
    </xf>
    <xf numFmtId="0" fontId="5" fillId="0" borderId="0" xfId="0" applyFont="1" applyProtection="1">
      <protection locked="0"/>
    </xf>
    <xf numFmtId="0" fontId="7" fillId="0" borderId="0" xfId="0" applyFont="1" applyAlignment="1" applyProtection="1"/>
    <xf numFmtId="0" fontId="5" fillId="0" borderId="0" xfId="0" applyFont="1" applyAlignment="1" applyProtection="1"/>
    <xf numFmtId="0" fontId="5" fillId="0" borderId="0" xfId="0" applyNumberFormat="1" applyFont="1" applyAlignment="1" applyProtection="1"/>
    <xf numFmtId="0" fontId="7" fillId="0" borderId="1" xfId="0" applyFont="1" applyBorder="1" applyProtection="1"/>
    <xf numFmtId="0" fontId="5" fillId="0" borderId="1" xfId="0" applyFont="1" applyBorder="1" applyProtection="1"/>
    <xf numFmtId="0" fontId="5" fillId="0" borderId="0" xfId="0" applyFont="1" applyBorder="1" applyProtection="1"/>
    <xf numFmtId="0" fontId="5" fillId="0" borderId="2" xfId="0" applyNumberFormat="1" applyFont="1" applyBorder="1" applyAlignment="1" applyProtection="1">
      <alignment horizontal="center"/>
    </xf>
    <xf numFmtId="0" fontId="5" fillId="0" borderId="3" xfId="0" applyNumberFormat="1" applyFont="1" applyBorder="1" applyAlignment="1" applyProtection="1">
      <alignment horizontal="center"/>
    </xf>
    <xf numFmtId="0" fontId="5" fillId="0" borderId="0" xfId="0" applyNumberFormat="1" applyFont="1" applyBorder="1" applyAlignment="1" applyProtection="1">
      <alignment horizontal="center" wrapText="1"/>
    </xf>
    <xf numFmtId="0" fontId="5" fillId="0" borderId="4" xfId="0" applyNumberFormat="1" applyFont="1" applyBorder="1" applyAlignment="1" applyProtection="1">
      <alignment horizontal="center" wrapText="1"/>
    </xf>
    <xf numFmtId="0" fontId="5" fillId="0" borderId="5" xfId="0" applyNumberFormat="1" applyFont="1" applyBorder="1" applyAlignment="1" applyProtection="1">
      <alignment horizontal="center" wrapText="1"/>
    </xf>
    <xf numFmtId="0" fontId="5" fillId="0" borderId="6" xfId="0" applyFont="1" applyBorder="1" applyProtection="1"/>
    <xf numFmtId="0" fontId="5" fillId="0" borderId="7" xfId="0" quotePrefix="1" applyNumberFormat="1" applyFont="1" applyBorder="1" applyAlignment="1" applyProtection="1">
      <alignment horizontal="center"/>
    </xf>
    <xf numFmtId="0" fontId="5" fillId="0" borderId="8" xfId="0" quotePrefix="1" applyNumberFormat="1" applyFont="1" applyBorder="1" applyAlignment="1" applyProtection="1">
      <alignment horizontal="center"/>
    </xf>
    <xf numFmtId="0" fontId="5" fillId="0" borderId="6" xfId="0" quotePrefix="1" applyNumberFormat="1" applyFont="1" applyBorder="1" applyAlignment="1" applyProtection="1">
      <alignment horizontal="center"/>
    </xf>
    <xf numFmtId="0" fontId="5" fillId="0" borderId="9" xfId="0" quotePrefix="1" applyNumberFormat="1" applyFont="1" applyBorder="1" applyAlignment="1" applyProtection="1">
      <alignment horizontal="center"/>
    </xf>
    <xf numFmtId="0" fontId="5" fillId="0" borderId="2" xfId="0" applyFont="1" applyBorder="1" applyAlignment="1" applyProtection="1">
      <alignment horizontal="right"/>
    </xf>
    <xf numFmtId="0" fontId="5" fillId="0" borderId="4" xfId="0" applyFont="1" applyBorder="1" applyAlignment="1" applyProtection="1">
      <alignment horizontal="left"/>
    </xf>
    <xf numFmtId="0" fontId="4" fillId="0" borderId="0" xfId="0" applyFont="1" applyBorder="1" applyProtection="1"/>
    <xf numFmtId="0" fontId="5" fillId="0" borderId="0" xfId="0" applyFont="1" applyBorder="1" applyProtection="1">
      <protection locked="0"/>
    </xf>
    <xf numFmtId="0" fontId="4" fillId="0" borderId="4" xfId="0" applyFont="1" applyBorder="1" applyAlignment="1" applyProtection="1">
      <alignment horizontal="left"/>
    </xf>
    <xf numFmtId="0" fontId="5" fillId="0" borderId="0" xfId="0" applyFont="1" applyBorder="1" applyAlignment="1" applyProtection="1">
      <alignment horizontal="left" indent="1"/>
    </xf>
    <xf numFmtId="0" fontId="5" fillId="0" borderId="0" xfId="0" applyFont="1" applyFill="1" applyBorder="1" applyAlignment="1" applyProtection="1">
      <alignment horizontal="left" indent="1"/>
    </xf>
    <xf numFmtId="0" fontId="10" fillId="0" borderId="4" xfId="0" applyFont="1" applyBorder="1" applyAlignment="1" applyProtection="1">
      <alignment horizontal="left"/>
    </xf>
    <xf numFmtId="0" fontId="10" fillId="0" borderId="0" xfId="0" applyFont="1" applyBorder="1" applyProtection="1"/>
    <xf numFmtId="0" fontId="4" fillId="0" borderId="0" xfId="0" applyFont="1" applyBorder="1" applyAlignment="1" applyProtection="1">
      <alignment wrapText="1"/>
    </xf>
    <xf numFmtId="0" fontId="5" fillId="0" borderId="6" xfId="0" applyFont="1" applyBorder="1" applyProtection="1">
      <protection locked="0"/>
    </xf>
    <xf numFmtId="0" fontId="0" fillId="0" borderId="0" xfId="0" applyProtection="1"/>
    <xf numFmtId="0" fontId="5" fillId="0" borderId="0" xfId="0" applyFont="1" applyProtection="1"/>
    <xf numFmtId="0" fontId="4" fillId="0" borderId="0" xfId="0" applyFont="1" applyProtection="1">
      <protection locked="0"/>
    </xf>
    <xf numFmtId="0" fontId="4" fillId="0" borderId="0" xfId="0" applyFont="1" applyBorder="1" applyAlignment="1" applyProtection="1">
      <alignment horizontal="left" indent="1"/>
    </xf>
    <xf numFmtId="0" fontId="5" fillId="0" borderId="0" xfId="0" applyFont="1" applyBorder="1" applyAlignment="1" applyProtection="1">
      <alignment horizontal="left" indent="2"/>
    </xf>
    <xf numFmtId="0" fontId="5" fillId="0" borderId="6" xfId="0" applyFont="1" applyBorder="1" applyAlignment="1" applyProtection="1">
      <alignment horizontal="left" indent="2"/>
    </xf>
    <xf numFmtId="0" fontId="4" fillId="0" borderId="10" xfId="0" applyFont="1" applyBorder="1" applyAlignment="1" applyProtection="1">
      <alignment horizontal="left"/>
    </xf>
    <xf numFmtId="0" fontId="4" fillId="0" borderId="1" xfId="0" applyFont="1" applyBorder="1" applyProtection="1"/>
    <xf numFmtId="0" fontId="3" fillId="0" borderId="0" xfId="12" applyNumberFormat="1" applyFont="1" applyBorder="1" applyAlignment="1" applyProtection="1">
      <alignment horizontal="left"/>
    </xf>
    <xf numFmtId="0" fontId="7" fillId="0" borderId="0" xfId="12" applyNumberFormat="1" applyFont="1" applyBorder="1" applyAlignment="1" applyProtection="1"/>
    <xf numFmtId="0" fontId="5" fillId="0" borderId="0" xfId="12" applyNumberFormat="1" applyFont="1" applyBorder="1" applyAlignment="1" applyProtection="1"/>
    <xf numFmtId="0" fontId="5" fillId="0" borderId="0" xfId="12" applyNumberFormat="1" applyFont="1" applyAlignment="1" applyProtection="1"/>
    <xf numFmtId="0" fontId="2" fillId="0" borderId="0" xfId="12" applyNumberFormat="1" applyFont="1" applyAlignment="1"/>
    <xf numFmtId="0" fontId="8" fillId="0" borderId="0" xfId="12" applyNumberFormat="1" applyFont="1" applyBorder="1" applyAlignment="1" applyProtection="1">
      <alignment horizontal="right"/>
    </xf>
    <xf numFmtId="0" fontId="8" fillId="0" borderId="6" xfId="12" applyNumberFormat="1" applyFont="1" applyBorder="1" applyAlignment="1" applyProtection="1">
      <alignment horizontal="right"/>
    </xf>
    <xf numFmtId="0" fontId="2" fillId="0" borderId="10" xfId="12" applyNumberFormat="1" applyFont="1" applyBorder="1" applyAlignment="1"/>
    <xf numFmtId="0" fontId="2" fillId="0" borderId="11" xfId="12" applyNumberFormat="1" applyFont="1" applyBorder="1" applyAlignment="1"/>
    <xf numFmtId="0" fontId="2" fillId="0" borderId="4" xfId="12" applyNumberFormat="1" applyFont="1" applyBorder="1" applyAlignment="1"/>
    <xf numFmtId="0" fontId="2" fillId="0" borderId="12" xfId="12" applyNumberFormat="1" applyFont="1" applyBorder="1" applyAlignment="1"/>
    <xf numFmtId="0" fontId="2" fillId="0" borderId="7" xfId="12" applyNumberFormat="1" applyFont="1" applyBorder="1" applyAlignment="1"/>
    <xf numFmtId="0" fontId="2" fillId="0" borderId="9" xfId="12" applyNumberFormat="1" applyFont="1" applyBorder="1" applyAlignment="1"/>
    <xf numFmtId="0" fontId="2" fillId="0" borderId="13" xfId="12" applyNumberFormat="1" applyFont="1" applyBorder="1" applyAlignment="1"/>
    <xf numFmtId="0" fontId="20" fillId="0" borderId="4" xfId="12" applyNumberFormat="1" applyFont="1" applyBorder="1" applyAlignment="1" applyProtection="1">
      <alignment horizontal="left"/>
    </xf>
    <xf numFmtId="0" fontId="20" fillId="0" borderId="12" xfId="12" applyNumberFormat="1" applyFont="1" applyBorder="1" applyAlignment="1" applyProtection="1">
      <alignment horizontal="left"/>
    </xf>
    <xf numFmtId="0" fontId="21" fillId="0" borderId="5" xfId="12" applyNumberFormat="1" applyFont="1" applyBorder="1" applyAlignment="1"/>
    <xf numFmtId="0" fontId="21" fillId="0" borderId="0" xfId="12" applyNumberFormat="1" applyFont="1" applyAlignment="1"/>
    <xf numFmtId="0" fontId="20" fillId="0" borderId="12" xfId="12" applyNumberFormat="1" applyFont="1" applyBorder="1" applyAlignment="1" applyProtection="1"/>
    <xf numFmtId="164" fontId="20" fillId="0" borderId="5" xfId="12" applyNumberFormat="1" applyFont="1" applyBorder="1" applyAlignment="1" applyProtection="1"/>
    <xf numFmtId="0" fontId="16" fillId="0" borderId="4" xfId="12" applyNumberFormat="1" applyFont="1" applyBorder="1" applyAlignment="1" applyProtection="1">
      <alignment horizontal="left"/>
    </xf>
    <xf numFmtId="0" fontId="16" fillId="0" borderId="12" xfId="12" applyNumberFormat="1" applyFont="1" applyBorder="1" applyAlignment="1" applyProtection="1">
      <alignment horizontal="left" indent="1"/>
    </xf>
    <xf numFmtId="164" fontId="16" fillId="0" borderId="5" xfId="12" applyNumberFormat="1" applyFont="1" applyBorder="1" applyAlignment="1" applyProtection="1"/>
    <xf numFmtId="0" fontId="22" fillId="0" borderId="4" xfId="12" applyNumberFormat="1" applyFont="1" applyBorder="1" applyAlignment="1" applyProtection="1">
      <alignment horizontal="left"/>
    </xf>
    <xf numFmtId="0" fontId="22" fillId="0" borderId="12" xfId="12" applyNumberFormat="1" applyFont="1" applyBorder="1" applyAlignment="1" applyProtection="1"/>
    <xf numFmtId="164" fontId="22" fillId="0" borderId="5" xfId="12" applyNumberFormat="1" applyFont="1" applyBorder="1" applyAlignment="1" applyProtection="1"/>
    <xf numFmtId="164" fontId="23" fillId="0" borderId="5" xfId="12" applyNumberFormat="1" applyFont="1" applyBorder="1" applyAlignment="1"/>
    <xf numFmtId="0" fontId="20" fillId="0" borderId="4" xfId="12" applyNumberFormat="1" applyFont="1" applyBorder="1" applyAlignment="1" applyProtection="1">
      <alignment vertical="top" wrapText="1"/>
    </xf>
    <xf numFmtId="0" fontId="20" fillId="0" borderId="12" xfId="12" applyNumberFormat="1" applyFont="1" applyBorder="1" applyAlignment="1" applyProtection="1">
      <alignment wrapText="1"/>
    </xf>
    <xf numFmtId="0" fontId="16" fillId="0" borderId="7" xfId="12" applyNumberFormat="1" applyFont="1" applyBorder="1" applyAlignment="1" applyProtection="1">
      <alignment horizontal="left"/>
      <protection locked="0"/>
    </xf>
    <xf numFmtId="0" fontId="16" fillId="0" borderId="9" xfId="12" applyNumberFormat="1" applyFont="1" applyBorder="1" applyAlignment="1" applyProtection="1">
      <alignment horizontal="left" indent="1"/>
      <protection locked="0"/>
    </xf>
    <xf numFmtId="164" fontId="16" fillId="0" borderId="8" xfId="12" applyNumberFormat="1" applyFont="1" applyBorder="1" applyAlignment="1" applyProtection="1"/>
    <xf numFmtId="0" fontId="3" fillId="0" borderId="0" xfId="12" applyNumberFormat="1" applyFont="1" applyFill="1" applyBorder="1" applyAlignment="1" applyProtection="1">
      <alignment horizontal="left"/>
    </xf>
    <xf numFmtId="0" fontId="7" fillId="0" borderId="0" xfId="12" applyNumberFormat="1" applyFont="1" applyFill="1" applyBorder="1" applyAlignment="1" applyProtection="1"/>
    <xf numFmtId="0" fontId="5" fillId="0" borderId="0" xfId="12" applyNumberFormat="1" applyFont="1" applyFill="1" applyBorder="1" applyAlignment="1" applyProtection="1"/>
    <xf numFmtId="0" fontId="5" fillId="0" borderId="0" xfId="12" applyNumberFormat="1" applyFont="1" applyFill="1" applyAlignment="1" applyProtection="1"/>
    <xf numFmtId="0" fontId="2" fillId="0" borderId="0" xfId="12" applyNumberFormat="1" applyFont="1" applyFill="1" applyAlignment="1"/>
    <xf numFmtId="0" fontId="8" fillId="0" borderId="0" xfId="12" applyNumberFormat="1" applyFont="1" applyFill="1" applyBorder="1" applyAlignment="1" applyProtection="1">
      <alignment horizontal="right"/>
    </xf>
    <xf numFmtId="0" fontId="8" fillId="0" borderId="6" xfId="12" applyNumberFormat="1" applyFont="1" applyFill="1" applyBorder="1" applyAlignment="1" applyProtection="1">
      <alignment horizontal="right"/>
    </xf>
    <xf numFmtId="0" fontId="2" fillId="0" borderId="4" xfId="12" applyNumberFormat="1" applyFont="1" applyFill="1" applyBorder="1" applyAlignment="1"/>
    <xf numFmtId="0" fontId="2" fillId="0" borderId="12" xfId="12" applyNumberFormat="1" applyFont="1" applyFill="1" applyBorder="1" applyAlignment="1"/>
    <xf numFmtId="0" fontId="2" fillId="0" borderId="7" xfId="12" applyNumberFormat="1" applyFont="1" applyFill="1" applyBorder="1" applyAlignment="1"/>
    <xf numFmtId="0" fontId="2" fillId="0" borderId="9" xfId="12" applyNumberFormat="1" applyFont="1" applyFill="1" applyBorder="1" applyAlignment="1"/>
    <xf numFmtId="0" fontId="2" fillId="0" borderId="0" xfId="12" applyNumberFormat="1" applyFont="1" applyFill="1" applyBorder="1" applyAlignment="1"/>
    <xf numFmtId="164" fontId="5" fillId="0" borderId="0" xfId="12" applyNumberFormat="1" applyFont="1" applyFill="1" applyAlignment="1" applyProtection="1"/>
    <xf numFmtId="0" fontId="29" fillId="0" borderId="10" xfId="12" applyNumberFormat="1" applyFont="1" applyFill="1" applyBorder="1" applyAlignment="1"/>
    <xf numFmtId="0" fontId="29" fillId="0" borderId="11" xfId="12" applyNumberFormat="1" applyFont="1" applyFill="1" applyBorder="1" applyAlignment="1"/>
    <xf numFmtId="0" fontId="29" fillId="0" borderId="0" xfId="12" applyNumberFormat="1" applyFont="1" applyFill="1" applyAlignment="1"/>
    <xf numFmtId="0" fontId="2" fillId="0" borderId="0" xfId="12" applyNumberFormat="1" applyFont="1" applyBorder="1" applyAlignment="1"/>
    <xf numFmtId="0" fontId="4" fillId="0" borderId="0" xfId="12" applyNumberFormat="1" applyFont="1" applyBorder="1" applyAlignment="1" applyProtection="1"/>
    <xf numFmtId="3" fontId="4" fillId="0" borderId="0" xfId="12" applyNumberFormat="1" applyFont="1" applyFill="1" applyBorder="1" applyAlignment="1" applyProtection="1"/>
    <xf numFmtId="164" fontId="5" fillId="0" borderId="0" xfId="0" applyNumberFormat="1" applyFont="1" applyBorder="1" applyAlignment="1" applyProtection="1">
      <alignment horizontal="right"/>
      <protection locked="0"/>
    </xf>
    <xf numFmtId="49" fontId="3" fillId="0" borderId="0" xfId="0" applyNumberFormat="1" applyFont="1" applyAlignment="1" applyProtection="1">
      <alignment horizontal="left"/>
    </xf>
    <xf numFmtId="49" fontId="7" fillId="0" borderId="10" xfId="0" applyNumberFormat="1" applyFont="1" applyBorder="1" applyAlignment="1" applyProtection="1">
      <alignment horizontal="left"/>
    </xf>
    <xf numFmtId="49" fontId="5" fillId="0" borderId="7" xfId="0" applyNumberFormat="1" applyFont="1" applyBorder="1" applyAlignment="1" applyProtection="1">
      <alignment horizontal="left"/>
    </xf>
    <xf numFmtId="49" fontId="5" fillId="0" borderId="14" xfId="0" applyNumberFormat="1" applyFont="1" applyBorder="1" applyAlignment="1" applyProtection="1">
      <alignment horizontal="left"/>
    </xf>
    <xf numFmtId="0" fontId="5" fillId="0" borderId="15" xfId="0" applyNumberFormat="1" applyFont="1" applyBorder="1" applyAlignment="1" applyProtection="1">
      <alignment horizontal="center"/>
    </xf>
    <xf numFmtId="49" fontId="5" fillId="0" borderId="4" xfId="0" applyNumberFormat="1" applyFont="1" applyBorder="1" applyAlignment="1" applyProtection="1">
      <alignment horizontal="left"/>
    </xf>
    <xf numFmtId="0" fontId="5" fillId="0" borderId="5" xfId="0" applyNumberFormat="1" applyFont="1" applyBorder="1" applyProtection="1">
      <protection locked="0"/>
    </xf>
    <xf numFmtId="0" fontId="5" fillId="0" borderId="0" xfId="0" applyNumberFormat="1" applyFont="1" applyBorder="1" applyProtection="1">
      <protection locked="0"/>
    </xf>
    <xf numFmtId="0" fontId="5" fillId="0" borderId="12" xfId="0" applyNumberFormat="1" applyFont="1" applyBorder="1" applyProtection="1">
      <protection locked="0"/>
    </xf>
    <xf numFmtId="49" fontId="4" fillId="0" borderId="4" xfId="0" applyNumberFormat="1" applyFont="1" applyBorder="1" applyAlignment="1" applyProtection="1">
      <alignment horizontal="left"/>
    </xf>
    <xf numFmtId="49" fontId="4" fillId="0" borderId="4" xfId="0" applyNumberFormat="1" applyFont="1" applyBorder="1" applyProtection="1"/>
    <xf numFmtId="49" fontId="4" fillId="0" borderId="7" xfId="0" applyNumberFormat="1" applyFont="1" applyBorder="1" applyAlignment="1" applyProtection="1">
      <alignment horizontal="left"/>
    </xf>
    <xf numFmtId="49" fontId="5" fillId="0" borderId="0" xfId="0" applyNumberFormat="1" applyFont="1" applyBorder="1" applyAlignment="1" applyProtection="1">
      <alignment horizontal="left"/>
    </xf>
    <xf numFmtId="0" fontId="5" fillId="0" borderId="0" xfId="0" applyNumberFormat="1" applyFont="1" applyBorder="1" applyAlignment="1" applyProtection="1">
      <alignment horizontal="right"/>
      <protection locked="0"/>
    </xf>
    <xf numFmtId="0" fontId="5" fillId="0" borderId="0" xfId="0" applyNumberFormat="1" applyFont="1" applyAlignment="1" applyProtection="1">
      <alignment horizontal="right"/>
      <protection locked="0"/>
    </xf>
    <xf numFmtId="0" fontId="5" fillId="0" borderId="15" xfId="0" quotePrefix="1" applyNumberFormat="1" applyFont="1" applyBorder="1" applyAlignment="1" applyProtection="1">
      <alignment horizontal="center"/>
    </xf>
    <xf numFmtId="0" fontId="5" fillId="0" borderId="2" xfId="0" quotePrefix="1" applyNumberFormat="1" applyFont="1" applyBorder="1" applyAlignment="1" applyProtection="1">
      <alignment horizontal="center"/>
    </xf>
    <xf numFmtId="0" fontId="5" fillId="0" borderId="3" xfId="0" quotePrefix="1" applyNumberFormat="1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left" indent="3"/>
    </xf>
    <xf numFmtId="0" fontId="4" fillId="0" borderId="6" xfId="0" applyFont="1" applyBorder="1" applyAlignment="1" applyProtection="1">
      <alignment horizontal="left" indent="1"/>
    </xf>
    <xf numFmtId="49" fontId="4" fillId="0" borderId="4" xfId="0" applyNumberFormat="1" applyFont="1" applyFill="1" applyBorder="1" applyAlignment="1" applyProtection="1">
      <alignment horizontal="left"/>
    </xf>
    <xf numFmtId="49" fontId="5" fillId="0" borderId="4" xfId="0" applyNumberFormat="1" applyFont="1" applyFill="1" applyBorder="1" applyAlignment="1" applyProtection="1">
      <alignment horizontal="left"/>
    </xf>
    <xf numFmtId="49" fontId="4" fillId="0" borderId="7" xfId="0" applyNumberFormat="1" applyFont="1" applyFill="1" applyBorder="1" applyAlignment="1" applyProtection="1">
      <alignment horizontal="left"/>
    </xf>
    <xf numFmtId="0" fontId="5" fillId="0" borderId="0" xfId="0" applyFont="1" applyFill="1" applyBorder="1" applyAlignment="1" applyProtection="1">
      <alignment horizontal="left" indent="2"/>
    </xf>
    <xf numFmtId="49" fontId="5" fillId="0" borderId="7" xfId="0" applyNumberFormat="1" applyFont="1" applyFill="1" applyBorder="1" applyAlignment="1" applyProtection="1">
      <alignment horizontal="left"/>
    </xf>
    <xf numFmtId="0" fontId="4" fillId="0" borderId="0" xfId="0" applyFont="1" applyFill="1" applyBorder="1" applyAlignment="1" applyProtection="1">
      <alignment horizontal="left" indent="1"/>
    </xf>
    <xf numFmtId="49" fontId="5" fillId="0" borderId="0" xfId="0" applyNumberFormat="1" applyFont="1" applyAlignment="1" applyProtection="1">
      <alignment horizontal="left"/>
    </xf>
    <xf numFmtId="0" fontId="17" fillId="0" borderId="0" xfId="0" applyFont="1" applyProtection="1">
      <protection locked="0"/>
    </xf>
    <xf numFmtId="0" fontId="5" fillId="0" borderId="13" xfId="0" applyFont="1" applyBorder="1" applyAlignment="1" applyProtection="1">
      <alignment horizontal="left" wrapText="1"/>
    </xf>
    <xf numFmtId="0" fontId="5" fillId="0" borderId="16" xfId="0" applyFont="1" applyBorder="1" applyAlignment="1" applyProtection="1">
      <alignment horizontal="left" wrapText="1"/>
    </xf>
    <xf numFmtId="0" fontId="5" fillId="0" borderId="5" xfId="0" applyFont="1" applyBorder="1" applyAlignment="1" applyProtection="1">
      <alignment horizontal="left" wrapText="1"/>
    </xf>
    <xf numFmtId="0" fontId="5" fillId="0" borderId="17" xfId="0" applyFont="1" applyBorder="1" applyAlignment="1" applyProtection="1">
      <alignment horizontal="left" wrapText="1"/>
    </xf>
    <xf numFmtId="0" fontId="4" fillId="0" borderId="15" xfId="0" applyFont="1" applyBorder="1" applyAlignment="1" applyProtection="1">
      <alignment horizontal="left" wrapText="1"/>
    </xf>
    <xf numFmtId="0" fontId="4" fillId="0" borderId="1" xfId="0" applyFont="1" applyBorder="1" applyAlignment="1" applyProtection="1">
      <alignment vertical="center" wrapText="1"/>
      <protection locked="0"/>
    </xf>
    <xf numFmtId="0" fontId="4" fillId="0" borderId="0" xfId="0" applyFont="1" applyBorder="1" applyAlignment="1" applyProtection="1">
      <alignment horizontal="left" wrapText="1"/>
      <protection locked="0"/>
    </xf>
    <xf numFmtId="0" fontId="4" fillId="0" borderId="0" xfId="0" applyFont="1" applyBorder="1" applyAlignment="1" applyProtection="1">
      <alignment vertical="center" wrapText="1"/>
      <protection locked="0"/>
    </xf>
    <xf numFmtId="0" fontId="33" fillId="0" borderId="0" xfId="0" applyFont="1" applyAlignment="1" applyProtection="1"/>
    <xf numFmtId="0" fontId="5" fillId="0" borderId="2" xfId="0" applyFont="1" applyBorder="1" applyProtection="1"/>
    <xf numFmtId="49" fontId="5" fillId="0" borderId="0" xfId="0" applyNumberFormat="1" applyFont="1" applyBorder="1" applyProtection="1"/>
    <xf numFmtId="49" fontId="5" fillId="0" borderId="6" xfId="0" applyNumberFormat="1" applyFont="1" applyBorder="1" applyProtection="1"/>
    <xf numFmtId="49" fontId="3" fillId="0" borderId="6" xfId="0" applyNumberFormat="1" applyFont="1" applyBorder="1" applyAlignment="1" applyProtection="1">
      <alignment horizontal="left"/>
    </xf>
    <xf numFmtId="0" fontId="7" fillId="0" borderId="0" xfId="0" applyFont="1" applyBorder="1" applyAlignment="1" applyProtection="1"/>
    <xf numFmtId="0" fontId="5" fillId="0" borderId="0" xfId="0" applyFont="1" applyBorder="1" applyAlignment="1" applyProtection="1"/>
    <xf numFmtId="0" fontId="5" fillId="0" borderId="0" xfId="0" applyNumberFormat="1" applyFont="1" applyBorder="1" applyAlignment="1" applyProtection="1"/>
    <xf numFmtId="49" fontId="7" fillId="0" borderId="4" xfId="0" applyNumberFormat="1" applyFont="1" applyBorder="1" applyAlignment="1" applyProtection="1">
      <alignment horizontal="left"/>
    </xf>
    <xf numFmtId="0" fontId="4" fillId="0" borderId="0" xfId="0" applyFont="1" applyBorder="1" applyAlignment="1" applyProtection="1">
      <alignment horizontal="left"/>
    </xf>
    <xf numFmtId="0" fontId="5" fillId="0" borderId="5" xfId="0" applyNumberFormat="1" applyFont="1" applyBorder="1" applyAlignment="1" applyProtection="1">
      <alignment horizontal="left"/>
      <protection locked="0"/>
    </xf>
    <xf numFmtId="0" fontId="5" fillId="0" borderId="0" xfId="0" applyNumberFormat="1" applyFont="1" applyBorder="1" applyAlignment="1" applyProtection="1">
      <alignment horizontal="left"/>
      <protection locked="0"/>
    </xf>
    <xf numFmtId="0" fontId="5" fillId="0" borderId="12" xfId="0" applyNumberFormat="1" applyFont="1" applyBorder="1" applyAlignment="1" applyProtection="1">
      <alignment horizontal="left"/>
      <protection locked="0"/>
    </xf>
    <xf numFmtId="0" fontId="34" fillId="0" borderId="0" xfId="0" applyFont="1" applyBorder="1" applyProtection="1"/>
    <xf numFmtId="0" fontId="7" fillId="0" borderId="0" xfId="0" applyFont="1" applyAlignment="1" applyProtection="1">
      <alignment horizontal="right"/>
      <protection locked="0"/>
    </xf>
    <xf numFmtId="49" fontId="34" fillId="0" borderId="4" xfId="0" applyNumberFormat="1" applyFont="1" applyBorder="1" applyAlignment="1" applyProtection="1">
      <alignment horizontal="left"/>
    </xf>
    <xf numFmtId="0" fontId="35" fillId="0" borderId="0" xfId="0" applyFont="1" applyBorder="1" applyProtection="1"/>
    <xf numFmtId="0" fontId="5" fillId="0" borderId="6" xfId="0" applyFont="1" applyBorder="1" applyAlignment="1" applyProtection="1">
      <alignment horizontal="left" indent="1"/>
    </xf>
    <xf numFmtId="0" fontId="0" fillId="0" borderId="0" xfId="0" applyAlignment="1" applyProtection="1">
      <alignment horizontal="right"/>
      <protection locked="0"/>
    </xf>
    <xf numFmtId="49" fontId="12" fillId="0" borderId="0" xfId="0" applyNumberFormat="1" applyFont="1" applyProtection="1"/>
    <xf numFmtId="0" fontId="12" fillId="0" borderId="0" xfId="0" applyFont="1" applyProtection="1"/>
    <xf numFmtId="0" fontId="12" fillId="0" borderId="0" xfId="0" applyNumberFormat="1" applyFont="1" applyAlignment="1" applyProtection="1">
      <alignment horizontal="right"/>
      <protection locked="0"/>
    </xf>
    <xf numFmtId="0" fontId="12" fillId="0" borderId="0" xfId="0" applyFont="1" applyAlignment="1" applyProtection="1">
      <alignment horizontal="right"/>
      <protection locked="0"/>
    </xf>
    <xf numFmtId="49" fontId="0" fillId="0" borderId="0" xfId="0" applyNumberFormat="1" applyProtection="1"/>
    <xf numFmtId="0" fontId="35" fillId="0" borderId="0" xfId="0" applyFont="1" applyBorder="1" applyAlignment="1" applyProtection="1"/>
    <xf numFmtId="0" fontId="35" fillId="0" borderId="6" xfId="0" applyFont="1" applyBorder="1" applyAlignment="1" applyProtection="1"/>
    <xf numFmtId="49" fontId="5" fillId="0" borderId="0" xfId="0" applyNumberFormat="1" applyFont="1" applyProtection="1"/>
    <xf numFmtId="0" fontId="0" fillId="0" borderId="0" xfId="0" applyNumberFormat="1" applyAlignment="1" applyProtection="1">
      <alignment horizontal="right"/>
      <protection locked="0"/>
    </xf>
    <xf numFmtId="49" fontId="4" fillId="0" borderId="10" xfId="0" applyNumberFormat="1" applyFont="1" applyFill="1" applyBorder="1" applyAlignment="1" applyProtection="1">
      <alignment horizontal="left"/>
    </xf>
    <xf numFmtId="49" fontId="34" fillId="0" borderId="4" xfId="0" applyNumberFormat="1" applyFont="1" applyFill="1" applyBorder="1" applyAlignment="1" applyProtection="1">
      <alignment horizontal="left"/>
    </xf>
    <xf numFmtId="0" fontId="34" fillId="0" borderId="0" xfId="0" applyFont="1" applyBorder="1" applyAlignment="1" applyProtection="1">
      <alignment horizontal="left" indent="1"/>
    </xf>
    <xf numFmtId="0" fontId="34" fillId="0" borderId="0" xfId="0" applyFont="1" applyFill="1" applyBorder="1" applyAlignment="1" applyProtection="1">
      <alignment horizontal="left" indent="1"/>
    </xf>
    <xf numFmtId="0" fontId="5" fillId="0" borderId="0" xfId="0" applyFont="1" applyFill="1" applyBorder="1" applyProtection="1"/>
    <xf numFmtId="164" fontId="5" fillId="0" borderId="0" xfId="0" applyNumberFormat="1" applyFont="1" applyAlignment="1" applyProtection="1">
      <alignment horizontal="right"/>
      <protection locked="0"/>
    </xf>
    <xf numFmtId="0" fontId="5" fillId="0" borderId="0" xfId="0" applyFont="1" applyBorder="1" applyAlignment="1" applyProtection="1">
      <alignment horizontal="right"/>
      <protection locked="0"/>
    </xf>
    <xf numFmtId="0" fontId="5" fillId="0" borderId="0" xfId="0" applyFont="1" applyFill="1" applyProtection="1"/>
    <xf numFmtId="164" fontId="5" fillId="0" borderId="0" xfId="0" applyNumberFormat="1" applyFont="1" applyFill="1" applyAlignment="1" applyProtection="1">
      <alignment horizontal="right"/>
      <protection locked="0"/>
    </xf>
    <xf numFmtId="0" fontId="5" fillId="0" borderId="0" xfId="0" applyFont="1" applyFill="1" applyBorder="1" applyAlignment="1" applyProtection="1">
      <alignment horizontal="right"/>
      <protection locked="0"/>
    </xf>
    <xf numFmtId="0" fontId="0" fillId="0" borderId="0" xfId="0" applyFill="1" applyAlignment="1" applyProtection="1">
      <alignment horizontal="right"/>
      <protection locked="0"/>
    </xf>
    <xf numFmtId="0" fontId="0" fillId="0" borderId="0" xfId="0" applyFill="1" applyProtection="1"/>
    <xf numFmtId="0" fontId="34" fillId="0" borderId="0" xfId="0" applyFont="1" applyFill="1" applyBorder="1" applyProtection="1"/>
    <xf numFmtId="0" fontId="3" fillId="0" borderId="0" xfId="2" applyFont="1" applyAlignment="1" applyProtection="1">
      <alignment horizontal="left"/>
    </xf>
    <xf numFmtId="0" fontId="4" fillId="0" borderId="0" xfId="2" applyFont="1" applyAlignment="1" applyProtection="1"/>
    <xf numFmtId="0" fontId="2" fillId="0" borderId="0" xfId="2" applyProtection="1">
      <protection locked="0"/>
    </xf>
    <xf numFmtId="0" fontId="3" fillId="0" borderId="0" xfId="2" applyFont="1" applyBorder="1" applyAlignment="1" applyProtection="1">
      <alignment horizontal="left"/>
    </xf>
    <xf numFmtId="0" fontId="7" fillId="0" borderId="0" xfId="2" applyFont="1" applyBorder="1" applyAlignment="1" applyProtection="1"/>
    <xf numFmtId="0" fontId="5" fillId="0" borderId="0" xfId="2" applyFont="1" applyBorder="1" applyAlignment="1" applyProtection="1"/>
    <xf numFmtId="0" fontId="7" fillId="0" borderId="10" xfId="2" applyFont="1" applyBorder="1" applyAlignment="1" applyProtection="1">
      <alignment horizontal="left"/>
    </xf>
    <xf numFmtId="0" fontId="7" fillId="0" borderId="1" xfId="2" applyFont="1" applyBorder="1" applyProtection="1"/>
    <xf numFmtId="0" fontId="5" fillId="0" borderId="1" xfId="2" applyFont="1" applyBorder="1" applyProtection="1"/>
    <xf numFmtId="0" fontId="5" fillId="0" borderId="0" xfId="2" applyFont="1" applyBorder="1" applyProtection="1"/>
    <xf numFmtId="0" fontId="5" fillId="0" borderId="7" xfId="2" applyFont="1" applyBorder="1" applyAlignment="1" applyProtection="1">
      <alignment horizontal="left"/>
    </xf>
    <xf numFmtId="0" fontId="5" fillId="0" borderId="6" xfId="2" applyFont="1" applyBorder="1" applyProtection="1"/>
    <xf numFmtId="0" fontId="5" fillId="0" borderId="14" xfId="2" applyFont="1" applyBorder="1" applyAlignment="1" applyProtection="1">
      <alignment horizontal="left"/>
    </xf>
    <xf numFmtId="0" fontId="5" fillId="0" borderId="2" xfId="2" applyFont="1" applyBorder="1" applyAlignment="1" applyProtection="1">
      <alignment horizontal="right"/>
    </xf>
    <xf numFmtId="0" fontId="5" fillId="0" borderId="2" xfId="2" applyFont="1" applyBorder="1" applyProtection="1">
      <protection locked="0"/>
    </xf>
    <xf numFmtId="0" fontId="4" fillId="0" borderId="10" xfId="2" applyFont="1" applyBorder="1" applyAlignment="1" applyProtection="1">
      <alignment horizontal="left"/>
    </xf>
    <xf numFmtId="0" fontId="5" fillId="0" borderId="0" xfId="2" applyFont="1" applyBorder="1" applyProtection="1">
      <protection locked="0"/>
    </xf>
    <xf numFmtId="0" fontId="4" fillId="0" borderId="4" xfId="2" applyFont="1" applyBorder="1" applyAlignment="1" applyProtection="1">
      <alignment horizontal="left"/>
    </xf>
    <xf numFmtId="0" fontId="4" fillId="0" borderId="0" xfId="2" applyFont="1" applyBorder="1" applyProtection="1"/>
    <xf numFmtId="0" fontId="7" fillId="0" borderId="0" xfId="2" applyFont="1" applyProtection="1">
      <protection locked="0"/>
    </xf>
    <xf numFmtId="0" fontId="5" fillId="0" borderId="4" xfId="2" applyFont="1" applyBorder="1" applyAlignment="1" applyProtection="1">
      <alignment horizontal="left"/>
    </xf>
    <xf numFmtId="0" fontId="5" fillId="0" borderId="0" xfId="2" applyFont="1" applyBorder="1" applyAlignment="1" applyProtection="1">
      <alignment horizontal="left" indent="1"/>
    </xf>
    <xf numFmtId="0" fontId="10" fillId="0" borderId="4" xfId="2" applyFont="1" applyBorder="1" applyAlignment="1" applyProtection="1">
      <alignment horizontal="left"/>
    </xf>
    <xf numFmtId="0" fontId="5" fillId="0" borderId="7" xfId="2" applyFont="1" applyBorder="1" applyAlignment="1" applyProtection="1">
      <alignment horizontal="left"/>
      <protection locked="0"/>
    </xf>
    <xf numFmtId="0" fontId="5" fillId="0" borderId="6" xfId="2" applyFont="1" applyBorder="1" applyProtection="1">
      <protection locked="0"/>
    </xf>
    <xf numFmtId="0" fontId="5" fillId="0" borderId="1" xfId="2" applyFont="1" applyBorder="1" applyAlignment="1" applyProtection="1">
      <alignment horizontal="left"/>
      <protection locked="0"/>
    </xf>
    <xf numFmtId="0" fontId="5" fillId="0" borderId="0" xfId="2" applyFont="1" applyProtection="1">
      <protection locked="0"/>
    </xf>
    <xf numFmtId="0" fontId="5" fillId="0" borderId="0" xfId="2" applyFont="1" applyBorder="1" applyAlignment="1" applyProtection="1">
      <alignment horizontal="left"/>
      <protection locked="0"/>
    </xf>
    <xf numFmtId="0" fontId="12" fillId="0" borderId="0" xfId="2" applyFont="1" applyBorder="1" applyProtection="1">
      <protection locked="0"/>
    </xf>
    <xf numFmtId="0" fontId="12" fillId="0" borderId="0" xfId="2" applyFont="1" applyProtection="1">
      <protection locked="0"/>
    </xf>
    <xf numFmtId="0" fontId="12" fillId="0" borderId="4" xfId="2" applyFont="1" applyBorder="1" applyProtection="1"/>
    <xf numFmtId="0" fontId="12" fillId="0" borderId="0" xfId="2" applyFont="1" applyBorder="1" applyProtection="1"/>
    <xf numFmtId="0" fontId="12" fillId="0" borderId="0" xfId="2" applyFont="1" applyProtection="1"/>
    <xf numFmtId="0" fontId="7" fillId="0" borderId="0" xfId="2" applyFont="1" applyAlignment="1" applyProtection="1"/>
    <xf numFmtId="0" fontId="5" fillId="0" borderId="0" xfId="2" applyFont="1" applyAlignment="1" applyProtection="1"/>
    <xf numFmtId="0" fontId="4" fillId="0" borderId="4" xfId="2" applyFont="1" applyBorder="1" applyProtection="1"/>
    <xf numFmtId="0" fontId="10" fillId="0" borderId="7" xfId="2" applyFont="1" applyBorder="1" applyAlignment="1" applyProtection="1">
      <protection locked="0"/>
    </xf>
    <xf numFmtId="0" fontId="4" fillId="0" borderId="0" xfId="2" applyFont="1" applyBorder="1" applyAlignment="1" applyProtection="1">
      <alignment horizontal="left" indent="1"/>
    </xf>
    <xf numFmtId="0" fontId="5" fillId="0" borderId="0" xfId="2" applyFont="1" applyBorder="1" applyAlignment="1" applyProtection="1">
      <alignment horizontal="left" indent="2"/>
    </xf>
    <xf numFmtId="0" fontId="5" fillId="0" borderId="0" xfId="2" applyFont="1" applyBorder="1" applyAlignment="1" applyProtection="1">
      <alignment horizontal="left" indent="3"/>
    </xf>
    <xf numFmtId="0" fontId="2" fillId="0" borderId="0" xfId="2" applyProtection="1"/>
    <xf numFmtId="0" fontId="4" fillId="0" borderId="7" xfId="2" applyFont="1" applyBorder="1" applyAlignment="1" applyProtection="1">
      <alignment horizontal="left"/>
      <protection locked="0"/>
    </xf>
    <xf numFmtId="0" fontId="4" fillId="0" borderId="6" xfId="2" applyFont="1" applyBorder="1" applyAlignment="1" applyProtection="1">
      <alignment horizontal="left" indent="1"/>
      <protection locked="0"/>
    </xf>
    <xf numFmtId="164" fontId="2" fillId="0" borderId="0" xfId="2" applyNumberFormat="1" applyProtection="1">
      <protection locked="0"/>
    </xf>
    <xf numFmtId="0" fontId="37" fillId="0" borderId="4" xfId="2" applyFont="1" applyBorder="1" applyAlignment="1" applyProtection="1">
      <alignment horizontal="left"/>
    </xf>
    <xf numFmtId="0" fontId="37" fillId="0" borderId="0" xfId="2" applyFont="1" applyBorder="1" applyProtection="1">
      <protection locked="0"/>
    </xf>
    <xf numFmtId="0" fontId="5" fillId="0" borderId="6" xfId="2" applyFont="1" applyBorder="1" applyAlignment="1" applyProtection="1">
      <alignment horizontal="left" indent="2"/>
      <protection locked="0"/>
    </xf>
    <xf numFmtId="0" fontId="3" fillId="0" borderId="0" xfId="2" applyFont="1" applyFill="1" applyAlignment="1" applyProtection="1">
      <alignment horizontal="left"/>
    </xf>
    <xf numFmtId="0" fontId="4" fillId="0" borderId="0" xfId="2" applyFont="1" applyFill="1" applyAlignment="1" applyProtection="1"/>
    <xf numFmtId="0" fontId="2" fillId="0" borderId="0" xfId="2" applyFill="1" applyProtection="1">
      <protection locked="0"/>
    </xf>
    <xf numFmtId="0" fontId="7" fillId="0" borderId="0" xfId="2" applyFont="1" applyFill="1" applyAlignment="1" applyProtection="1"/>
    <xf numFmtId="0" fontId="5" fillId="0" borderId="0" xfId="2" applyFont="1" applyFill="1" applyAlignment="1" applyProtection="1"/>
    <xf numFmtId="0" fontId="7" fillId="0" borderId="10" xfId="2" applyFont="1" applyFill="1" applyBorder="1" applyAlignment="1" applyProtection="1">
      <alignment horizontal="left"/>
    </xf>
    <xf numFmtId="0" fontId="7" fillId="0" borderId="1" xfId="2" applyFont="1" applyFill="1" applyBorder="1" applyProtection="1"/>
    <xf numFmtId="0" fontId="5" fillId="0" borderId="1" xfId="2" applyFont="1" applyFill="1" applyBorder="1" applyProtection="1"/>
    <xf numFmtId="0" fontId="5" fillId="0" borderId="0" xfId="2" applyFont="1" applyFill="1" applyBorder="1" applyProtection="1"/>
    <xf numFmtId="0" fontId="5" fillId="0" borderId="7" xfId="2" applyFont="1" applyFill="1" applyBorder="1" applyAlignment="1" applyProtection="1">
      <alignment horizontal="left"/>
    </xf>
    <xf numFmtId="0" fontId="5" fillId="0" borderId="6" xfId="2" applyFont="1" applyFill="1" applyBorder="1" applyProtection="1"/>
    <xf numFmtId="0" fontId="5" fillId="0" borderId="14" xfId="2" applyFont="1" applyFill="1" applyBorder="1" applyAlignment="1" applyProtection="1">
      <alignment horizontal="left"/>
    </xf>
    <xf numFmtId="0" fontId="5" fillId="0" borderId="2" xfId="2" applyFont="1" applyFill="1" applyBorder="1" applyAlignment="1" applyProtection="1">
      <alignment horizontal="right"/>
    </xf>
    <xf numFmtId="0" fontId="5" fillId="0" borderId="2" xfId="2" applyFont="1" applyFill="1" applyBorder="1" applyProtection="1">
      <protection locked="0"/>
    </xf>
    <xf numFmtId="49" fontId="34" fillId="0" borderId="10" xfId="2" applyNumberFormat="1" applyFont="1" applyFill="1" applyBorder="1" applyAlignment="1" applyProtection="1">
      <alignment horizontal="left"/>
    </xf>
    <xf numFmtId="0" fontId="34" fillId="0" borderId="1" xfId="2" applyFont="1" applyBorder="1" applyProtection="1"/>
    <xf numFmtId="0" fontId="34" fillId="0" borderId="11" xfId="2" applyFont="1" applyBorder="1" applyProtection="1"/>
    <xf numFmtId="49" fontId="34" fillId="0" borderId="4" xfId="2" applyNumberFormat="1" applyFont="1" applyFill="1" applyBorder="1" applyAlignment="1" applyProtection="1">
      <alignment horizontal="left"/>
    </xf>
    <xf numFmtId="0" fontId="34" fillId="0" borderId="0" xfId="2" applyFont="1" applyBorder="1" applyAlignment="1" applyProtection="1">
      <alignment horizontal="left" indent="1"/>
    </xf>
    <xf numFmtId="0" fontId="34" fillId="0" borderId="0" xfId="2" applyFont="1" applyBorder="1" applyProtection="1"/>
    <xf numFmtId="164" fontId="6" fillId="0" borderId="0" xfId="2" applyNumberFormat="1" applyFont="1" applyFill="1" applyBorder="1" applyProtection="1">
      <protection locked="0"/>
    </xf>
    <xf numFmtId="0" fontId="34" fillId="0" borderId="0" xfId="2" applyFont="1" applyFill="1" applyBorder="1" applyAlignment="1" applyProtection="1">
      <alignment horizontal="left" indent="1"/>
    </xf>
    <xf numFmtId="164" fontId="5" fillId="0" borderId="0" xfId="2" applyNumberFormat="1" applyFont="1" applyBorder="1" applyAlignment="1" applyProtection="1">
      <alignment horizontal="right"/>
      <protection locked="0"/>
    </xf>
    <xf numFmtId="0" fontId="34" fillId="0" borderId="4" xfId="2" applyFont="1" applyFill="1" applyBorder="1" applyAlignment="1" applyProtection="1">
      <alignment horizontal="left"/>
    </xf>
    <xf numFmtId="0" fontId="34" fillId="0" borderId="0" xfId="2" applyFont="1" applyFill="1" applyBorder="1" applyProtection="1">
      <protection locked="0"/>
    </xf>
    <xf numFmtId="0" fontId="2" fillId="0" borderId="0" xfId="2" applyFill="1" applyBorder="1" applyProtection="1">
      <protection locked="0"/>
    </xf>
    <xf numFmtId="0" fontId="5" fillId="0" borderId="0" xfId="2" applyFont="1" applyFill="1" applyBorder="1" applyProtection="1">
      <protection locked="0"/>
    </xf>
    <xf numFmtId="0" fontId="34" fillId="0" borderId="7" xfId="2" applyFont="1" applyFill="1" applyBorder="1" applyAlignment="1" applyProtection="1">
      <alignment horizontal="left"/>
    </xf>
    <xf numFmtId="0" fontId="34" fillId="0" borderId="6" xfId="2" applyFont="1" applyFill="1" applyBorder="1" applyProtection="1"/>
    <xf numFmtId="0" fontId="34" fillId="0" borderId="6" xfId="2" applyFont="1" applyFill="1" applyBorder="1" applyProtection="1">
      <protection locked="0"/>
    </xf>
    <xf numFmtId="0" fontId="5" fillId="0" borderId="1" xfId="2" applyFont="1" applyFill="1" applyBorder="1" applyProtection="1">
      <protection locked="0"/>
    </xf>
    <xf numFmtId="0" fontId="5" fillId="0" borderId="0" xfId="2" applyFont="1" applyFill="1" applyProtection="1">
      <protection locked="0"/>
    </xf>
    <xf numFmtId="0" fontId="2" fillId="0" borderId="0" xfId="2" applyFill="1" applyBorder="1" applyProtection="1"/>
    <xf numFmtId="0" fontId="2" fillId="0" borderId="0" xfId="2" applyFill="1" applyProtection="1"/>
    <xf numFmtId="0" fontId="5" fillId="0" borderId="1" xfId="2" applyFont="1" applyFill="1" applyBorder="1" applyAlignment="1" applyProtection="1">
      <alignment horizontal="left"/>
      <protection locked="0"/>
    </xf>
    <xf numFmtId="0" fontId="5" fillId="0" borderId="0" xfId="2" applyFont="1" applyFill="1" applyBorder="1" applyAlignment="1" applyProtection="1">
      <alignment horizontal="left"/>
      <protection locked="0"/>
    </xf>
    <xf numFmtId="0" fontId="34" fillId="0" borderId="4" xfId="2" applyFont="1" applyBorder="1" applyAlignment="1" applyProtection="1">
      <alignment horizontal="left"/>
    </xf>
    <xf numFmtId="0" fontId="34" fillId="0" borderId="0" xfId="2" applyFont="1" applyBorder="1" applyProtection="1">
      <protection locked="0"/>
    </xf>
    <xf numFmtId="0" fontId="5" fillId="0" borderId="0" xfId="2" applyFont="1" applyAlignment="1" applyProtection="1">
      <alignment horizontal="left"/>
      <protection locked="0"/>
    </xf>
    <xf numFmtId="0" fontId="5" fillId="0" borderId="2" xfId="2" applyFont="1" applyBorder="1" applyProtection="1"/>
    <xf numFmtId="0" fontId="34" fillId="0" borderId="7" xfId="2" applyFont="1" applyBorder="1" applyAlignment="1" applyProtection="1">
      <alignment horizontal="left"/>
    </xf>
    <xf numFmtId="0" fontId="34" fillId="0" borderId="6" xfId="2" applyFont="1" applyBorder="1" applyAlignment="1" applyProtection="1">
      <alignment horizontal="left" indent="1"/>
    </xf>
    <xf numFmtId="0" fontId="34" fillId="0" borderId="6" xfId="2" applyFont="1" applyBorder="1" applyProtection="1">
      <protection locked="0"/>
    </xf>
    <xf numFmtId="0" fontId="5" fillId="0" borderId="0" xfId="2" applyFont="1" applyProtection="1"/>
    <xf numFmtId="0" fontId="17" fillId="0" borderId="0" xfId="2" applyFont="1" applyProtection="1">
      <protection locked="0"/>
    </xf>
    <xf numFmtId="0" fontId="4" fillId="0" borderId="0" xfId="2" applyFont="1" applyProtection="1">
      <protection locked="0"/>
    </xf>
    <xf numFmtId="0" fontId="5" fillId="0" borderId="13" xfId="2" applyFont="1" applyBorder="1" applyAlignment="1" applyProtection="1">
      <alignment horizontal="left" wrapText="1"/>
    </xf>
    <xf numFmtId="0" fontId="5" fillId="0" borderId="16" xfId="2" applyFont="1" applyBorder="1" applyAlignment="1" applyProtection="1">
      <alignment horizontal="left" wrapText="1"/>
    </xf>
    <xf numFmtId="0" fontId="5" fillId="0" borderId="5" xfId="2" applyFont="1" applyBorder="1" applyAlignment="1" applyProtection="1">
      <alignment horizontal="left" wrapText="1"/>
    </xf>
    <xf numFmtId="0" fontId="5" fillId="0" borderId="17" xfId="2" applyFont="1" applyBorder="1" applyAlignment="1" applyProtection="1">
      <alignment horizontal="left" wrapText="1"/>
    </xf>
    <xf numFmtId="0" fontId="4" fillId="0" borderId="15" xfId="2" applyFont="1" applyBorder="1" applyAlignment="1" applyProtection="1">
      <alignment horizontal="left" wrapText="1"/>
    </xf>
    <xf numFmtId="0" fontId="4" fillId="0" borderId="1" xfId="2" applyFont="1" applyBorder="1" applyAlignment="1" applyProtection="1">
      <alignment vertical="center" wrapText="1"/>
      <protection locked="0"/>
    </xf>
    <xf numFmtId="0" fontId="4" fillId="0" borderId="0" xfId="2" applyFont="1" applyBorder="1" applyAlignment="1" applyProtection="1">
      <alignment horizontal="left" wrapText="1"/>
      <protection locked="0"/>
    </xf>
    <xf numFmtId="0" fontId="4" fillId="0" borderId="0" xfId="2" applyFont="1" applyBorder="1" applyAlignment="1" applyProtection="1">
      <alignment vertical="center" wrapText="1"/>
      <protection locked="0"/>
    </xf>
    <xf numFmtId="0" fontId="34" fillId="0" borderId="0" xfId="2" applyFont="1" applyFill="1" applyBorder="1" applyProtection="1"/>
    <xf numFmtId="0" fontId="33" fillId="0" borderId="0" xfId="10" applyFont="1" applyAlignment="1" applyProtection="1"/>
    <xf numFmtId="0" fontId="32" fillId="0" borderId="0" xfId="10" applyProtection="1"/>
    <xf numFmtId="49" fontId="3" fillId="0" borderId="6" xfId="10" applyNumberFormat="1" applyFont="1" applyBorder="1" applyAlignment="1" applyProtection="1">
      <alignment horizontal="left"/>
    </xf>
    <xf numFmtId="0" fontId="7" fillId="0" borderId="0" xfId="10" applyFont="1" applyBorder="1" applyAlignment="1" applyProtection="1"/>
    <xf numFmtId="0" fontId="5" fillId="0" borderId="0" xfId="10" applyFont="1" applyBorder="1" applyAlignment="1" applyProtection="1"/>
    <xf numFmtId="49" fontId="7" fillId="0" borderId="4" xfId="10" applyNumberFormat="1" applyFont="1" applyBorder="1" applyAlignment="1" applyProtection="1">
      <alignment horizontal="left"/>
    </xf>
    <xf numFmtId="0" fontId="7" fillId="0" borderId="1" xfId="10" applyFont="1" applyBorder="1" applyProtection="1"/>
    <xf numFmtId="0" fontId="5" fillId="0" borderId="1" xfId="10" applyFont="1" applyBorder="1" applyProtection="1"/>
    <xf numFmtId="0" fontId="5" fillId="0" borderId="0" xfId="10" applyFont="1" applyBorder="1" applyProtection="1"/>
    <xf numFmtId="0" fontId="32" fillId="0" borderId="0" xfId="10" applyProtection="1">
      <protection locked="0"/>
    </xf>
    <xf numFmtId="49" fontId="5" fillId="0" borderId="7" xfId="10" applyNumberFormat="1" applyFont="1" applyBorder="1" applyAlignment="1" applyProtection="1">
      <alignment horizontal="left"/>
    </xf>
    <xf numFmtId="0" fontId="5" fillId="0" borderId="6" xfId="10" applyFont="1" applyBorder="1" applyProtection="1"/>
    <xf numFmtId="49" fontId="5" fillId="0" borderId="14" xfId="10" applyNumberFormat="1" applyFont="1" applyBorder="1" applyAlignment="1" applyProtection="1">
      <alignment horizontal="left"/>
    </xf>
    <xf numFmtId="0" fontId="5" fillId="0" borderId="2" xfId="10" applyFont="1" applyBorder="1" applyAlignment="1" applyProtection="1">
      <alignment horizontal="right"/>
    </xf>
    <xf numFmtId="0" fontId="5" fillId="0" borderId="2" xfId="10" applyFont="1" applyBorder="1" applyProtection="1"/>
    <xf numFmtId="0" fontId="7" fillId="0" borderId="0" xfId="10" applyFont="1" applyAlignment="1" applyProtection="1">
      <alignment horizontal="right"/>
      <protection locked="0"/>
    </xf>
    <xf numFmtId="0" fontId="5" fillId="0" borderId="7" xfId="0" applyFont="1" applyBorder="1" applyAlignment="1" applyProtection="1">
      <alignment horizontal="left"/>
      <protection locked="0"/>
    </xf>
    <xf numFmtId="49" fontId="5" fillId="0" borderId="0" xfId="10" applyNumberFormat="1" applyFont="1" applyBorder="1" applyAlignment="1" applyProtection="1">
      <alignment horizontal="left"/>
    </xf>
    <xf numFmtId="0" fontId="5" fillId="0" borderId="0" xfId="10" applyFont="1" applyProtection="1"/>
    <xf numFmtId="0" fontId="32" fillId="0" borderId="0" xfId="10" applyAlignment="1" applyProtection="1">
      <alignment horizontal="right"/>
      <protection locked="0"/>
    </xf>
    <xf numFmtId="49" fontId="12" fillId="0" borderId="0" xfId="10" applyNumberFormat="1" applyFont="1" applyProtection="1"/>
    <xf numFmtId="0" fontId="12" fillId="0" borderId="0" xfId="10" applyFont="1" applyProtection="1"/>
    <xf numFmtId="0" fontId="12" fillId="0" borderId="0" xfId="10" applyFont="1" applyAlignment="1" applyProtection="1">
      <alignment horizontal="right"/>
      <protection locked="0"/>
    </xf>
    <xf numFmtId="49" fontId="34" fillId="0" borderId="7" xfId="0" applyNumberFormat="1" applyFont="1" applyBorder="1" applyAlignment="1" applyProtection="1">
      <alignment horizontal="left"/>
    </xf>
    <xf numFmtId="0" fontId="34" fillId="0" borderId="6" xfId="0" applyFont="1" applyBorder="1" applyAlignment="1" applyProtection="1">
      <alignment horizontal="left" indent="1"/>
    </xf>
    <xf numFmtId="0" fontId="34" fillId="0" borderId="6" xfId="0" applyFont="1" applyBorder="1" applyProtection="1"/>
    <xf numFmtId="49" fontId="34" fillId="0" borderId="10" xfId="0" applyNumberFormat="1" applyFont="1" applyFill="1" applyBorder="1" applyAlignment="1" applyProtection="1">
      <alignment horizontal="left"/>
    </xf>
    <xf numFmtId="0" fontId="34" fillId="0" borderId="1" xfId="0" applyFont="1" applyBorder="1" applyProtection="1"/>
    <xf numFmtId="0" fontId="34" fillId="0" borderId="11" xfId="0" applyFont="1" applyBorder="1" applyProtection="1"/>
    <xf numFmtId="0" fontId="34" fillId="0" borderId="4" xfId="0" applyFont="1" applyFill="1" applyBorder="1" applyAlignment="1" applyProtection="1">
      <alignment horizontal="left"/>
    </xf>
    <xf numFmtId="0" fontId="34" fillId="0" borderId="0" xfId="0" applyFont="1" applyFill="1" applyBorder="1" applyProtection="1">
      <protection locked="0"/>
    </xf>
    <xf numFmtId="0" fontId="34" fillId="0" borderId="7" xfId="0" applyFont="1" applyFill="1" applyBorder="1" applyAlignment="1" applyProtection="1">
      <alignment horizontal="left"/>
    </xf>
    <xf numFmtId="0" fontId="34" fillId="0" borderId="6" xfId="0" applyFont="1" applyFill="1" applyBorder="1" applyProtection="1"/>
    <xf numFmtId="0" fontId="34" fillId="0" borderId="6" xfId="0" applyFont="1" applyFill="1" applyBorder="1" applyProtection="1">
      <protection locked="0"/>
    </xf>
    <xf numFmtId="0" fontId="34" fillId="0" borderId="4" xfId="0" applyFont="1" applyBorder="1" applyAlignment="1" applyProtection="1">
      <alignment horizontal="left"/>
    </xf>
    <xf numFmtId="0" fontId="34" fillId="0" borderId="0" xfId="0" applyFont="1" applyBorder="1" applyProtection="1">
      <protection locked="0"/>
    </xf>
    <xf numFmtId="0" fontId="34" fillId="0" borderId="7" xfId="0" applyFont="1" applyBorder="1" applyAlignment="1" applyProtection="1">
      <alignment horizontal="left"/>
    </xf>
    <xf numFmtId="0" fontId="34" fillId="0" borderId="6" xfId="0" applyFont="1" applyBorder="1" applyProtection="1">
      <protection locked="0"/>
    </xf>
    <xf numFmtId="0" fontId="3" fillId="0" borderId="0" xfId="3" applyFont="1" applyAlignment="1" applyProtection="1">
      <alignment horizontal="left"/>
    </xf>
    <xf numFmtId="0" fontId="4" fillId="0" borderId="0" xfId="3" applyFont="1" applyAlignment="1" applyProtection="1"/>
    <xf numFmtId="0" fontId="2" fillId="0" borderId="0" xfId="3" applyProtection="1">
      <protection locked="0"/>
    </xf>
    <xf numFmtId="0" fontId="3" fillId="0" borderId="0" xfId="3" applyFont="1" applyBorder="1" applyAlignment="1" applyProtection="1">
      <alignment horizontal="left"/>
    </xf>
    <xf numFmtId="0" fontId="7" fillId="0" borderId="0" xfId="3" applyFont="1" applyBorder="1" applyAlignment="1" applyProtection="1"/>
    <xf numFmtId="0" fontId="5" fillId="0" borderId="0" xfId="3" applyFont="1" applyBorder="1" applyAlignment="1" applyProtection="1"/>
    <xf numFmtId="0" fontId="7" fillId="0" borderId="1" xfId="3" applyFont="1" applyBorder="1" applyProtection="1"/>
    <xf numFmtId="0" fontId="5" fillId="0" borderId="1" xfId="3" applyFont="1" applyBorder="1" applyProtection="1"/>
    <xf numFmtId="0" fontId="5" fillId="0" borderId="0" xfId="3" applyFont="1" applyBorder="1" applyProtection="1"/>
    <xf numFmtId="0" fontId="5" fillId="0" borderId="6" xfId="3" applyFont="1" applyBorder="1" applyProtection="1"/>
    <xf numFmtId="0" fontId="5" fillId="0" borderId="2" xfId="3" applyFont="1" applyBorder="1" applyAlignment="1" applyProtection="1">
      <alignment horizontal="right"/>
    </xf>
    <xf numFmtId="0" fontId="5" fillId="0" borderId="2" xfId="3" applyFont="1" applyBorder="1" applyProtection="1">
      <protection locked="0"/>
    </xf>
    <xf numFmtId="0" fontId="5" fillId="0" borderId="0" xfId="3" applyFont="1" applyBorder="1" applyProtection="1">
      <protection locked="0"/>
    </xf>
    <xf numFmtId="0" fontId="4" fillId="0" borderId="0" xfId="3" applyFont="1" applyBorder="1" applyProtection="1"/>
    <xf numFmtId="0" fontId="7" fillId="0" borderId="0" xfId="3" applyFont="1" applyProtection="1">
      <protection locked="0"/>
    </xf>
    <xf numFmtId="0" fontId="5" fillId="0" borderId="0" xfId="3" applyFont="1" applyBorder="1" applyAlignment="1" applyProtection="1">
      <alignment horizontal="left" indent="1"/>
    </xf>
    <xf numFmtId="0" fontId="5" fillId="0" borderId="6" xfId="3" applyFont="1" applyBorder="1" applyProtection="1">
      <protection locked="0"/>
    </xf>
    <xf numFmtId="0" fontId="5" fillId="0" borderId="0" xfId="3" applyFont="1" applyBorder="1" applyAlignment="1" applyProtection="1">
      <alignment horizontal="left"/>
      <protection locked="0"/>
    </xf>
    <xf numFmtId="0" fontId="5" fillId="0" borderId="0" xfId="3" applyFont="1" applyProtection="1">
      <protection locked="0"/>
    </xf>
    <xf numFmtId="0" fontId="12" fillId="0" borderId="0" xfId="3" applyFont="1" applyProtection="1">
      <protection locked="0"/>
    </xf>
    <xf numFmtId="0" fontId="12" fillId="0" borderId="0" xfId="3" applyFont="1" applyProtection="1"/>
    <xf numFmtId="0" fontId="5" fillId="0" borderId="2" xfId="3" applyFont="1" applyBorder="1" applyProtection="1"/>
    <xf numFmtId="0" fontId="5" fillId="0" borderId="0" xfId="3" applyFont="1" applyFill="1" applyProtection="1">
      <protection locked="0"/>
    </xf>
    <xf numFmtId="0" fontId="7" fillId="0" borderId="0" xfId="3" applyFont="1" applyAlignment="1" applyProtection="1"/>
    <xf numFmtId="0" fontId="5" fillId="0" borderId="0" xfId="3" applyFont="1" applyAlignment="1" applyProtection="1"/>
    <xf numFmtId="0" fontId="5" fillId="0" borderId="0" xfId="3" applyFont="1" applyFill="1" applyBorder="1" applyAlignment="1" applyProtection="1">
      <alignment horizontal="left" indent="1"/>
    </xf>
    <xf numFmtId="0" fontId="2" fillId="0" borderId="0" xfId="3" applyProtection="1"/>
    <xf numFmtId="0" fontId="4" fillId="0" borderId="1" xfId="3" applyFont="1" applyBorder="1" applyProtection="1"/>
    <xf numFmtId="0" fontId="5" fillId="0" borderId="1" xfId="3" applyFont="1" applyBorder="1" applyProtection="1">
      <protection locked="0"/>
    </xf>
    <xf numFmtId="0" fontId="4" fillId="0" borderId="0" xfId="3" applyFont="1" applyBorder="1" applyAlignment="1" applyProtection="1">
      <alignment horizontal="left" indent="1"/>
    </xf>
    <xf numFmtId="0" fontId="5" fillId="0" borderId="0" xfId="3" applyFont="1" applyBorder="1" applyAlignment="1" applyProtection="1">
      <alignment horizontal="left" indent="2"/>
    </xf>
    <xf numFmtId="0" fontId="5" fillId="0" borderId="0" xfId="3" applyFont="1" applyFill="1" applyBorder="1" applyAlignment="1" applyProtection="1">
      <alignment horizontal="left"/>
      <protection locked="0"/>
    </xf>
    <xf numFmtId="0" fontId="2" fillId="0" borderId="0" xfId="3" applyFill="1" applyProtection="1">
      <protection locked="0"/>
    </xf>
    <xf numFmtId="0" fontId="7" fillId="0" borderId="10" xfId="3" applyFont="1" applyBorder="1" applyAlignment="1" applyProtection="1">
      <alignment horizontal="left"/>
    </xf>
    <xf numFmtId="0" fontId="5" fillId="0" borderId="7" xfId="3" applyFont="1" applyBorder="1" applyAlignment="1" applyProtection="1">
      <alignment horizontal="left"/>
    </xf>
    <xf numFmtId="0" fontId="5" fillId="0" borderId="14" xfId="3" applyFont="1" applyBorder="1" applyAlignment="1" applyProtection="1">
      <alignment horizontal="left"/>
    </xf>
    <xf numFmtId="0" fontId="4" fillId="0" borderId="4" xfId="3" applyFont="1" applyBorder="1" applyAlignment="1" applyProtection="1">
      <alignment horizontal="left"/>
    </xf>
    <xf numFmtId="0" fontId="5" fillId="0" borderId="4" xfId="3" applyFont="1" applyBorder="1" applyAlignment="1" applyProtection="1">
      <alignment horizontal="left"/>
    </xf>
    <xf numFmtId="0" fontId="10" fillId="0" borderId="4" xfId="3" applyFont="1" applyBorder="1" applyAlignment="1" applyProtection="1">
      <alignment horizontal="left"/>
    </xf>
    <xf numFmtId="0" fontId="5" fillId="0" borderId="7" xfId="3" applyFont="1" applyBorder="1" applyAlignment="1" applyProtection="1">
      <alignment horizontal="left"/>
      <protection locked="0"/>
    </xf>
    <xf numFmtId="0" fontId="4" fillId="0" borderId="4" xfId="3" applyFont="1" applyBorder="1" applyProtection="1"/>
    <xf numFmtId="0" fontId="4" fillId="0" borderId="4" xfId="3" quotePrefix="1" applyFont="1" applyBorder="1" applyAlignment="1" applyProtection="1">
      <alignment horizontal="left"/>
    </xf>
    <xf numFmtId="0" fontId="4" fillId="0" borderId="10" xfId="3" applyFont="1" applyBorder="1" applyAlignment="1" applyProtection="1">
      <alignment horizontal="left"/>
    </xf>
    <xf numFmtId="0" fontId="5" fillId="0" borderId="6" xfId="3" applyFont="1" applyBorder="1" applyAlignment="1" applyProtection="1">
      <alignment horizontal="left" indent="2"/>
      <protection locked="0"/>
    </xf>
    <xf numFmtId="0" fontId="2" fillId="0" borderId="0" xfId="3" applyFill="1" applyProtection="1"/>
    <xf numFmtId="0" fontId="5" fillId="0" borderId="2" xfId="3" applyFont="1" applyFill="1" applyBorder="1" applyProtection="1">
      <protection locked="0"/>
    </xf>
    <xf numFmtId="49" fontId="5" fillId="0" borderId="4" xfId="3" applyNumberFormat="1" applyFont="1" applyFill="1" applyBorder="1" applyAlignment="1" applyProtection="1">
      <alignment horizontal="left"/>
    </xf>
    <xf numFmtId="0" fontId="5" fillId="0" borderId="0" xfId="3" applyFont="1" applyAlignment="1" applyProtection="1">
      <alignment horizontal="left"/>
      <protection locked="0"/>
    </xf>
    <xf numFmtId="0" fontId="5" fillId="0" borderId="0" xfId="3" applyFont="1" applyFill="1" applyBorder="1" applyAlignment="1" applyProtection="1">
      <alignment horizontal="left" indent="2"/>
    </xf>
    <xf numFmtId="0" fontId="5" fillId="0" borderId="0" xfId="3" applyFont="1" applyFill="1" applyBorder="1" applyProtection="1">
      <protection locked="0"/>
    </xf>
    <xf numFmtId="0" fontId="4" fillId="0" borderId="0" xfId="3" applyFont="1" applyFill="1" applyBorder="1" applyAlignment="1" applyProtection="1">
      <alignment horizontal="left" indent="1"/>
    </xf>
    <xf numFmtId="0" fontId="5" fillId="0" borderId="4" xfId="3" applyFont="1" applyFill="1" applyBorder="1" applyAlignment="1" applyProtection="1">
      <alignment horizontal="left"/>
    </xf>
    <xf numFmtId="0" fontId="4" fillId="0" borderId="4" xfId="3" applyFont="1" applyFill="1" applyBorder="1" applyAlignment="1" applyProtection="1">
      <alignment horizontal="left"/>
    </xf>
    <xf numFmtId="0" fontId="4" fillId="0" borderId="7" xfId="3" applyFont="1" applyBorder="1" applyAlignment="1" applyProtection="1">
      <alignment horizontal="left"/>
    </xf>
    <xf numFmtId="0" fontId="3" fillId="0" borderId="0" xfId="3" applyFont="1" applyFill="1" applyAlignment="1" applyProtection="1">
      <alignment horizontal="left"/>
    </xf>
    <xf numFmtId="0" fontId="4" fillId="0" borderId="0" xfId="3" applyFont="1" applyFill="1" applyAlignment="1" applyProtection="1"/>
    <xf numFmtId="0" fontId="7" fillId="0" borderId="0" xfId="3" applyFont="1" applyFill="1" applyAlignment="1" applyProtection="1"/>
    <xf numFmtId="0" fontId="5" fillId="0" borderId="0" xfId="3" applyFont="1" applyFill="1" applyAlignment="1" applyProtection="1"/>
    <xf numFmtId="0" fontId="7" fillId="0" borderId="1" xfId="3" applyFont="1" applyFill="1" applyBorder="1" applyProtection="1"/>
    <xf numFmtId="0" fontId="5" fillId="0" borderId="1" xfId="3" applyFont="1" applyFill="1" applyBorder="1" applyProtection="1"/>
    <xf numFmtId="0" fontId="5" fillId="0" borderId="0" xfId="3" applyFont="1" applyFill="1" applyBorder="1" applyProtection="1"/>
    <xf numFmtId="0" fontId="5" fillId="0" borderId="6" xfId="3" applyFont="1" applyFill="1" applyBorder="1" applyProtection="1"/>
    <xf numFmtId="0" fontId="5" fillId="0" borderId="2" xfId="3" applyFont="1" applyFill="1" applyBorder="1" applyAlignment="1" applyProtection="1">
      <alignment horizontal="right"/>
    </xf>
    <xf numFmtId="0" fontId="4" fillId="0" borderId="18" xfId="3" applyFont="1" applyFill="1" applyBorder="1" applyProtection="1"/>
    <xf numFmtId="0" fontId="5" fillId="0" borderId="18" xfId="3" applyFont="1" applyFill="1" applyBorder="1" applyProtection="1">
      <protection locked="0"/>
    </xf>
    <xf numFmtId="0" fontId="4" fillId="0" borderId="19" xfId="3" applyFont="1" applyFill="1" applyBorder="1" applyProtection="1"/>
    <xf numFmtId="0" fontId="5" fillId="0" borderId="19" xfId="3" applyFont="1" applyFill="1" applyBorder="1" applyProtection="1">
      <protection locked="0"/>
    </xf>
    <xf numFmtId="0" fontId="5" fillId="0" borderId="6" xfId="3" applyFont="1" applyFill="1" applyBorder="1" applyProtection="1">
      <protection locked="0"/>
    </xf>
    <xf numFmtId="0" fontId="5" fillId="0" borderId="6" xfId="3" applyFont="1" applyFill="1" applyBorder="1" applyAlignment="1" applyProtection="1">
      <alignment horizontal="left" indent="2"/>
    </xf>
    <xf numFmtId="0" fontId="7" fillId="0" borderId="0" xfId="3" applyFont="1" applyFill="1" applyAlignment="1" applyProtection="1">
      <alignment horizontal="right"/>
      <protection locked="0"/>
    </xf>
    <xf numFmtId="0" fontId="7" fillId="0" borderId="0" xfId="3" applyFont="1" applyFill="1" applyProtection="1"/>
    <xf numFmtId="0" fontId="2" fillId="0" borderId="0" xfId="3" applyFill="1" applyAlignment="1" applyProtection="1">
      <alignment horizontal="right"/>
      <protection locked="0"/>
    </xf>
    <xf numFmtId="0" fontId="7" fillId="0" borderId="10" xfId="3" applyFont="1" applyFill="1" applyBorder="1" applyAlignment="1" applyProtection="1">
      <alignment horizontal="left"/>
    </xf>
    <xf numFmtId="0" fontId="5" fillId="0" borderId="7" xfId="3" applyFont="1" applyFill="1" applyBorder="1" applyAlignment="1" applyProtection="1">
      <alignment horizontal="left"/>
    </xf>
    <xf numFmtId="0" fontId="4" fillId="0" borderId="20" xfId="3" applyFont="1" applyFill="1" applyBorder="1" applyAlignment="1" applyProtection="1">
      <alignment horizontal="left"/>
    </xf>
    <xf numFmtId="0" fontId="4" fillId="0" borderId="21" xfId="3" applyFont="1" applyFill="1" applyBorder="1" applyAlignment="1" applyProtection="1">
      <alignment horizontal="left"/>
    </xf>
    <xf numFmtId="0" fontId="5" fillId="0" borderId="0" xfId="0" applyFont="1" applyFill="1" applyBorder="1" applyAlignment="1" applyProtection="1">
      <alignment horizontal="left"/>
      <protection locked="0"/>
    </xf>
    <xf numFmtId="0" fontId="4" fillId="0" borderId="6" xfId="3" applyFont="1" applyBorder="1" applyAlignment="1" applyProtection="1">
      <alignment horizontal="left" indent="1"/>
    </xf>
    <xf numFmtId="0" fontId="3" fillId="0" borderId="0" xfId="4" applyFont="1" applyAlignment="1" applyProtection="1">
      <alignment horizontal="left"/>
    </xf>
    <xf numFmtId="0" fontId="4" fillId="0" borderId="0" xfId="4" applyFont="1" applyAlignment="1" applyProtection="1"/>
    <xf numFmtId="0" fontId="2" fillId="0" borderId="0" xfId="4" applyProtection="1">
      <protection locked="0"/>
    </xf>
    <xf numFmtId="0" fontId="5" fillId="0" borderId="0" xfId="4" applyFont="1" applyProtection="1">
      <protection locked="0"/>
    </xf>
    <xf numFmtId="0" fontId="7" fillId="0" borderId="0" xfId="4" applyFont="1" applyAlignment="1" applyProtection="1"/>
    <xf numFmtId="0" fontId="5" fillId="0" borderId="0" xfId="4" applyFont="1" applyAlignment="1" applyProtection="1"/>
    <xf numFmtId="0" fontId="7" fillId="0" borderId="1" xfId="4" applyFont="1" applyBorder="1" applyProtection="1"/>
    <xf numFmtId="0" fontId="5" fillId="0" borderId="1" xfId="4" applyFont="1" applyBorder="1" applyProtection="1"/>
    <xf numFmtId="0" fontId="5" fillId="0" borderId="0" xfId="4" applyFont="1" applyBorder="1" applyProtection="1"/>
    <xf numFmtId="0" fontId="5" fillId="0" borderId="6" xfId="4" applyFont="1" applyBorder="1" applyProtection="1"/>
    <xf numFmtId="0" fontId="5" fillId="0" borderId="2" xfId="4" applyFont="1" applyBorder="1" applyAlignment="1" applyProtection="1">
      <alignment horizontal="right"/>
    </xf>
    <xf numFmtId="0" fontId="5" fillId="0" borderId="2" xfId="4" applyFont="1" applyBorder="1" applyProtection="1"/>
    <xf numFmtId="0" fontId="4" fillId="0" borderId="0" xfId="4" applyFont="1" applyBorder="1" applyAlignment="1" applyProtection="1">
      <alignment horizontal="left" indent="1"/>
    </xf>
    <xf numFmtId="0" fontId="5" fillId="0" borderId="0" xfId="4" applyFont="1" applyBorder="1" applyProtection="1">
      <protection locked="0"/>
    </xf>
    <xf numFmtId="0" fontId="5" fillId="0" borderId="0" xfId="4" applyFont="1" applyBorder="1" applyAlignment="1" applyProtection="1">
      <alignment horizontal="left" indent="2"/>
    </xf>
    <xf numFmtId="0" fontId="5" fillId="0" borderId="6" xfId="4" applyFont="1" applyBorder="1" applyProtection="1">
      <protection locked="0"/>
    </xf>
    <xf numFmtId="0" fontId="5" fillId="0" borderId="6" xfId="4" applyFont="1" applyBorder="1" applyAlignment="1" applyProtection="1">
      <alignment horizontal="left" indent="2"/>
    </xf>
    <xf numFmtId="0" fontId="5" fillId="0" borderId="0" xfId="4" applyFont="1" applyBorder="1" applyAlignment="1" applyProtection="1">
      <alignment horizontal="left"/>
      <protection locked="0"/>
    </xf>
    <xf numFmtId="0" fontId="5" fillId="0" borderId="0" xfId="4" applyFont="1" applyProtection="1"/>
    <xf numFmtId="0" fontId="4" fillId="0" borderId="0" xfId="4" applyFont="1" applyProtection="1">
      <protection locked="0"/>
    </xf>
    <xf numFmtId="0" fontId="17" fillId="0" borderId="0" xfId="4" applyFont="1" applyProtection="1">
      <protection locked="0"/>
    </xf>
    <xf numFmtId="0" fontId="5" fillId="0" borderId="13" xfId="4" applyFont="1" applyBorder="1" applyAlignment="1" applyProtection="1">
      <alignment horizontal="left" wrapText="1"/>
    </xf>
    <xf numFmtId="0" fontId="5" fillId="0" borderId="16" xfId="4" applyFont="1" applyBorder="1" applyAlignment="1" applyProtection="1">
      <alignment horizontal="left" wrapText="1"/>
    </xf>
    <xf numFmtId="0" fontId="5" fillId="0" borderId="5" xfId="4" applyFont="1" applyBorder="1" applyAlignment="1" applyProtection="1">
      <alignment horizontal="left" wrapText="1"/>
    </xf>
    <xf numFmtId="0" fontId="5" fillId="0" borderId="17" xfId="4" applyFont="1" applyBorder="1" applyAlignment="1" applyProtection="1">
      <alignment horizontal="left" wrapText="1"/>
    </xf>
    <xf numFmtId="0" fontId="4" fillId="0" borderId="15" xfId="4" applyFont="1" applyBorder="1" applyAlignment="1" applyProtection="1">
      <alignment horizontal="left" wrapText="1"/>
    </xf>
    <xf numFmtId="0" fontId="4" fillId="0" borderId="1" xfId="4" applyFont="1" applyBorder="1" applyAlignment="1" applyProtection="1">
      <alignment vertical="center" wrapText="1"/>
      <protection locked="0"/>
    </xf>
    <xf numFmtId="0" fontId="4" fillId="0" borderId="0" xfId="4" applyFont="1" applyBorder="1" applyAlignment="1" applyProtection="1">
      <alignment horizontal="left" wrapText="1"/>
      <protection locked="0"/>
    </xf>
    <xf numFmtId="0" fontId="4" fillId="0" borderId="0" xfId="4" applyFont="1" applyBorder="1" applyAlignment="1" applyProtection="1">
      <alignment vertical="center" wrapText="1"/>
      <protection locked="0"/>
    </xf>
    <xf numFmtId="0" fontId="3" fillId="0" borderId="0" xfId="5" applyFont="1" applyAlignment="1" applyProtection="1">
      <alignment horizontal="left"/>
    </xf>
    <xf numFmtId="0" fontId="4" fillId="0" borderId="0" xfId="5" applyFont="1" applyAlignment="1" applyProtection="1"/>
    <xf numFmtId="0" fontId="2" fillId="0" borderId="0" xfId="5" applyProtection="1">
      <protection locked="0"/>
    </xf>
    <xf numFmtId="0" fontId="3" fillId="0" borderId="0" xfId="5" applyFont="1" applyBorder="1" applyAlignment="1" applyProtection="1">
      <alignment horizontal="left"/>
    </xf>
    <xf numFmtId="0" fontId="7" fillId="0" borderId="0" xfId="5" applyFont="1" applyBorder="1" applyAlignment="1" applyProtection="1"/>
    <xf numFmtId="0" fontId="5" fillId="0" borderId="0" xfId="5" applyFont="1" applyBorder="1" applyAlignment="1" applyProtection="1"/>
    <xf numFmtId="0" fontId="7" fillId="0" borderId="1" xfId="5" applyFont="1" applyBorder="1" applyProtection="1"/>
    <xf numFmtId="0" fontId="5" fillId="0" borderId="1" xfId="5" applyFont="1" applyBorder="1" applyProtection="1"/>
    <xf numFmtId="0" fontId="5" fillId="0" borderId="0" xfId="5" applyFont="1" applyBorder="1" applyProtection="1"/>
    <xf numFmtId="0" fontId="5" fillId="0" borderId="6" xfId="5" applyFont="1" applyBorder="1" applyProtection="1"/>
    <xf numFmtId="0" fontId="5" fillId="0" borderId="2" xfId="5" applyFont="1" applyBorder="1" applyAlignment="1" applyProtection="1">
      <alignment horizontal="right"/>
    </xf>
    <xf numFmtId="0" fontId="5" fillId="0" borderId="2" xfId="5" applyFont="1" applyBorder="1" applyProtection="1">
      <protection locked="0"/>
    </xf>
    <xf numFmtId="0" fontId="5" fillId="0" borderId="0" xfId="5" applyFont="1" applyBorder="1" applyProtection="1">
      <protection locked="0"/>
    </xf>
    <xf numFmtId="0" fontId="4" fillId="0" borderId="0" xfId="5" applyFont="1" applyBorder="1" applyProtection="1"/>
    <xf numFmtId="0" fontId="7" fillId="0" borderId="0" xfId="5" applyFont="1" applyProtection="1">
      <protection locked="0"/>
    </xf>
    <xf numFmtId="0" fontId="5" fillId="0" borderId="0" xfId="5" applyFont="1" applyBorder="1" applyAlignment="1" applyProtection="1">
      <alignment horizontal="left" indent="1"/>
    </xf>
    <xf numFmtId="0" fontId="5" fillId="0" borderId="6" xfId="5" applyFont="1" applyBorder="1" applyProtection="1">
      <protection locked="0"/>
    </xf>
    <xf numFmtId="0" fontId="5" fillId="0" borderId="0" xfId="5" applyFont="1" applyBorder="1" applyAlignment="1" applyProtection="1">
      <alignment horizontal="left"/>
      <protection locked="0"/>
    </xf>
    <xf numFmtId="0" fontId="5" fillId="0" borderId="0" xfId="5" applyFont="1" applyProtection="1">
      <protection locked="0"/>
    </xf>
    <xf numFmtId="0" fontId="12" fillId="0" borderId="0" xfId="5" applyFont="1" applyProtection="1">
      <protection locked="0"/>
    </xf>
    <xf numFmtId="0" fontId="12" fillId="0" borderId="0" xfId="5" applyFont="1" applyProtection="1"/>
    <xf numFmtId="0" fontId="5" fillId="0" borderId="0" xfId="5" applyFont="1" applyFill="1" applyProtection="1">
      <protection locked="0"/>
    </xf>
    <xf numFmtId="0" fontId="7" fillId="0" borderId="0" xfId="5" applyFont="1" applyAlignment="1" applyProtection="1"/>
    <xf numFmtId="0" fontId="5" fillId="0" borderId="0" xfId="5" applyFont="1" applyAlignment="1" applyProtection="1"/>
    <xf numFmtId="0" fontId="2" fillId="0" borderId="0" xfId="5" applyProtection="1"/>
    <xf numFmtId="0" fontId="4" fillId="0" borderId="18" xfId="5" applyFont="1" applyBorder="1" applyProtection="1"/>
    <xf numFmtId="0" fontId="4" fillId="0" borderId="0" xfId="5" applyFont="1" applyBorder="1" applyAlignment="1" applyProtection="1">
      <alignment horizontal="left" indent="1"/>
    </xf>
    <xf numFmtId="0" fontId="5" fillId="0" borderId="0" xfId="5" applyFont="1" applyBorder="1" applyAlignment="1" applyProtection="1">
      <alignment horizontal="left" indent="2"/>
    </xf>
    <xf numFmtId="0" fontId="5" fillId="0" borderId="0" xfId="5" applyFont="1" applyFill="1" applyBorder="1" applyAlignment="1" applyProtection="1">
      <alignment horizontal="left"/>
      <protection locked="0"/>
    </xf>
    <xf numFmtId="0" fontId="2" fillId="0" borderId="0" xfId="5" applyFill="1" applyProtection="1">
      <protection locked="0"/>
    </xf>
    <xf numFmtId="0" fontId="7" fillId="0" borderId="10" xfId="5" applyFont="1" applyBorder="1" applyAlignment="1" applyProtection="1">
      <alignment horizontal="left"/>
    </xf>
    <xf numFmtId="0" fontId="5" fillId="0" borderId="7" xfId="5" applyFont="1" applyBorder="1" applyAlignment="1" applyProtection="1">
      <alignment horizontal="left"/>
    </xf>
    <xf numFmtId="0" fontId="5" fillId="0" borderId="14" xfId="5" applyFont="1" applyBorder="1" applyAlignment="1" applyProtection="1">
      <alignment horizontal="left"/>
    </xf>
    <xf numFmtId="0" fontId="4" fillId="0" borderId="4" xfId="5" applyFont="1" applyBorder="1" applyAlignment="1" applyProtection="1">
      <alignment horizontal="left"/>
    </xf>
    <xf numFmtId="0" fontId="5" fillId="0" borderId="4" xfId="5" applyFont="1" applyBorder="1" applyAlignment="1" applyProtection="1">
      <alignment horizontal="left"/>
    </xf>
    <xf numFmtId="0" fontId="10" fillId="0" borderId="4" xfId="5" applyFont="1" applyBorder="1" applyAlignment="1" applyProtection="1">
      <alignment horizontal="left"/>
    </xf>
    <xf numFmtId="0" fontId="5" fillId="0" borderId="7" xfId="5" applyFont="1" applyBorder="1" applyAlignment="1" applyProtection="1">
      <alignment horizontal="left"/>
      <protection locked="0"/>
    </xf>
    <xf numFmtId="0" fontId="4" fillId="0" borderId="4" xfId="5" applyFont="1" applyBorder="1" applyProtection="1"/>
    <xf numFmtId="0" fontId="4" fillId="0" borderId="4" xfId="5" quotePrefix="1" applyFont="1" applyBorder="1" applyAlignment="1" applyProtection="1">
      <alignment horizontal="left"/>
    </xf>
    <xf numFmtId="0" fontId="4" fillId="0" borderId="20" xfId="5" applyFont="1" applyBorder="1" applyAlignment="1" applyProtection="1">
      <alignment horizontal="left"/>
    </xf>
    <xf numFmtId="0" fontId="4" fillId="0" borderId="7" xfId="5" applyFont="1" applyBorder="1" applyAlignment="1" applyProtection="1">
      <alignment horizontal="left"/>
    </xf>
    <xf numFmtId="0" fontId="4" fillId="0" borderId="6" xfId="5" applyFont="1" applyBorder="1" applyAlignment="1" applyProtection="1">
      <alignment horizontal="left" indent="1"/>
    </xf>
    <xf numFmtId="0" fontId="5" fillId="0" borderId="6" xfId="5" applyFont="1" applyBorder="1" applyAlignment="1" applyProtection="1">
      <alignment horizontal="left" indent="2"/>
      <protection locked="0"/>
    </xf>
    <xf numFmtId="49" fontId="5" fillId="0" borderId="4" xfId="5" applyNumberFormat="1" applyFont="1" applyFill="1" applyBorder="1" applyAlignment="1" applyProtection="1">
      <alignment horizontal="left"/>
    </xf>
    <xf numFmtId="0" fontId="4" fillId="0" borderId="6" xfId="5" applyFont="1" applyBorder="1" applyProtection="1"/>
    <xf numFmtId="0" fontId="5" fillId="0" borderId="6" xfId="5" applyFont="1" applyBorder="1" applyAlignment="1" applyProtection="1">
      <alignment horizontal="left" indent="2"/>
    </xf>
    <xf numFmtId="0" fontId="5" fillId="0" borderId="0" xfId="5" applyFont="1" applyAlignment="1" applyProtection="1">
      <alignment horizontal="left"/>
      <protection locked="0"/>
    </xf>
    <xf numFmtId="0" fontId="5" fillId="0" borderId="0" xfId="5" applyFont="1" applyFill="1" applyBorder="1" applyAlignment="1" applyProtection="1">
      <alignment horizontal="left" indent="2"/>
    </xf>
    <xf numFmtId="0" fontId="4" fillId="0" borderId="0" xfId="5" applyFont="1" applyFill="1" applyBorder="1" applyAlignment="1" applyProtection="1">
      <alignment horizontal="left" indent="1"/>
    </xf>
    <xf numFmtId="0" fontId="4" fillId="0" borderId="22" xfId="5" applyFont="1" applyBorder="1" applyProtection="1"/>
    <xf numFmtId="0" fontId="4" fillId="0" borderId="12" xfId="5" applyFont="1" applyBorder="1" applyAlignment="1" applyProtection="1">
      <alignment horizontal="left" indent="1"/>
    </xf>
    <xf numFmtId="0" fontId="5" fillId="0" borderId="4" xfId="5" applyFont="1" applyFill="1" applyBorder="1" applyAlignment="1" applyProtection="1">
      <alignment horizontal="left"/>
    </xf>
    <xf numFmtId="0" fontId="4" fillId="0" borderId="4" xfId="5" applyFont="1" applyFill="1" applyBorder="1" applyAlignment="1" applyProtection="1">
      <alignment horizontal="left"/>
    </xf>
    <xf numFmtId="0" fontId="5" fillId="0" borderId="12" xfId="5" applyFont="1" applyFill="1" applyBorder="1" applyAlignment="1" applyProtection="1">
      <alignment horizontal="left" indent="1"/>
    </xf>
    <xf numFmtId="0" fontId="5" fillId="0" borderId="12" xfId="5" applyFont="1" applyBorder="1" applyAlignment="1" applyProtection="1">
      <alignment horizontal="left" indent="2"/>
    </xf>
    <xf numFmtId="0" fontId="3" fillId="0" borderId="0" xfId="5" applyFont="1" applyFill="1" applyAlignment="1" applyProtection="1">
      <alignment horizontal="left"/>
    </xf>
    <xf numFmtId="0" fontId="4" fillId="0" borderId="0" xfId="5" applyFont="1" applyFill="1" applyAlignment="1" applyProtection="1"/>
    <xf numFmtId="0" fontId="7" fillId="0" borderId="0" xfId="5" applyFont="1" applyFill="1" applyAlignment="1" applyProtection="1"/>
    <xf numFmtId="0" fontId="5" fillId="0" borderId="0" xfId="5" applyFont="1" applyFill="1" applyAlignment="1" applyProtection="1"/>
    <xf numFmtId="0" fontId="7" fillId="0" borderId="1" xfId="5" applyFont="1" applyFill="1" applyBorder="1" applyProtection="1"/>
    <xf numFmtId="0" fontId="5" fillId="0" borderId="1" xfId="5" applyFont="1" applyFill="1" applyBorder="1" applyProtection="1"/>
    <xf numFmtId="0" fontId="5" fillId="0" borderId="0" xfId="5" applyFont="1" applyFill="1" applyBorder="1" applyProtection="1"/>
    <xf numFmtId="0" fontId="5" fillId="0" borderId="6" xfId="5" applyFont="1" applyFill="1" applyBorder="1" applyProtection="1"/>
    <xf numFmtId="0" fontId="5" fillId="0" borderId="2" xfId="5" applyFont="1" applyFill="1" applyBorder="1" applyAlignment="1" applyProtection="1">
      <alignment horizontal="right"/>
    </xf>
    <xf numFmtId="0" fontId="5" fillId="0" borderId="2" xfId="5" applyFont="1" applyFill="1" applyBorder="1" applyProtection="1">
      <protection locked="0"/>
    </xf>
    <xf numFmtId="0" fontId="5" fillId="0" borderId="0" xfId="5" applyFont="1" applyFill="1" applyBorder="1" applyProtection="1">
      <protection locked="0"/>
    </xf>
    <xf numFmtId="0" fontId="5" fillId="0" borderId="6" xfId="5" applyFont="1" applyFill="1" applyBorder="1" applyProtection="1">
      <protection locked="0"/>
    </xf>
    <xf numFmtId="0" fontId="5" fillId="0" borderId="6" xfId="5" applyFont="1" applyFill="1" applyBorder="1" applyAlignment="1" applyProtection="1">
      <alignment horizontal="left" indent="2"/>
    </xf>
    <xf numFmtId="0" fontId="5" fillId="0" borderId="0" xfId="5" applyFont="1" applyFill="1" applyAlignment="1" applyProtection="1">
      <alignment horizontal="left"/>
      <protection locked="0"/>
    </xf>
    <xf numFmtId="0" fontId="7" fillId="0" borderId="10" xfId="5" applyFont="1" applyFill="1" applyBorder="1" applyAlignment="1" applyProtection="1">
      <alignment horizontal="left"/>
    </xf>
    <xf numFmtId="0" fontId="5" fillId="0" borderId="7" xfId="5" applyFont="1" applyFill="1" applyBorder="1" applyAlignment="1" applyProtection="1">
      <alignment horizontal="left"/>
    </xf>
    <xf numFmtId="0" fontId="5" fillId="0" borderId="2" xfId="5" applyFont="1" applyBorder="1" applyProtection="1"/>
    <xf numFmtId="0" fontId="5" fillId="0" borderId="0" xfId="5" applyFont="1" applyProtection="1"/>
    <xf numFmtId="0" fontId="4" fillId="0" borderId="0" xfId="5" applyFont="1" applyProtection="1">
      <protection locked="0"/>
    </xf>
    <xf numFmtId="0" fontId="17" fillId="0" borderId="0" xfId="5" applyFont="1" applyProtection="1">
      <protection locked="0"/>
    </xf>
    <xf numFmtId="0" fontId="5" fillId="0" borderId="13" xfId="5" applyFont="1" applyBorder="1" applyAlignment="1" applyProtection="1">
      <alignment horizontal="left" wrapText="1"/>
    </xf>
    <xf numFmtId="0" fontId="5" fillId="0" borderId="16" xfId="5" applyFont="1" applyBorder="1" applyAlignment="1" applyProtection="1">
      <alignment horizontal="left" wrapText="1"/>
    </xf>
    <xf numFmtId="0" fontId="5" fillId="0" borderId="5" xfId="5" applyFont="1" applyBorder="1" applyAlignment="1" applyProtection="1">
      <alignment horizontal="left" wrapText="1"/>
    </xf>
    <xf numFmtId="0" fontId="5" fillId="0" borderId="17" xfId="5" applyFont="1" applyBorder="1" applyAlignment="1" applyProtection="1">
      <alignment horizontal="left" wrapText="1"/>
    </xf>
    <xf numFmtId="0" fontId="4" fillId="0" borderId="15" xfId="5" applyFont="1" applyBorder="1" applyAlignment="1" applyProtection="1">
      <alignment horizontal="left" wrapText="1"/>
    </xf>
    <xf numFmtId="0" fontId="4" fillId="0" borderId="1" xfId="5" applyFont="1" applyBorder="1" applyAlignment="1" applyProtection="1">
      <alignment vertical="center" wrapText="1"/>
      <protection locked="0"/>
    </xf>
    <xf numFmtId="0" fontId="4" fillId="0" borderId="0" xfId="5" applyFont="1" applyBorder="1" applyAlignment="1" applyProtection="1">
      <alignment horizontal="left" wrapText="1"/>
      <protection locked="0"/>
    </xf>
    <xf numFmtId="0" fontId="4" fillId="0" borderId="0" xfId="5" applyFont="1" applyBorder="1" applyAlignment="1" applyProtection="1">
      <alignment vertical="center" wrapText="1"/>
      <protection locked="0"/>
    </xf>
    <xf numFmtId="0" fontId="17" fillId="0" borderId="0" xfId="5" applyFont="1" applyBorder="1" applyAlignment="1" applyProtection="1">
      <alignment vertical="center" wrapText="1"/>
      <protection locked="0"/>
    </xf>
    <xf numFmtId="0" fontId="3" fillId="0" borderId="0" xfId="6" applyFont="1" applyAlignment="1" applyProtection="1">
      <alignment horizontal="left"/>
    </xf>
    <xf numFmtId="0" fontId="4" fillId="0" borderId="0" xfId="6" applyFont="1" applyAlignment="1" applyProtection="1"/>
    <xf numFmtId="0" fontId="2" fillId="0" borderId="0" xfId="6" applyProtection="1">
      <protection locked="0"/>
    </xf>
    <xf numFmtId="0" fontId="3" fillId="0" borderId="0" xfId="6" applyFont="1" applyBorder="1" applyAlignment="1" applyProtection="1">
      <alignment horizontal="left"/>
    </xf>
    <xf numFmtId="0" fontId="7" fillId="0" borderId="0" xfId="6" applyFont="1" applyBorder="1" applyAlignment="1" applyProtection="1"/>
    <xf numFmtId="0" fontId="5" fillId="0" borderId="0" xfId="6" applyFont="1" applyBorder="1" applyAlignment="1" applyProtection="1"/>
    <xf numFmtId="0" fontId="7" fillId="0" borderId="1" xfId="6" applyFont="1" applyBorder="1" applyProtection="1"/>
    <xf numFmtId="0" fontId="5" fillId="0" borderId="1" xfId="6" applyFont="1" applyBorder="1" applyProtection="1"/>
    <xf numFmtId="0" fontId="5" fillId="0" borderId="0" xfId="6" applyFont="1" applyBorder="1" applyProtection="1"/>
    <xf numFmtId="0" fontId="5" fillId="0" borderId="6" xfId="6" applyFont="1" applyBorder="1" applyProtection="1"/>
    <xf numFmtId="0" fontId="5" fillId="0" borderId="2" xfId="6" applyFont="1" applyBorder="1" applyAlignment="1" applyProtection="1">
      <alignment horizontal="right"/>
    </xf>
    <xf numFmtId="0" fontId="5" fillId="0" borderId="2" xfId="6" applyFont="1" applyBorder="1" applyProtection="1">
      <protection locked="0"/>
    </xf>
    <xf numFmtId="0" fontId="5" fillId="0" borderId="0" xfId="6" applyFont="1" applyBorder="1" applyProtection="1">
      <protection locked="0"/>
    </xf>
    <xf numFmtId="0" fontId="4" fillId="0" borderId="0" xfId="6" applyFont="1" applyBorder="1" applyProtection="1"/>
    <xf numFmtId="0" fontId="7" fillId="0" borderId="0" xfId="6" applyFont="1" applyProtection="1">
      <protection locked="0"/>
    </xf>
    <xf numFmtId="164" fontId="2" fillId="0" borderId="0" xfId="6" applyNumberFormat="1" applyProtection="1">
      <protection locked="0"/>
    </xf>
    <xf numFmtId="0" fontId="5" fillId="0" borderId="0" xfId="6" applyFont="1" applyBorder="1" applyAlignment="1" applyProtection="1">
      <alignment horizontal="left" indent="1"/>
    </xf>
    <xf numFmtId="0" fontId="5" fillId="0" borderId="6" xfId="6" applyFont="1" applyBorder="1" applyProtection="1">
      <protection locked="0"/>
    </xf>
    <xf numFmtId="0" fontId="5" fillId="0" borderId="0" xfId="6" applyFont="1" applyBorder="1" applyAlignment="1" applyProtection="1">
      <alignment horizontal="left"/>
      <protection locked="0"/>
    </xf>
    <xf numFmtId="0" fontId="5" fillId="0" borderId="0" xfId="6" applyFont="1" applyProtection="1">
      <protection locked="0"/>
    </xf>
    <xf numFmtId="0" fontId="12" fillId="0" borderId="0" xfId="6" applyFont="1" applyProtection="1">
      <protection locked="0"/>
    </xf>
    <xf numFmtId="0" fontId="12" fillId="0" borderId="0" xfId="6" applyFont="1" applyProtection="1"/>
    <xf numFmtId="0" fontId="5" fillId="0" borderId="2" xfId="6" applyFont="1" applyBorder="1" applyProtection="1"/>
    <xf numFmtId="0" fontId="5" fillId="0" borderId="0" xfId="6" applyFont="1" applyProtection="1"/>
    <xf numFmtId="0" fontId="4" fillId="0" borderId="0" xfId="6" applyFont="1" applyProtection="1">
      <protection locked="0"/>
    </xf>
    <xf numFmtId="0" fontId="5" fillId="0" borderId="12" xfId="6" applyFont="1" applyBorder="1" applyProtection="1">
      <protection locked="0"/>
    </xf>
    <xf numFmtId="0" fontId="5" fillId="0" borderId="0" xfId="6" applyFont="1" applyFill="1" applyProtection="1">
      <protection locked="0"/>
    </xf>
    <xf numFmtId="0" fontId="7" fillId="0" borderId="10" xfId="6" applyFont="1" applyBorder="1" applyAlignment="1" applyProtection="1">
      <alignment horizontal="left"/>
    </xf>
    <xf numFmtId="0" fontId="5" fillId="0" borderId="7" xfId="6" applyFont="1" applyBorder="1" applyAlignment="1" applyProtection="1">
      <alignment horizontal="left"/>
    </xf>
    <xf numFmtId="0" fontId="5" fillId="0" borderId="14" xfId="6" applyFont="1" applyBorder="1" applyAlignment="1" applyProtection="1">
      <alignment horizontal="left"/>
    </xf>
    <xf numFmtId="0" fontId="4" fillId="0" borderId="4" xfId="6" applyFont="1" applyBorder="1" applyAlignment="1" applyProtection="1">
      <alignment horizontal="left"/>
    </xf>
    <xf numFmtId="0" fontId="5" fillId="0" borderId="4" xfId="6" applyFont="1" applyBorder="1" applyAlignment="1" applyProtection="1">
      <alignment horizontal="left"/>
    </xf>
    <xf numFmtId="0" fontId="10" fillId="0" borderId="4" xfId="6" applyFont="1" applyBorder="1" applyAlignment="1" applyProtection="1">
      <alignment horizontal="left"/>
    </xf>
    <xf numFmtId="0" fontId="5" fillId="0" borderId="7" xfId="6" applyFont="1" applyBorder="1" applyAlignment="1" applyProtection="1">
      <alignment horizontal="left"/>
      <protection locked="0"/>
    </xf>
    <xf numFmtId="0" fontId="7" fillId="0" borderId="0" xfId="6" applyFont="1" applyAlignment="1" applyProtection="1"/>
    <xf numFmtId="0" fontId="5" fillId="0" borderId="0" xfId="6" applyFont="1" applyAlignment="1" applyProtection="1"/>
    <xf numFmtId="0" fontId="5" fillId="0" borderId="0" xfId="6" applyFont="1" applyFill="1" applyBorder="1" applyAlignment="1" applyProtection="1">
      <alignment horizontal="left" indent="1"/>
    </xf>
    <xf numFmtId="0" fontId="2" fillId="0" borderId="0" xfId="6" applyProtection="1"/>
    <xf numFmtId="0" fontId="4" fillId="0" borderId="4" xfId="6" applyFont="1" applyBorder="1" applyProtection="1"/>
    <xf numFmtId="0" fontId="4" fillId="0" borderId="4" xfId="6" quotePrefix="1" applyFont="1" applyBorder="1" applyAlignment="1" applyProtection="1">
      <alignment horizontal="left"/>
    </xf>
    <xf numFmtId="0" fontId="10" fillId="0" borderId="7" xfId="6" applyFont="1" applyBorder="1" applyAlignment="1" applyProtection="1">
      <protection locked="0"/>
    </xf>
    <xf numFmtId="164" fontId="7" fillId="0" borderId="0" xfId="6" applyNumberFormat="1" applyFont="1" applyAlignment="1" applyProtection="1"/>
    <xf numFmtId="0" fontId="4" fillId="0" borderId="18" xfId="6" applyFont="1" applyBorder="1" applyProtection="1"/>
    <xf numFmtId="0" fontId="4" fillId="0" borderId="0" xfId="6" applyFont="1" applyBorder="1" applyAlignment="1" applyProtection="1">
      <alignment horizontal="left" indent="1"/>
    </xf>
    <xf numFmtId="0" fontId="5" fillId="0" borderId="0" xfId="6" applyFont="1" applyBorder="1" applyAlignment="1" applyProtection="1">
      <alignment horizontal="left" indent="2"/>
    </xf>
    <xf numFmtId="0" fontId="5" fillId="0" borderId="0" xfId="6" applyFont="1" applyBorder="1" applyAlignment="1" applyProtection="1">
      <alignment horizontal="left" indent="3"/>
    </xf>
    <xf numFmtId="0" fontId="4" fillId="0" borderId="6" xfId="6" applyFont="1" applyBorder="1" applyAlignment="1" applyProtection="1">
      <alignment horizontal="left" indent="1"/>
      <protection locked="0"/>
    </xf>
    <xf numFmtId="0" fontId="4" fillId="0" borderId="20" xfId="6" applyFont="1" applyBorder="1" applyAlignment="1" applyProtection="1">
      <alignment horizontal="left"/>
    </xf>
    <xf numFmtId="0" fontId="4" fillId="0" borderId="7" xfId="6" applyFont="1" applyBorder="1" applyAlignment="1" applyProtection="1">
      <alignment horizontal="left"/>
      <protection locked="0"/>
    </xf>
    <xf numFmtId="0" fontId="5" fillId="0" borderId="0" xfId="6" applyFont="1" applyFill="1" applyBorder="1" applyAlignment="1" applyProtection="1">
      <alignment horizontal="left"/>
      <protection locked="0"/>
    </xf>
    <xf numFmtId="0" fontId="2" fillId="0" borderId="0" xfId="6" applyFill="1" applyProtection="1">
      <protection locked="0"/>
    </xf>
    <xf numFmtId="0" fontId="2" fillId="0" borderId="0" xfId="6" applyFill="1" applyProtection="1"/>
    <xf numFmtId="0" fontId="4" fillId="0" borderId="7" xfId="6" applyFont="1" applyBorder="1" applyAlignment="1" applyProtection="1">
      <alignment horizontal="left"/>
    </xf>
    <xf numFmtId="0" fontId="4" fillId="0" borderId="6" xfId="6" applyFont="1" applyBorder="1" applyAlignment="1" applyProtection="1">
      <alignment horizontal="left" indent="1"/>
    </xf>
    <xf numFmtId="0" fontId="4" fillId="0" borderId="10" xfId="6" applyFont="1" applyBorder="1" applyAlignment="1" applyProtection="1">
      <alignment horizontal="left"/>
    </xf>
    <xf numFmtId="0" fontId="4" fillId="0" borderId="1" xfId="6" applyFont="1" applyBorder="1" applyProtection="1"/>
    <xf numFmtId="0" fontId="5" fillId="0" borderId="6" xfId="6" applyFont="1" applyBorder="1" applyAlignment="1" applyProtection="1">
      <alignment horizontal="left" indent="2"/>
      <protection locked="0"/>
    </xf>
    <xf numFmtId="0" fontId="5" fillId="0" borderId="2" xfId="6" applyFont="1" applyFill="1" applyBorder="1" applyProtection="1">
      <protection locked="0"/>
    </xf>
    <xf numFmtId="164" fontId="2" fillId="0" borderId="0" xfId="6" applyNumberFormat="1" applyFill="1" applyProtection="1">
      <protection locked="0"/>
    </xf>
    <xf numFmtId="49" fontId="5" fillId="0" borderId="4" xfId="6" applyNumberFormat="1" applyFont="1" applyFill="1" applyBorder="1" applyAlignment="1" applyProtection="1">
      <alignment horizontal="left"/>
    </xf>
    <xf numFmtId="0" fontId="4" fillId="0" borderId="6" xfId="6" applyFont="1" applyBorder="1" applyProtection="1"/>
    <xf numFmtId="0" fontId="5" fillId="0" borderId="6" xfId="6" applyFont="1" applyBorder="1" applyAlignment="1" applyProtection="1">
      <alignment horizontal="left" indent="2"/>
    </xf>
    <xf numFmtId="0" fontId="5" fillId="0" borderId="0" xfId="6" applyFont="1" applyAlignment="1" applyProtection="1">
      <alignment horizontal="left"/>
      <protection locked="0"/>
    </xf>
    <xf numFmtId="0" fontId="5" fillId="0" borderId="0" xfId="6" applyFont="1" applyFill="1" applyBorder="1" applyAlignment="1" applyProtection="1">
      <alignment horizontal="left" indent="2"/>
    </xf>
    <xf numFmtId="0" fontId="5" fillId="0" borderId="0" xfId="6" applyFont="1" applyFill="1" applyBorder="1" applyProtection="1">
      <protection locked="0"/>
    </xf>
    <xf numFmtId="0" fontId="4" fillId="0" borderId="0" xfId="6" applyFont="1" applyFill="1" applyBorder="1" applyAlignment="1" applyProtection="1">
      <alignment horizontal="left" indent="1"/>
    </xf>
    <xf numFmtId="0" fontId="5" fillId="0" borderId="4" xfId="6" applyFont="1" applyFill="1" applyBorder="1" applyAlignment="1" applyProtection="1">
      <alignment horizontal="left"/>
    </xf>
    <xf numFmtId="0" fontId="4" fillId="0" borderId="4" xfId="6" applyFont="1" applyFill="1" applyBorder="1" applyAlignment="1" applyProtection="1">
      <alignment horizontal="left"/>
    </xf>
    <xf numFmtId="0" fontId="2" fillId="0" borderId="6" xfId="6" applyFill="1" applyBorder="1" applyProtection="1">
      <protection locked="0"/>
    </xf>
    <xf numFmtId="0" fontId="4" fillId="0" borderId="11" xfId="6" applyFont="1" applyBorder="1" applyProtection="1"/>
    <xf numFmtId="0" fontId="5" fillId="0" borderId="12" xfId="6" applyFont="1" applyFill="1" applyBorder="1" applyAlignment="1" applyProtection="1">
      <alignment horizontal="left" indent="1"/>
    </xf>
    <xf numFmtId="0" fontId="3" fillId="0" borderId="0" xfId="6" applyFont="1" applyFill="1" applyAlignment="1" applyProtection="1">
      <alignment horizontal="left"/>
    </xf>
    <xf numFmtId="0" fontId="4" fillId="0" borderId="0" xfId="6" applyFont="1" applyFill="1" applyAlignment="1" applyProtection="1"/>
    <xf numFmtId="0" fontId="7" fillId="0" borderId="0" xfId="6" applyFont="1" applyFill="1" applyAlignment="1" applyProtection="1"/>
    <xf numFmtId="0" fontId="5" fillId="0" borderId="0" xfId="6" applyFont="1" applyFill="1" applyAlignment="1" applyProtection="1"/>
    <xf numFmtId="0" fontId="7" fillId="0" borderId="1" xfId="6" applyFont="1" applyFill="1" applyBorder="1" applyProtection="1"/>
    <xf numFmtId="0" fontId="5" fillId="0" borderId="1" xfId="6" applyFont="1" applyFill="1" applyBorder="1" applyProtection="1"/>
    <xf numFmtId="0" fontId="5" fillId="0" borderId="0" xfId="6" applyFont="1" applyFill="1" applyBorder="1" applyProtection="1"/>
    <xf numFmtId="0" fontId="5" fillId="0" borderId="6" xfId="6" applyFont="1" applyFill="1" applyBorder="1" applyProtection="1"/>
    <xf numFmtId="0" fontId="5" fillId="0" borderId="2" xfId="6" applyFont="1" applyFill="1" applyBorder="1" applyAlignment="1" applyProtection="1">
      <alignment horizontal="right"/>
    </xf>
    <xf numFmtId="0" fontId="5" fillId="0" borderId="6" xfId="6" applyFont="1" applyFill="1" applyBorder="1" applyProtection="1">
      <protection locked="0"/>
    </xf>
    <xf numFmtId="0" fontId="5" fillId="0" borderId="6" xfId="6" applyFont="1" applyFill="1" applyBorder="1" applyAlignment="1" applyProtection="1">
      <alignment horizontal="left" indent="2"/>
    </xf>
    <xf numFmtId="0" fontId="7" fillId="0" borderId="10" xfId="6" applyFont="1" applyFill="1" applyBorder="1" applyAlignment="1" applyProtection="1">
      <alignment horizontal="left"/>
    </xf>
    <xf numFmtId="0" fontId="5" fillId="0" borderId="7" xfId="6" applyFont="1" applyFill="1" applyBorder="1" applyAlignment="1" applyProtection="1">
      <alignment horizontal="left"/>
    </xf>
    <xf numFmtId="0" fontId="17" fillId="0" borderId="0" xfId="6" applyFont="1" applyProtection="1">
      <protection locked="0"/>
    </xf>
    <xf numFmtId="0" fontId="5" fillId="0" borderId="13" xfId="6" applyFont="1" applyBorder="1" applyAlignment="1" applyProtection="1">
      <alignment horizontal="left" wrapText="1"/>
    </xf>
    <xf numFmtId="0" fontId="5" fillId="0" borderId="16" xfId="6" applyFont="1" applyBorder="1" applyAlignment="1" applyProtection="1">
      <alignment horizontal="left" wrapText="1"/>
    </xf>
    <xf numFmtId="0" fontId="5" fillId="0" borderId="5" xfId="6" applyFont="1" applyBorder="1" applyAlignment="1" applyProtection="1">
      <alignment horizontal="left" wrapText="1"/>
    </xf>
    <xf numFmtId="0" fontId="5" fillId="0" borderId="17" xfId="6" applyFont="1" applyBorder="1" applyAlignment="1" applyProtection="1">
      <alignment horizontal="left" wrapText="1"/>
    </xf>
    <xf numFmtId="0" fontId="4" fillId="0" borderId="15" xfId="6" applyFont="1" applyBorder="1" applyAlignment="1" applyProtection="1">
      <alignment horizontal="left" wrapText="1"/>
    </xf>
    <xf numFmtId="0" fontId="4" fillId="0" borderId="1" xfId="6" applyFont="1" applyBorder="1" applyAlignment="1" applyProtection="1">
      <alignment vertical="center" wrapText="1"/>
      <protection locked="0"/>
    </xf>
    <xf numFmtId="0" fontId="4" fillId="0" borderId="0" xfId="6" applyFont="1" applyBorder="1" applyAlignment="1" applyProtection="1">
      <alignment horizontal="left" wrapText="1"/>
      <protection locked="0"/>
    </xf>
    <xf numFmtId="0" fontId="4" fillId="0" borderId="0" xfId="6" applyFont="1" applyBorder="1" applyAlignment="1" applyProtection="1">
      <alignment vertical="center" wrapText="1"/>
      <protection locked="0"/>
    </xf>
    <xf numFmtId="0" fontId="17" fillId="0" borderId="0" xfId="6" applyFont="1" applyBorder="1" applyAlignment="1" applyProtection="1">
      <alignment vertical="center" wrapText="1"/>
      <protection locked="0"/>
    </xf>
    <xf numFmtId="0" fontId="3" fillId="0" borderId="0" xfId="7" applyNumberFormat="1" applyFont="1" applyAlignment="1" applyProtection="1">
      <alignment horizontal="left"/>
    </xf>
    <xf numFmtId="0" fontId="4" fillId="0" borderId="0" xfId="7" applyNumberFormat="1" applyFont="1" applyAlignment="1" applyProtection="1"/>
    <xf numFmtId="0" fontId="2" fillId="0" borderId="0" xfId="7" applyNumberFormat="1" applyFont="1" applyAlignment="1" applyProtection="1">
      <protection locked="0"/>
    </xf>
    <xf numFmtId="0" fontId="3" fillId="0" borderId="0" xfId="7" applyNumberFormat="1" applyFont="1" applyBorder="1" applyAlignment="1" applyProtection="1">
      <alignment horizontal="left"/>
    </xf>
    <xf numFmtId="0" fontId="7" fillId="0" borderId="0" xfId="7" applyNumberFormat="1" applyFont="1" applyBorder="1" applyAlignment="1" applyProtection="1"/>
    <xf numFmtId="0" fontId="5" fillId="0" borderId="0" xfId="7" applyNumberFormat="1" applyFont="1" applyBorder="1" applyAlignment="1" applyProtection="1"/>
    <xf numFmtId="0" fontId="7" fillId="0" borderId="1" xfId="7" applyNumberFormat="1" applyFont="1" applyBorder="1" applyAlignment="1" applyProtection="1"/>
    <xf numFmtId="0" fontId="5" fillId="0" borderId="1" xfId="7" applyNumberFormat="1" applyFont="1" applyBorder="1" applyAlignment="1" applyProtection="1"/>
    <xf numFmtId="0" fontId="5" fillId="0" borderId="6" xfId="7" applyNumberFormat="1" applyFont="1" applyBorder="1" applyAlignment="1" applyProtection="1"/>
    <xf numFmtId="0" fontId="5" fillId="0" borderId="2" xfId="7" applyNumberFormat="1" applyFont="1" applyBorder="1" applyAlignment="1" applyProtection="1">
      <alignment horizontal="right"/>
    </xf>
    <xf numFmtId="0" fontId="5" fillId="0" borderId="2" xfId="7" applyNumberFormat="1" applyFont="1" applyBorder="1" applyAlignment="1" applyProtection="1">
      <protection locked="0"/>
    </xf>
    <xf numFmtId="0" fontId="5" fillId="0" borderId="0" xfId="7" applyNumberFormat="1" applyFont="1" applyBorder="1" applyAlignment="1" applyProtection="1">
      <protection locked="0"/>
    </xf>
    <xf numFmtId="0" fontId="4" fillId="0" borderId="0" xfId="7" applyNumberFormat="1" applyFont="1" applyBorder="1" applyAlignment="1" applyProtection="1"/>
    <xf numFmtId="0" fontId="7" fillId="0" borderId="0" xfId="7" applyNumberFormat="1" applyFont="1" applyAlignment="1" applyProtection="1">
      <protection locked="0"/>
    </xf>
    <xf numFmtId="164" fontId="2" fillId="0" borderId="0" xfId="7" applyNumberFormat="1" applyFont="1" applyAlignment="1" applyProtection="1">
      <protection locked="0"/>
    </xf>
    <xf numFmtId="0" fontId="5" fillId="0" borderId="0" xfId="7" applyNumberFormat="1" applyFont="1" applyBorder="1" applyAlignment="1" applyProtection="1">
      <alignment horizontal="left" indent="1"/>
    </xf>
    <xf numFmtId="0" fontId="5" fillId="0" borderId="19" xfId="7" applyNumberFormat="1" applyFont="1" applyBorder="1" applyAlignment="1" applyProtection="1">
      <protection locked="0"/>
    </xf>
    <xf numFmtId="0" fontId="5" fillId="0" borderId="6" xfId="7" applyNumberFormat="1" applyFont="1" applyBorder="1" applyAlignment="1" applyProtection="1">
      <protection locked="0"/>
    </xf>
    <xf numFmtId="0" fontId="5" fillId="0" borderId="0" xfId="7" applyNumberFormat="1" applyFont="1" applyBorder="1" applyAlignment="1" applyProtection="1">
      <alignment horizontal="left"/>
      <protection locked="0"/>
    </xf>
    <xf numFmtId="0" fontId="5" fillId="0" borderId="0" xfId="7" applyNumberFormat="1" applyFont="1" applyAlignment="1" applyProtection="1">
      <protection locked="0"/>
    </xf>
    <xf numFmtId="0" fontId="12" fillId="0" borderId="0" xfId="7" applyNumberFormat="1" applyFont="1" applyAlignment="1" applyProtection="1">
      <protection locked="0"/>
    </xf>
    <xf numFmtId="0" fontId="12" fillId="0" borderId="0" xfId="7" applyNumberFormat="1" applyFont="1" applyAlignment="1" applyProtection="1"/>
    <xf numFmtId="0" fontId="5" fillId="0" borderId="2" xfId="7" applyNumberFormat="1" applyFont="1" applyBorder="1" applyAlignment="1" applyProtection="1"/>
    <xf numFmtId="0" fontId="5" fillId="0" borderId="0" xfId="7" applyNumberFormat="1" applyFont="1" applyAlignment="1" applyProtection="1"/>
    <xf numFmtId="0" fontId="4" fillId="0" borderId="0" xfId="7" applyNumberFormat="1" applyFont="1" applyAlignment="1" applyProtection="1">
      <protection locked="0"/>
    </xf>
    <xf numFmtId="0" fontId="5" fillId="0" borderId="0" xfId="7" applyNumberFormat="1" applyFont="1" applyFill="1" applyAlignment="1" applyProtection="1">
      <protection locked="0"/>
    </xf>
    <xf numFmtId="0" fontId="7" fillId="0" borderId="10" xfId="7" applyNumberFormat="1" applyFont="1" applyBorder="1" applyAlignment="1" applyProtection="1">
      <alignment horizontal="left"/>
    </xf>
    <xf numFmtId="0" fontId="5" fillId="0" borderId="7" xfId="7" applyNumberFormat="1" applyFont="1" applyBorder="1" applyAlignment="1" applyProtection="1">
      <alignment horizontal="left"/>
    </xf>
    <xf numFmtId="0" fontId="5" fillId="0" borderId="14" xfId="7" applyNumberFormat="1" applyFont="1" applyBorder="1" applyAlignment="1" applyProtection="1">
      <alignment horizontal="left"/>
    </xf>
    <xf numFmtId="0" fontId="4" fillId="0" borderId="4" xfId="7" applyNumberFormat="1" applyFont="1" applyBorder="1" applyAlignment="1" applyProtection="1">
      <alignment horizontal="left"/>
    </xf>
    <xf numFmtId="0" fontId="5" fillId="0" borderId="4" xfId="7" applyNumberFormat="1" applyFont="1" applyBorder="1" applyAlignment="1" applyProtection="1">
      <alignment horizontal="left"/>
    </xf>
    <xf numFmtId="0" fontId="10" fillId="0" borderId="4" xfId="7" applyNumberFormat="1" applyFont="1" applyBorder="1" applyAlignment="1" applyProtection="1">
      <alignment horizontal="left"/>
    </xf>
    <xf numFmtId="0" fontId="10" fillId="0" borderId="21" xfId="7" applyNumberFormat="1" applyFont="1" applyBorder="1" applyAlignment="1" applyProtection="1">
      <alignment horizontal="left"/>
    </xf>
    <xf numFmtId="0" fontId="5" fillId="0" borderId="7" xfId="7" applyNumberFormat="1" applyFont="1" applyBorder="1" applyAlignment="1" applyProtection="1">
      <alignment horizontal="left"/>
      <protection locked="0"/>
    </xf>
    <xf numFmtId="0" fontId="7" fillId="0" borderId="0" xfId="7" applyNumberFormat="1" applyFont="1" applyAlignment="1" applyProtection="1"/>
    <xf numFmtId="0" fontId="5" fillId="0" borderId="0" xfId="7" applyNumberFormat="1" applyFont="1" applyFill="1" applyBorder="1" applyAlignment="1" applyProtection="1">
      <alignment horizontal="left" indent="1"/>
    </xf>
    <xf numFmtId="0" fontId="2" fillId="0" borderId="0" xfId="7" applyNumberFormat="1" applyFont="1" applyAlignment="1" applyProtection="1"/>
    <xf numFmtId="0" fontId="4" fillId="0" borderId="4" xfId="7" applyNumberFormat="1" applyFont="1" applyBorder="1" applyAlignment="1" applyProtection="1"/>
    <xf numFmtId="0" fontId="4" fillId="0" borderId="4" xfId="7" quotePrefix="1" applyNumberFormat="1" applyFont="1" applyBorder="1" applyAlignment="1" applyProtection="1">
      <alignment horizontal="left"/>
    </xf>
    <xf numFmtId="0" fontId="10" fillId="0" borderId="7" xfId="7" applyNumberFormat="1" applyFont="1" applyBorder="1" applyAlignment="1" applyProtection="1">
      <protection locked="0"/>
    </xf>
    <xf numFmtId="164" fontId="7" fillId="0" borderId="0" xfId="7" applyNumberFormat="1" applyFont="1" applyAlignment="1" applyProtection="1"/>
    <xf numFmtId="0" fontId="4" fillId="0" borderId="0" xfId="7" applyNumberFormat="1" applyFont="1" applyBorder="1" applyAlignment="1" applyProtection="1">
      <alignment horizontal="left" indent="1"/>
    </xf>
    <xf numFmtId="0" fontId="5" fillId="0" borderId="0" xfId="7" applyNumberFormat="1" applyFont="1" applyBorder="1" applyAlignment="1" applyProtection="1">
      <alignment horizontal="left" indent="2"/>
    </xf>
    <xf numFmtId="0" fontId="5" fillId="0" borderId="0" xfId="7" applyNumberFormat="1" applyFont="1" applyFill="1" applyBorder="1" applyAlignment="1" applyProtection="1">
      <alignment horizontal="left"/>
      <protection locked="0"/>
    </xf>
    <xf numFmtId="0" fontId="2" fillId="0" borderId="0" xfId="7" applyNumberFormat="1" applyFont="1" applyFill="1" applyAlignment="1" applyProtection="1">
      <protection locked="0"/>
    </xf>
    <xf numFmtId="0" fontId="4" fillId="0" borderId="7" xfId="7" applyNumberFormat="1" applyFont="1" applyBorder="1" applyAlignment="1" applyProtection="1">
      <alignment horizontal="left"/>
      <protection locked="0"/>
    </xf>
    <xf numFmtId="0" fontId="4" fillId="0" borderId="7" xfId="7" applyNumberFormat="1" applyFont="1" applyBorder="1" applyAlignment="1" applyProtection="1">
      <alignment horizontal="left"/>
    </xf>
    <xf numFmtId="0" fontId="4" fillId="0" borderId="6" xfId="7" applyNumberFormat="1" applyFont="1" applyBorder="1" applyAlignment="1" applyProtection="1">
      <alignment horizontal="left" indent="1"/>
    </xf>
    <xf numFmtId="0" fontId="4" fillId="0" borderId="12" xfId="7" applyNumberFormat="1" applyFont="1" applyBorder="1" applyAlignment="1" applyProtection="1"/>
    <xf numFmtId="0" fontId="4" fillId="0" borderId="12" xfId="7" applyNumberFormat="1" applyFont="1" applyBorder="1" applyAlignment="1" applyProtection="1">
      <alignment horizontal="left" indent="1"/>
    </xf>
    <xf numFmtId="0" fontId="5" fillId="0" borderId="12" xfId="7" applyNumberFormat="1" applyFont="1" applyBorder="1" applyAlignment="1" applyProtection="1">
      <alignment horizontal="left" indent="2"/>
    </xf>
    <xf numFmtId="0" fontId="5" fillId="0" borderId="12" xfId="7" applyNumberFormat="1" applyFont="1" applyBorder="1" applyAlignment="1" applyProtection="1">
      <alignment horizontal="left" indent="3"/>
    </xf>
    <xf numFmtId="0" fontId="4" fillId="0" borderId="9" xfId="7" applyNumberFormat="1" applyFont="1" applyBorder="1" applyAlignment="1" applyProtection="1">
      <alignment horizontal="left" indent="1"/>
    </xf>
    <xf numFmtId="0" fontId="4" fillId="0" borderId="9" xfId="7" applyNumberFormat="1" applyFont="1" applyBorder="1" applyAlignment="1" applyProtection="1">
      <alignment horizontal="left" indent="1"/>
      <protection locked="0"/>
    </xf>
    <xf numFmtId="0" fontId="4" fillId="0" borderId="10" xfId="7" applyNumberFormat="1" applyFont="1" applyBorder="1" applyAlignment="1" applyProtection="1">
      <alignment horizontal="left"/>
    </xf>
    <xf numFmtId="0" fontId="4" fillId="0" borderId="11" xfId="7" applyNumberFormat="1" applyFont="1" applyBorder="1" applyAlignment="1" applyProtection="1"/>
    <xf numFmtId="0" fontId="5" fillId="0" borderId="18" xfId="7" applyNumberFormat="1" applyFont="1" applyBorder="1" applyAlignment="1" applyProtection="1">
      <protection locked="0"/>
    </xf>
    <xf numFmtId="0" fontId="5" fillId="0" borderId="6" xfId="7" applyNumberFormat="1" applyFont="1" applyBorder="1" applyAlignment="1" applyProtection="1">
      <alignment horizontal="left" indent="2"/>
      <protection locked="0"/>
    </xf>
    <xf numFmtId="0" fontId="5" fillId="0" borderId="2" xfId="7" applyNumberFormat="1" applyFont="1" applyFill="1" applyBorder="1" applyAlignment="1" applyProtection="1">
      <protection locked="0"/>
    </xf>
    <xf numFmtId="164" fontId="2" fillId="0" borderId="0" xfId="7" applyNumberFormat="1" applyFont="1" applyFill="1" applyAlignment="1" applyProtection="1">
      <protection locked="0"/>
    </xf>
    <xf numFmtId="49" fontId="5" fillId="0" borderId="4" xfId="7" applyNumberFormat="1" applyFont="1" applyFill="1" applyBorder="1" applyAlignment="1" applyProtection="1">
      <alignment horizontal="left"/>
    </xf>
    <xf numFmtId="0" fontId="4" fillId="0" borderId="6" xfId="7" applyNumberFormat="1" applyFont="1" applyBorder="1" applyAlignment="1" applyProtection="1"/>
    <xf numFmtId="0" fontId="5" fillId="0" borderId="6" xfId="7" applyNumberFormat="1" applyFont="1" applyBorder="1" applyAlignment="1" applyProtection="1">
      <alignment horizontal="left" indent="2"/>
    </xf>
    <xf numFmtId="0" fontId="5" fillId="0" borderId="0" xfId="7" applyNumberFormat="1" applyFont="1" applyAlignment="1" applyProtection="1">
      <alignment horizontal="left"/>
      <protection locked="0"/>
    </xf>
    <xf numFmtId="0" fontId="5" fillId="0" borderId="0" xfId="7" applyNumberFormat="1" applyFont="1" applyFill="1" applyBorder="1" applyAlignment="1" applyProtection="1">
      <alignment horizontal="left" indent="2"/>
    </xf>
    <xf numFmtId="0" fontId="5" fillId="0" borderId="0" xfId="7" applyNumberFormat="1" applyFont="1" applyFill="1" applyBorder="1" applyAlignment="1" applyProtection="1">
      <protection locked="0"/>
    </xf>
    <xf numFmtId="0" fontId="4" fillId="0" borderId="0" xfId="7" applyNumberFormat="1" applyFont="1" applyFill="1" applyBorder="1" applyAlignment="1" applyProtection="1">
      <alignment horizontal="left" indent="1"/>
    </xf>
    <xf numFmtId="0" fontId="5" fillId="0" borderId="4" xfId="7" applyNumberFormat="1" applyFont="1" applyFill="1" applyBorder="1" applyAlignment="1" applyProtection="1">
      <alignment horizontal="left"/>
    </xf>
    <xf numFmtId="0" fontId="4" fillId="0" borderId="4" xfId="7" applyNumberFormat="1" applyFont="1" applyFill="1" applyBorder="1" applyAlignment="1" applyProtection="1">
      <alignment horizontal="left"/>
    </xf>
    <xf numFmtId="0" fontId="3" fillId="0" borderId="0" xfId="7" applyNumberFormat="1" applyFont="1" applyFill="1" applyAlignment="1" applyProtection="1">
      <alignment horizontal="left"/>
    </xf>
    <xf numFmtId="0" fontId="4" fillId="0" borderId="0" xfId="7" applyNumberFormat="1" applyFont="1" applyFill="1" applyAlignment="1" applyProtection="1"/>
    <xf numFmtId="0" fontId="7" fillId="0" borderId="0" xfId="7" applyNumberFormat="1" applyFont="1" applyFill="1" applyAlignment="1" applyProtection="1"/>
    <xf numFmtId="0" fontId="5" fillId="0" borderId="0" xfId="7" applyNumberFormat="1" applyFont="1" applyFill="1" applyAlignment="1" applyProtection="1"/>
    <xf numFmtId="0" fontId="7" fillId="0" borderId="1" xfId="7" applyNumberFormat="1" applyFont="1" applyFill="1" applyBorder="1" applyAlignment="1" applyProtection="1"/>
    <xf numFmtId="0" fontId="5" fillId="0" borderId="1" xfId="7" applyNumberFormat="1" applyFont="1" applyFill="1" applyBorder="1" applyAlignment="1" applyProtection="1"/>
    <xf numFmtId="0" fontId="5" fillId="0" borderId="0" xfId="7" applyNumberFormat="1" applyFont="1" applyFill="1" applyBorder="1" applyAlignment="1" applyProtection="1"/>
    <xf numFmtId="0" fontId="5" fillId="0" borderId="6" xfId="7" applyNumberFormat="1" applyFont="1" applyFill="1" applyBorder="1" applyAlignment="1" applyProtection="1"/>
    <xf numFmtId="0" fontId="5" fillId="0" borderId="2" xfId="7" applyNumberFormat="1" applyFont="1" applyFill="1" applyBorder="1" applyAlignment="1" applyProtection="1">
      <alignment horizontal="right"/>
    </xf>
    <xf numFmtId="0" fontId="5" fillId="0" borderId="6" xfId="7" applyNumberFormat="1" applyFont="1" applyFill="1" applyBorder="1" applyAlignment="1" applyProtection="1">
      <protection locked="0"/>
    </xf>
    <xf numFmtId="0" fontId="5" fillId="0" borderId="6" xfId="7" applyNumberFormat="1" applyFont="1" applyFill="1" applyBorder="1" applyAlignment="1" applyProtection="1">
      <alignment horizontal="left" indent="2"/>
    </xf>
    <xf numFmtId="0" fontId="7" fillId="0" borderId="10" xfId="7" applyNumberFormat="1" applyFont="1" applyFill="1" applyBorder="1" applyAlignment="1" applyProtection="1">
      <alignment horizontal="left"/>
    </xf>
    <xf numFmtId="0" fontId="5" fillId="0" borderId="7" xfId="7" applyNumberFormat="1" applyFont="1" applyFill="1" applyBorder="1" applyAlignment="1" applyProtection="1">
      <alignment horizontal="left"/>
    </xf>
    <xf numFmtId="0" fontId="17" fillId="0" borderId="0" xfId="7" applyNumberFormat="1" applyFont="1" applyAlignment="1" applyProtection="1">
      <protection locked="0"/>
    </xf>
    <xf numFmtId="0" fontId="5" fillId="0" borderId="13" xfId="7" applyNumberFormat="1" applyFont="1" applyBorder="1" applyAlignment="1" applyProtection="1">
      <alignment horizontal="left" wrapText="1"/>
    </xf>
    <xf numFmtId="0" fontId="5" fillId="0" borderId="16" xfId="7" applyNumberFormat="1" applyFont="1" applyBorder="1" applyAlignment="1" applyProtection="1">
      <alignment horizontal="left" wrapText="1"/>
    </xf>
    <xf numFmtId="0" fontId="5" fillId="0" borderId="5" xfId="7" applyNumberFormat="1" applyFont="1" applyBorder="1" applyAlignment="1" applyProtection="1">
      <alignment horizontal="left" wrapText="1"/>
    </xf>
    <xf numFmtId="0" fontId="5" fillId="0" borderId="17" xfId="7" applyNumberFormat="1" applyFont="1" applyBorder="1" applyAlignment="1" applyProtection="1">
      <alignment horizontal="left" wrapText="1"/>
    </xf>
    <xf numFmtId="0" fontId="4" fillId="0" borderId="15" xfId="7" applyNumberFormat="1" applyFont="1" applyBorder="1" applyAlignment="1" applyProtection="1">
      <alignment horizontal="left" wrapText="1"/>
    </xf>
    <xf numFmtId="0" fontId="2" fillId="0" borderId="0" xfId="7" applyNumberFormat="1" applyFont="1" applyBorder="1" applyAlignment="1" applyProtection="1">
      <protection locked="0"/>
    </xf>
    <xf numFmtId="0" fontId="4" fillId="0" borderId="1" xfId="7" applyNumberFormat="1" applyFont="1" applyBorder="1" applyAlignment="1" applyProtection="1">
      <alignment vertical="center" wrapText="1"/>
      <protection locked="0"/>
    </xf>
    <xf numFmtId="0" fontId="4" fillId="0" borderId="0" xfId="7" applyNumberFormat="1" applyFont="1" applyBorder="1" applyAlignment="1" applyProtection="1">
      <alignment horizontal="left" wrapText="1"/>
      <protection locked="0"/>
    </xf>
    <xf numFmtId="0" fontId="4" fillId="0" borderId="0" xfId="7" applyNumberFormat="1" applyFont="1" applyBorder="1" applyAlignment="1" applyProtection="1">
      <alignment vertical="center" wrapText="1"/>
      <protection locked="0"/>
    </xf>
    <xf numFmtId="14" fontId="4" fillId="0" borderId="0" xfId="7" applyFont="1" applyProtection="1">
      <alignment vertical="center"/>
      <protection locked="0"/>
    </xf>
    <xf numFmtId="14" fontId="5" fillId="0" borderId="0" xfId="7" applyFont="1" applyProtection="1">
      <alignment vertical="center"/>
      <protection locked="0"/>
    </xf>
    <xf numFmtId="14" fontId="5" fillId="0" borderId="16" xfId="7" applyFont="1" applyBorder="1" applyAlignment="1" applyProtection="1">
      <alignment horizontal="left" wrapText="1"/>
    </xf>
    <xf numFmtId="14" fontId="5" fillId="0" borderId="5" xfId="7" applyFont="1" applyBorder="1" applyAlignment="1" applyProtection="1">
      <alignment horizontal="left" wrapText="1"/>
    </xf>
    <xf numFmtId="14" fontId="5" fillId="0" borderId="17" xfId="7" applyFont="1" applyBorder="1" applyAlignment="1" applyProtection="1">
      <alignment horizontal="left" wrapText="1"/>
    </xf>
    <xf numFmtId="14" fontId="4" fillId="0" borderId="15" xfId="7" applyFont="1" applyBorder="1" applyAlignment="1" applyProtection="1">
      <alignment horizontal="left" wrapText="1"/>
    </xf>
    <xf numFmtId="14" fontId="4" fillId="0" borderId="0" xfId="7" applyFont="1" applyBorder="1" applyAlignment="1" applyProtection="1">
      <alignment vertical="center" wrapText="1"/>
      <protection locked="0"/>
    </xf>
    <xf numFmtId="14" fontId="4" fillId="0" borderId="0" xfId="7" applyFont="1" applyBorder="1" applyAlignment="1" applyProtection="1">
      <alignment horizontal="left" wrapText="1"/>
      <protection locked="0"/>
    </xf>
    <xf numFmtId="0" fontId="17" fillId="0" borderId="0" xfId="7" applyNumberFormat="1" applyFont="1" applyBorder="1" applyAlignment="1" applyProtection="1">
      <alignment vertical="center" wrapText="1"/>
      <protection locked="0"/>
    </xf>
    <xf numFmtId="0" fontId="4" fillId="0" borderId="7" xfId="2" applyFont="1" applyBorder="1" applyAlignment="1" applyProtection="1">
      <alignment horizontal="left"/>
    </xf>
    <xf numFmtId="0" fontId="4" fillId="0" borderId="6" xfId="2" applyFont="1" applyBorder="1" applyAlignment="1" applyProtection="1">
      <alignment horizontal="left" indent="1"/>
    </xf>
    <xf numFmtId="0" fontId="7" fillId="0" borderId="10" xfId="4" applyFont="1" applyBorder="1" applyAlignment="1" applyProtection="1">
      <alignment horizontal="left"/>
    </xf>
    <xf numFmtId="0" fontId="5" fillId="0" borderId="7" xfId="4" applyFont="1" applyBorder="1" applyAlignment="1" applyProtection="1">
      <alignment horizontal="left"/>
    </xf>
    <xf numFmtId="0" fontId="5" fillId="0" borderId="4" xfId="4" applyFont="1" applyBorder="1" applyAlignment="1" applyProtection="1">
      <alignment horizontal="left"/>
    </xf>
    <xf numFmtId="0" fontId="4" fillId="0" borderId="4" xfId="4" applyFont="1" applyBorder="1" applyAlignment="1" applyProtection="1">
      <alignment horizontal="left"/>
    </xf>
    <xf numFmtId="49" fontId="10" fillId="0" borderId="4" xfId="0" applyNumberFormat="1" applyFont="1" applyBorder="1" applyAlignment="1" applyProtection="1">
      <alignment horizontal="left"/>
    </xf>
    <xf numFmtId="49" fontId="4" fillId="0" borderId="4" xfId="0" applyNumberFormat="1" applyFont="1" applyBorder="1" applyAlignment="1" applyProtection="1">
      <alignment vertical="top" wrapText="1"/>
    </xf>
    <xf numFmtId="49" fontId="4" fillId="0" borderId="10" xfId="0" applyNumberFormat="1" applyFont="1" applyBorder="1" applyAlignment="1" applyProtection="1">
      <alignment horizontal="left"/>
    </xf>
    <xf numFmtId="49" fontId="34" fillId="0" borderId="10" xfId="0" applyNumberFormat="1" applyFont="1" applyBorder="1" applyAlignment="1" applyProtection="1">
      <alignment horizontal="left"/>
    </xf>
    <xf numFmtId="49" fontId="10" fillId="0" borderId="4" xfId="0" applyNumberFormat="1" applyFont="1" applyFill="1" applyBorder="1" applyAlignment="1" applyProtection="1">
      <alignment horizontal="left"/>
    </xf>
    <xf numFmtId="0" fontId="10" fillId="0" borderId="0" xfId="0" applyFont="1" applyFill="1" applyBorder="1" applyAlignment="1" applyProtection="1">
      <alignment horizontal="left" indent="2"/>
    </xf>
    <xf numFmtId="49" fontId="11" fillId="0" borderId="4" xfId="0" applyNumberFormat="1" applyFont="1" applyFill="1" applyBorder="1" applyAlignment="1" applyProtection="1">
      <alignment horizontal="left"/>
    </xf>
    <xf numFmtId="0" fontId="11" fillId="0" borderId="0" xfId="0" applyFont="1" applyFill="1" applyBorder="1" applyAlignment="1" applyProtection="1">
      <alignment horizontal="left" indent="3"/>
    </xf>
    <xf numFmtId="0" fontId="11" fillId="0" borderId="0" xfId="0" applyFont="1" applyFill="1" applyBorder="1" applyProtection="1"/>
    <xf numFmtId="0" fontId="4" fillId="0" borderId="0" xfId="0" applyFont="1" applyFill="1" applyBorder="1" applyProtection="1"/>
    <xf numFmtId="49" fontId="11" fillId="0" borderId="7" xfId="0" applyNumberFormat="1" applyFont="1" applyFill="1" applyBorder="1" applyAlignment="1" applyProtection="1">
      <alignment horizontal="left"/>
    </xf>
    <xf numFmtId="0" fontId="11" fillId="0" borderId="6" xfId="0" applyFont="1" applyFill="1" applyBorder="1" applyAlignment="1" applyProtection="1">
      <alignment horizontal="left" indent="3"/>
    </xf>
    <xf numFmtId="0" fontId="11" fillId="0" borderId="9" xfId="0" applyFont="1" applyFill="1" applyBorder="1" applyProtection="1"/>
    <xf numFmtId="0" fontId="0" fillId="0" borderId="0" xfId="0" applyBorder="1" applyAlignment="1" applyProtection="1">
      <alignment horizontal="right"/>
      <protection locked="0"/>
    </xf>
    <xf numFmtId="0" fontId="0" fillId="0" borderId="0" xfId="0" applyBorder="1" applyProtection="1"/>
    <xf numFmtId="0" fontId="42" fillId="0" borderId="0" xfId="0" applyFont="1" applyAlignment="1" applyProtection="1">
      <alignment horizontal="right"/>
      <protection locked="0"/>
    </xf>
    <xf numFmtId="0" fontId="42" fillId="0" borderId="0" xfId="0" applyFont="1" applyProtection="1"/>
    <xf numFmtId="49" fontId="37" fillId="0" borderId="4" xfId="0" applyNumberFormat="1" applyFont="1" applyBorder="1" applyAlignment="1" applyProtection="1">
      <alignment horizontal="left"/>
    </xf>
    <xf numFmtId="0" fontId="37" fillId="0" borderId="0" xfId="0" applyFont="1" applyBorder="1" applyAlignment="1" applyProtection="1">
      <alignment horizontal="left" indent="2"/>
    </xf>
    <xf numFmtId="0" fontId="37" fillId="0" borderId="0" xfId="0" applyFont="1" applyBorder="1" applyProtection="1"/>
    <xf numFmtId="49" fontId="37" fillId="0" borderId="4" xfId="0" applyNumberFormat="1" applyFont="1" applyFill="1" applyBorder="1" applyAlignment="1" applyProtection="1">
      <alignment horizontal="left"/>
    </xf>
    <xf numFmtId="0" fontId="37" fillId="0" borderId="0" xfId="0" applyFont="1" applyFill="1" applyBorder="1" applyAlignment="1" applyProtection="1">
      <alignment horizontal="left" indent="2"/>
    </xf>
    <xf numFmtId="0" fontId="37" fillId="0" borderId="0" xfId="0" applyFont="1" applyFill="1" applyBorder="1" applyProtection="1"/>
    <xf numFmtId="49" fontId="37" fillId="0" borderId="7" xfId="0" applyNumberFormat="1" applyFont="1" applyBorder="1" applyAlignment="1" applyProtection="1">
      <alignment horizontal="left"/>
    </xf>
    <xf numFmtId="0" fontId="37" fillId="0" borderId="6" xfId="0" applyFont="1" applyBorder="1" applyAlignment="1" applyProtection="1">
      <alignment horizontal="left" indent="2"/>
    </xf>
    <xf numFmtId="0" fontId="37" fillId="0" borderId="6" xfId="0" applyFont="1" applyBorder="1" applyProtection="1"/>
    <xf numFmtId="0" fontId="42" fillId="0" borderId="0" xfId="0" applyFont="1" applyBorder="1" applyAlignment="1" applyProtection="1">
      <alignment horizontal="right"/>
      <protection locked="0"/>
    </xf>
    <xf numFmtId="0" fontId="42" fillId="0" borderId="0" xfId="0" applyFont="1" applyBorder="1" applyProtection="1"/>
    <xf numFmtId="49" fontId="5" fillId="0" borderId="1" xfId="0" applyNumberFormat="1" applyFont="1" applyBorder="1" applyProtection="1"/>
    <xf numFmtId="0" fontId="5" fillId="0" borderId="1" xfId="2" applyFont="1" applyBorder="1" applyProtection="1">
      <protection locked="0"/>
    </xf>
    <xf numFmtId="0" fontId="4" fillId="0" borderId="4" xfId="2" applyFont="1" applyBorder="1" applyAlignment="1" applyProtection="1">
      <alignment vertical="top" wrapText="1"/>
    </xf>
    <xf numFmtId="0" fontId="5" fillId="0" borderId="10" xfId="2" applyFont="1" applyBorder="1" applyAlignment="1" applyProtection="1">
      <alignment horizontal="left"/>
    </xf>
    <xf numFmtId="0" fontId="4" fillId="0" borderId="1" xfId="2" applyFont="1" applyBorder="1" applyProtection="1"/>
    <xf numFmtId="0" fontId="10" fillId="0" borderId="4" xfId="2" applyFont="1" applyBorder="1" applyAlignment="1" applyProtection="1"/>
    <xf numFmtId="0" fontId="10" fillId="0" borderId="4" xfId="2" quotePrefix="1" applyFont="1" applyBorder="1" applyAlignment="1" applyProtection="1">
      <alignment horizontal="left"/>
    </xf>
    <xf numFmtId="0" fontId="10" fillId="0" borderId="0" xfId="2" applyFont="1" applyBorder="1" applyProtection="1">
      <protection locked="0"/>
    </xf>
    <xf numFmtId="0" fontId="2" fillId="0" borderId="0" xfId="2" applyFont="1" applyBorder="1" applyProtection="1">
      <protection locked="0"/>
    </xf>
    <xf numFmtId="49" fontId="37" fillId="0" borderId="4" xfId="2" applyNumberFormat="1" applyFont="1" applyFill="1" applyBorder="1" applyAlignment="1" applyProtection="1">
      <alignment horizontal="left"/>
    </xf>
    <xf numFmtId="0" fontId="37" fillId="0" borderId="0" xfId="2" applyFont="1" applyFill="1" applyBorder="1" applyAlignment="1" applyProtection="1">
      <alignment horizontal="left" indent="2"/>
    </xf>
    <xf numFmtId="0" fontId="37" fillId="0" borderId="0" xfId="2" applyFont="1" applyFill="1" applyBorder="1" applyProtection="1"/>
    <xf numFmtId="49" fontId="36" fillId="0" borderId="4" xfId="2" applyNumberFormat="1" applyFont="1" applyFill="1" applyBorder="1" applyAlignment="1" applyProtection="1">
      <alignment horizontal="left"/>
    </xf>
    <xf numFmtId="0" fontId="36" fillId="0" borderId="0" xfId="2" applyFont="1" applyFill="1" applyBorder="1" applyAlignment="1" applyProtection="1">
      <alignment horizontal="left" indent="3"/>
    </xf>
    <xf numFmtId="0" fontId="36" fillId="0" borderId="0" xfId="2" applyFont="1" applyFill="1" applyBorder="1" applyProtection="1"/>
    <xf numFmtId="49" fontId="36" fillId="0" borderId="7" xfId="2" applyNumberFormat="1" applyFont="1" applyFill="1" applyBorder="1" applyAlignment="1" applyProtection="1">
      <alignment horizontal="left"/>
    </xf>
    <xf numFmtId="0" fontId="36" fillId="0" borderId="6" xfId="2" applyFont="1" applyFill="1" applyBorder="1" applyAlignment="1" applyProtection="1">
      <alignment horizontal="left" indent="3"/>
    </xf>
    <xf numFmtId="0" fontId="36" fillId="0" borderId="6" xfId="2" applyFont="1" applyFill="1" applyBorder="1" applyProtection="1"/>
    <xf numFmtId="0" fontId="34" fillId="0" borderId="12" xfId="2" applyFont="1" applyBorder="1" applyProtection="1"/>
    <xf numFmtId="0" fontId="37" fillId="0" borderId="4" xfId="2" applyFont="1" applyFill="1" applyBorder="1" applyAlignment="1" applyProtection="1">
      <alignment horizontal="left"/>
    </xf>
    <xf numFmtId="0" fontId="37" fillId="0" borderId="0" xfId="2" applyFont="1" applyFill="1" applyBorder="1" applyProtection="1">
      <protection locked="0"/>
    </xf>
    <xf numFmtId="0" fontId="34" fillId="0" borderId="10" xfId="2" applyFont="1" applyFill="1" applyBorder="1" applyAlignment="1" applyProtection="1">
      <alignment horizontal="left"/>
    </xf>
    <xf numFmtId="0" fontId="34" fillId="0" borderId="1" xfId="2" applyFont="1" applyFill="1" applyBorder="1" applyProtection="1"/>
    <xf numFmtId="0" fontId="34" fillId="0" borderId="1" xfId="2" applyFont="1" applyFill="1" applyBorder="1" applyProtection="1">
      <protection locked="0"/>
    </xf>
    <xf numFmtId="0" fontId="37" fillId="0" borderId="7" xfId="2" applyFont="1" applyFill="1" applyBorder="1" applyAlignment="1" applyProtection="1">
      <alignment horizontal="left"/>
    </xf>
    <xf numFmtId="0" fontId="37" fillId="0" borderId="6" xfId="2" applyFont="1" applyFill="1" applyBorder="1" applyAlignment="1" applyProtection="1">
      <alignment horizontal="left" indent="2"/>
    </xf>
    <xf numFmtId="0" fontId="37" fillId="0" borderId="6" xfId="2" applyFont="1" applyFill="1" applyBorder="1" applyProtection="1">
      <protection locked="0"/>
    </xf>
    <xf numFmtId="0" fontId="34" fillId="0" borderId="10" xfId="2" applyFont="1" applyBorder="1" applyAlignment="1" applyProtection="1">
      <alignment horizontal="left"/>
    </xf>
    <xf numFmtId="0" fontId="34" fillId="0" borderId="1" xfId="2" applyFont="1" applyBorder="1" applyProtection="1">
      <protection locked="0"/>
    </xf>
    <xf numFmtId="0" fontId="37" fillId="0" borderId="0" xfId="2" applyFont="1" applyBorder="1" applyAlignment="1" applyProtection="1">
      <alignment horizontal="left" indent="2"/>
    </xf>
    <xf numFmtId="0" fontId="37" fillId="0" borderId="7" xfId="2" applyFont="1" applyBorder="1" applyAlignment="1" applyProtection="1">
      <alignment horizontal="left"/>
    </xf>
    <xf numFmtId="0" fontId="37" fillId="0" borderId="6" xfId="2" applyFont="1" applyBorder="1" applyAlignment="1" applyProtection="1">
      <alignment horizontal="left" indent="2"/>
    </xf>
    <xf numFmtId="0" fontId="37" fillId="0" borderId="6" xfId="2" applyFont="1" applyBorder="1" applyProtection="1">
      <protection locked="0"/>
    </xf>
    <xf numFmtId="0" fontId="5" fillId="0" borderId="1" xfId="0" applyFont="1" applyBorder="1" applyProtection="1">
      <protection locked="0"/>
    </xf>
    <xf numFmtId="0" fontId="4" fillId="0" borderId="4" xfId="0" applyFont="1" applyBorder="1" applyAlignment="1" applyProtection="1">
      <alignment vertical="top" wrapText="1"/>
    </xf>
    <xf numFmtId="49" fontId="10" fillId="0" borderId="7" xfId="0" applyNumberFormat="1" applyFont="1" applyBorder="1" applyAlignment="1" applyProtection="1"/>
    <xf numFmtId="0" fontId="10" fillId="0" borderId="6" xfId="0" applyFont="1" applyBorder="1" applyProtection="1"/>
    <xf numFmtId="49" fontId="5" fillId="0" borderId="10" xfId="0" applyNumberFormat="1" applyFont="1" applyBorder="1" applyAlignment="1" applyProtection="1">
      <alignment horizontal="left"/>
    </xf>
    <xf numFmtId="49" fontId="10" fillId="0" borderId="4" xfId="0" applyNumberFormat="1" applyFont="1" applyBorder="1" applyAlignment="1" applyProtection="1"/>
    <xf numFmtId="0" fontId="37" fillId="0" borderId="0" xfId="0" applyFont="1" applyBorder="1" applyAlignment="1" applyProtection="1">
      <alignment horizontal="left" indent="3"/>
    </xf>
    <xf numFmtId="0" fontId="37" fillId="0" borderId="0" xfId="0" applyFont="1" applyBorder="1" applyAlignment="1" applyProtection="1">
      <alignment horizontal="left" indent="1"/>
    </xf>
    <xf numFmtId="49" fontId="36" fillId="0" borderId="4" xfId="0" applyNumberFormat="1" applyFont="1" applyFill="1" applyBorder="1" applyAlignment="1" applyProtection="1">
      <alignment horizontal="left"/>
    </xf>
    <xf numFmtId="0" fontId="36" fillId="0" borderId="0" xfId="0" applyFont="1" applyFill="1" applyBorder="1" applyAlignment="1" applyProtection="1">
      <alignment horizontal="left" indent="3"/>
    </xf>
    <xf numFmtId="0" fontId="36" fillId="0" borderId="0" xfId="0" applyFont="1" applyFill="1" applyBorder="1" applyProtection="1"/>
    <xf numFmtId="49" fontId="36" fillId="0" borderId="7" xfId="0" applyNumberFormat="1" applyFont="1" applyFill="1" applyBorder="1" applyAlignment="1" applyProtection="1">
      <alignment horizontal="left"/>
    </xf>
    <xf numFmtId="0" fontId="36" fillId="0" borderId="6" xfId="0" applyFont="1" applyFill="1" applyBorder="1" applyAlignment="1" applyProtection="1">
      <alignment horizontal="left" indent="3"/>
    </xf>
    <xf numFmtId="0" fontId="36" fillId="0" borderId="6" xfId="0" applyFont="1" applyFill="1" applyBorder="1" applyProtection="1"/>
    <xf numFmtId="49" fontId="42" fillId="0" borderId="0" xfId="0" applyNumberFormat="1" applyFont="1" applyProtection="1"/>
    <xf numFmtId="0" fontId="34" fillId="0" borderId="12" xfId="0" applyFont="1" applyBorder="1" applyProtection="1"/>
    <xf numFmtId="0" fontId="37" fillId="0" borderId="4" xfId="0" applyFont="1" applyFill="1" applyBorder="1" applyAlignment="1" applyProtection="1">
      <alignment horizontal="left"/>
    </xf>
    <xf numFmtId="0" fontId="37" fillId="0" borderId="0" xfId="0" applyFont="1" applyFill="1" applyBorder="1" applyProtection="1">
      <protection locked="0"/>
    </xf>
    <xf numFmtId="0" fontId="34" fillId="0" borderId="10" xfId="0" applyFont="1" applyFill="1" applyBorder="1" applyAlignment="1" applyProtection="1">
      <alignment horizontal="left"/>
    </xf>
    <xf numFmtId="0" fontId="34" fillId="0" borderId="1" xfId="0" applyFont="1" applyFill="1" applyBorder="1" applyProtection="1"/>
    <xf numFmtId="0" fontId="34" fillId="0" borderId="1" xfId="0" applyFont="1" applyFill="1" applyBorder="1" applyProtection="1">
      <protection locked="0"/>
    </xf>
    <xf numFmtId="0" fontId="37" fillId="0" borderId="7" xfId="0" applyFont="1" applyFill="1" applyBorder="1" applyAlignment="1" applyProtection="1">
      <alignment horizontal="left"/>
    </xf>
    <xf numFmtId="0" fontId="37" fillId="0" borderId="6" xfId="0" applyFont="1" applyFill="1" applyBorder="1" applyAlignment="1" applyProtection="1">
      <alignment horizontal="left" indent="2"/>
    </xf>
    <xf numFmtId="0" fontId="37" fillId="0" borderId="6" xfId="0" applyFont="1" applyFill="1" applyBorder="1" applyProtection="1">
      <protection locked="0"/>
    </xf>
    <xf numFmtId="0" fontId="34" fillId="0" borderId="10" xfId="0" applyFont="1" applyBorder="1" applyAlignment="1" applyProtection="1">
      <alignment horizontal="left"/>
    </xf>
    <xf numFmtId="0" fontId="34" fillId="0" borderId="1" xfId="0" applyFont="1" applyBorder="1" applyProtection="1">
      <protection locked="0"/>
    </xf>
    <xf numFmtId="0" fontId="37" fillId="0" borderId="4" xfId="0" applyFont="1" applyBorder="1" applyAlignment="1" applyProtection="1">
      <alignment horizontal="left"/>
    </xf>
    <xf numFmtId="0" fontId="37" fillId="0" borderId="0" xfId="0" applyFont="1" applyBorder="1" applyProtection="1">
      <protection locked="0"/>
    </xf>
    <xf numFmtId="0" fontId="37" fillId="0" borderId="7" xfId="0" applyFont="1" applyBorder="1" applyAlignment="1" applyProtection="1">
      <alignment horizontal="left"/>
    </xf>
    <xf numFmtId="0" fontId="37" fillId="0" borderId="6" xfId="0" applyFont="1" applyBorder="1" applyProtection="1">
      <protection locked="0"/>
    </xf>
    <xf numFmtId="0" fontId="4" fillId="0" borderId="4" xfId="3" applyFont="1" applyBorder="1" applyAlignment="1" applyProtection="1">
      <alignment vertical="top" wrapText="1"/>
    </xf>
    <xf numFmtId="0" fontId="5" fillId="0" borderId="4" xfId="3" applyFont="1" applyBorder="1" applyAlignment="1" applyProtection="1">
      <alignment horizontal="left"/>
      <protection locked="0"/>
    </xf>
    <xf numFmtId="0" fontId="10" fillId="0" borderId="4" xfId="3" applyFont="1" applyBorder="1" applyAlignment="1" applyProtection="1"/>
    <xf numFmtId="0" fontId="10" fillId="0" borderId="4" xfId="3" applyFont="1" applyBorder="1" applyAlignment="1" applyProtection="1">
      <protection locked="0"/>
    </xf>
    <xf numFmtId="0" fontId="4" fillId="0" borderId="10" xfId="3" applyFont="1" applyFill="1" applyBorder="1" applyAlignment="1" applyProtection="1">
      <alignment horizontal="left"/>
    </xf>
    <xf numFmtId="0" fontId="4" fillId="0" borderId="1" xfId="3" applyFont="1" applyFill="1" applyBorder="1" applyProtection="1"/>
    <xf numFmtId="0" fontId="4" fillId="0" borderId="10" xfId="4" applyFont="1" applyBorder="1" applyAlignment="1" applyProtection="1">
      <alignment horizontal="left"/>
    </xf>
    <xf numFmtId="0" fontId="4" fillId="0" borderId="1" xfId="4" applyFont="1" applyBorder="1" applyProtection="1"/>
    <xf numFmtId="0" fontId="4" fillId="0" borderId="10" xfId="5" applyFont="1" applyBorder="1" applyAlignment="1" applyProtection="1">
      <alignment horizontal="left"/>
    </xf>
    <xf numFmtId="0" fontId="4" fillId="0" borderId="4" xfId="5" applyFont="1" applyBorder="1" applyAlignment="1" applyProtection="1">
      <alignment vertical="top" wrapText="1"/>
    </xf>
    <xf numFmtId="0" fontId="5" fillId="0" borderId="4" xfId="5" applyFont="1" applyBorder="1" applyAlignment="1" applyProtection="1">
      <alignment horizontal="left"/>
      <protection locked="0"/>
    </xf>
    <xf numFmtId="0" fontId="4" fillId="0" borderId="1" xfId="5" applyFont="1" applyBorder="1" applyProtection="1"/>
    <xf numFmtId="0" fontId="10" fillId="0" borderId="4" xfId="5" applyFont="1" applyBorder="1" applyAlignment="1" applyProtection="1"/>
    <xf numFmtId="0" fontId="10" fillId="0" borderId="4" xfId="5" applyFont="1" applyBorder="1" applyAlignment="1" applyProtection="1">
      <protection locked="0"/>
    </xf>
    <xf numFmtId="165" fontId="5" fillId="0" borderId="4" xfId="5" applyNumberFormat="1" applyFont="1" applyFill="1" applyBorder="1" applyAlignment="1" applyProtection="1">
      <alignment horizontal="left"/>
    </xf>
    <xf numFmtId="0" fontId="11" fillId="0" borderId="0" xfId="5" applyFont="1" applyFill="1" applyBorder="1" applyAlignment="1" applyProtection="1">
      <alignment horizontal="left" indent="3"/>
    </xf>
    <xf numFmtId="165" fontId="5" fillId="0" borderId="7" xfId="5" applyNumberFormat="1" applyFont="1" applyFill="1" applyBorder="1" applyAlignment="1" applyProtection="1">
      <alignment horizontal="left"/>
    </xf>
    <xf numFmtId="0" fontId="11" fillId="0" borderId="6" xfId="5" applyFont="1" applyFill="1" applyBorder="1" applyAlignment="1" applyProtection="1">
      <alignment horizontal="left" indent="3"/>
    </xf>
    <xf numFmtId="0" fontId="4" fillId="0" borderId="11" xfId="5" applyFont="1" applyBorder="1" applyProtection="1"/>
    <xf numFmtId="0" fontId="4" fillId="0" borderId="10" xfId="5" applyFont="1" applyFill="1" applyBorder="1" applyAlignment="1" applyProtection="1">
      <alignment horizontal="left"/>
    </xf>
    <xf numFmtId="0" fontId="4" fillId="0" borderId="1" xfId="5" applyFont="1" applyFill="1" applyBorder="1" applyProtection="1"/>
    <xf numFmtId="0" fontId="4" fillId="0" borderId="4" xfId="6" applyFont="1" applyBorder="1" applyAlignment="1" applyProtection="1">
      <alignment vertical="top" wrapText="1"/>
    </xf>
    <xf numFmtId="0" fontId="10" fillId="0" borderId="4" xfId="6" applyFont="1" applyBorder="1" applyAlignment="1" applyProtection="1"/>
    <xf numFmtId="165" fontId="5" fillId="0" borderId="4" xfId="6" applyNumberFormat="1" applyFont="1" applyFill="1" applyBorder="1" applyAlignment="1" applyProtection="1">
      <alignment horizontal="left"/>
    </xf>
    <xf numFmtId="0" fontId="11" fillId="0" borderId="0" xfId="6" applyFont="1" applyFill="1" applyBorder="1" applyAlignment="1" applyProtection="1">
      <alignment horizontal="left" indent="3"/>
    </xf>
    <xf numFmtId="165" fontId="5" fillId="0" borderId="7" xfId="6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indent="3"/>
    </xf>
    <xf numFmtId="0" fontId="4" fillId="0" borderId="10" xfId="6" applyFont="1" applyFill="1" applyBorder="1" applyAlignment="1" applyProtection="1">
      <alignment horizontal="left"/>
    </xf>
    <xf numFmtId="0" fontId="4" fillId="0" borderId="1" xfId="6" applyFont="1" applyFill="1" applyBorder="1" applyProtection="1"/>
    <xf numFmtId="0" fontId="4" fillId="0" borderId="4" xfId="7" applyNumberFormat="1" applyFont="1" applyBorder="1" applyAlignment="1" applyProtection="1">
      <alignment vertical="top" wrapText="1"/>
    </xf>
    <xf numFmtId="0" fontId="10" fillId="0" borderId="4" xfId="7" applyNumberFormat="1" applyFont="1" applyBorder="1" applyAlignment="1" applyProtection="1"/>
    <xf numFmtId="0" fontId="4" fillId="0" borderId="1" xfId="7" applyNumberFormat="1" applyFont="1" applyBorder="1" applyAlignment="1" applyProtection="1"/>
    <xf numFmtId="0" fontId="5" fillId="0" borderId="1" xfId="7" applyNumberFormat="1" applyFont="1" applyBorder="1" applyAlignment="1" applyProtection="1">
      <protection locked="0"/>
    </xf>
    <xf numFmtId="0" fontId="5" fillId="0" borderId="1" xfId="7" applyNumberFormat="1" applyFont="1" applyBorder="1" applyAlignment="1" applyProtection="1">
      <alignment horizontal="right"/>
    </xf>
    <xf numFmtId="165" fontId="5" fillId="0" borderId="4" xfId="7" applyNumberFormat="1" applyFont="1" applyFill="1" applyBorder="1" applyAlignment="1" applyProtection="1">
      <alignment horizontal="left"/>
    </xf>
    <xf numFmtId="0" fontId="11" fillId="0" borderId="0" xfId="7" applyNumberFormat="1" applyFont="1" applyFill="1" applyBorder="1" applyAlignment="1" applyProtection="1">
      <alignment horizontal="left" indent="3"/>
    </xf>
    <xf numFmtId="165" fontId="5" fillId="0" borderId="7" xfId="7" applyNumberFormat="1" applyFont="1" applyFill="1" applyBorder="1" applyAlignment="1" applyProtection="1">
      <alignment horizontal="left"/>
    </xf>
    <xf numFmtId="0" fontId="11" fillId="0" borderId="6" xfId="7" applyNumberFormat="1" applyFont="1" applyFill="1" applyBorder="1" applyAlignment="1" applyProtection="1">
      <alignment horizontal="left" indent="3"/>
    </xf>
    <xf numFmtId="0" fontId="4" fillId="0" borderId="10" xfId="7" applyNumberFormat="1" applyFont="1" applyFill="1" applyBorder="1" applyAlignment="1" applyProtection="1">
      <alignment horizontal="left"/>
    </xf>
    <xf numFmtId="0" fontId="4" fillId="0" borderId="1" xfId="7" applyNumberFormat="1" applyFont="1" applyFill="1" applyBorder="1" applyAlignment="1" applyProtection="1"/>
    <xf numFmtId="49" fontId="4" fillId="0" borderId="4" xfId="0" quotePrefix="1" applyNumberFormat="1" applyFont="1" applyBorder="1" applyAlignment="1" applyProtection="1">
      <alignment horizontal="left"/>
    </xf>
    <xf numFmtId="0" fontId="36" fillId="0" borderId="0" xfId="0" applyFont="1" applyFill="1" applyBorder="1" applyAlignment="1" applyProtection="1">
      <alignment horizontal="left" indent="2"/>
    </xf>
    <xf numFmtId="0" fontId="42" fillId="0" borderId="0" xfId="0" applyFont="1" applyFill="1" applyAlignment="1" applyProtection="1">
      <alignment horizontal="right"/>
      <protection locked="0"/>
    </xf>
    <xf numFmtId="0" fontId="42" fillId="0" borderId="0" xfId="0" applyFont="1" applyFill="1" applyProtection="1"/>
    <xf numFmtId="0" fontId="37" fillId="0" borderId="0" xfId="0" applyFont="1" applyFill="1" applyBorder="1" applyAlignment="1" applyProtection="1">
      <alignment horizontal="left" indent="1"/>
    </xf>
    <xf numFmtId="0" fontId="36" fillId="0" borderId="0" xfId="2" applyFont="1" applyFill="1" applyBorder="1" applyAlignment="1" applyProtection="1">
      <alignment horizontal="left" indent="2"/>
    </xf>
    <xf numFmtId="0" fontId="2" fillId="0" borderId="0" xfId="2" applyFont="1" applyFill="1" applyProtection="1">
      <protection locked="0"/>
    </xf>
    <xf numFmtId="0" fontId="37" fillId="0" borderId="0" xfId="2" applyFont="1" applyFill="1" applyBorder="1" applyAlignment="1" applyProtection="1">
      <alignment horizontal="left" indent="1"/>
    </xf>
    <xf numFmtId="0" fontId="37" fillId="0" borderId="0" xfId="2" applyFont="1" applyBorder="1" applyProtection="1"/>
    <xf numFmtId="0" fontId="2" fillId="0" borderId="0" xfId="2" applyFont="1" applyFill="1" applyBorder="1" applyProtection="1">
      <protection locked="0"/>
    </xf>
    <xf numFmtId="0" fontId="42" fillId="0" borderId="0" xfId="2" applyFont="1" applyAlignment="1" applyProtection="1">
      <alignment horizontal="right"/>
      <protection locked="0"/>
    </xf>
    <xf numFmtId="0" fontId="42" fillId="0" borderId="0" xfId="2" applyFont="1" applyProtection="1"/>
    <xf numFmtId="0" fontId="42" fillId="0" borderId="0" xfId="0" applyFont="1"/>
    <xf numFmtId="0" fontId="2" fillId="0" borderId="0" xfId="3" applyFont="1" applyProtection="1">
      <protection locked="0"/>
    </xf>
    <xf numFmtId="0" fontId="4" fillId="0" borderId="0" xfId="3" applyFont="1" applyBorder="1" applyProtection="1">
      <protection locked="0"/>
    </xf>
    <xf numFmtId="0" fontId="3" fillId="0" borderId="0" xfId="3" applyFont="1" applyProtection="1">
      <protection locked="0"/>
    </xf>
    <xf numFmtId="0" fontId="21" fillId="0" borderId="0" xfId="3" applyFont="1" applyProtection="1">
      <protection locked="0"/>
    </xf>
    <xf numFmtId="164" fontId="21" fillId="0" borderId="0" xfId="3" applyNumberFormat="1" applyFont="1" applyProtection="1">
      <protection locked="0"/>
    </xf>
    <xf numFmtId="0" fontId="4" fillId="0" borderId="1" xfId="3" applyFont="1" applyBorder="1" applyProtection="1">
      <protection locked="0"/>
    </xf>
    <xf numFmtId="0" fontId="21" fillId="0" borderId="0" xfId="3" applyFont="1" applyBorder="1" applyProtection="1">
      <protection locked="0"/>
    </xf>
    <xf numFmtId="0" fontId="4" fillId="0" borderId="6" xfId="3" applyFont="1" applyBorder="1" applyProtection="1">
      <protection locked="0"/>
    </xf>
    <xf numFmtId="0" fontId="4" fillId="0" borderId="0" xfId="3" applyFont="1" applyFill="1" applyBorder="1" applyProtection="1">
      <protection locked="0"/>
    </xf>
    <xf numFmtId="0" fontId="21" fillId="0" borderId="0" xfId="3" applyFont="1" applyFill="1" applyProtection="1">
      <protection locked="0"/>
    </xf>
    <xf numFmtId="0" fontId="4" fillId="0" borderId="1" xfId="3" applyFont="1" applyFill="1" applyBorder="1" applyProtection="1">
      <protection locked="0"/>
    </xf>
    <xf numFmtId="0" fontId="4" fillId="0" borderId="1" xfId="4" applyFont="1" applyBorder="1" applyProtection="1">
      <protection locked="0"/>
    </xf>
    <xf numFmtId="0" fontId="21" fillId="0" borderId="0" xfId="4" applyFont="1" applyProtection="1">
      <protection locked="0"/>
    </xf>
    <xf numFmtId="0" fontId="4" fillId="0" borderId="0" xfId="4" applyFont="1" applyBorder="1" applyProtection="1">
      <protection locked="0"/>
    </xf>
    <xf numFmtId="0" fontId="4" fillId="0" borderId="1" xfId="5" applyFont="1" applyBorder="1" applyProtection="1">
      <protection locked="0"/>
    </xf>
    <xf numFmtId="0" fontId="21" fillId="0" borderId="0" xfId="5" applyFont="1" applyProtection="1">
      <protection locked="0"/>
    </xf>
    <xf numFmtId="0" fontId="4" fillId="0" borderId="0" xfId="5" applyFont="1" applyBorder="1" applyProtection="1">
      <protection locked="0"/>
    </xf>
    <xf numFmtId="0" fontId="3" fillId="0" borderId="0" xfId="5" applyFont="1" applyProtection="1">
      <protection locked="0"/>
    </xf>
    <xf numFmtId="164" fontId="21" fillId="0" borderId="0" xfId="5" applyNumberFormat="1" applyFont="1" applyProtection="1">
      <protection locked="0"/>
    </xf>
    <xf numFmtId="0" fontId="4" fillId="0" borderId="6" xfId="5" applyFont="1" applyBorder="1" applyProtection="1">
      <protection locked="0"/>
    </xf>
    <xf numFmtId="0" fontId="4" fillId="0" borderId="18" xfId="5" applyFont="1" applyBorder="1" applyProtection="1">
      <protection locked="0"/>
    </xf>
    <xf numFmtId="0" fontId="11" fillId="0" borderId="0" xfId="5" applyFont="1" applyFill="1" applyBorder="1" applyAlignment="1" applyProtection="1">
      <alignment horizontal="left" indent="2"/>
    </xf>
    <xf numFmtId="0" fontId="2" fillId="0" borderId="0" xfId="5" applyFont="1" applyFill="1" applyProtection="1">
      <protection locked="0"/>
    </xf>
    <xf numFmtId="164" fontId="2" fillId="0" borderId="0" xfId="5" applyNumberFormat="1" applyFont="1" applyFill="1" applyProtection="1">
      <protection locked="0"/>
    </xf>
    <xf numFmtId="0" fontId="21" fillId="0" borderId="0" xfId="5" applyFont="1" applyFill="1" applyProtection="1">
      <protection locked="0"/>
    </xf>
    <xf numFmtId="0" fontId="2" fillId="0" borderId="0" xfId="6" applyFont="1" applyFill="1" applyProtection="1">
      <protection locked="0"/>
    </xf>
    <xf numFmtId="164" fontId="2" fillId="0" borderId="0" xfId="6" applyNumberFormat="1" applyFont="1" applyFill="1" applyProtection="1">
      <protection locked="0"/>
    </xf>
    <xf numFmtId="0" fontId="4" fillId="0" borderId="18" xfId="5" applyFont="1" applyFill="1" applyBorder="1" applyProtection="1">
      <protection locked="0"/>
    </xf>
    <xf numFmtId="0" fontId="4" fillId="0" borderId="0" xfId="5" applyFont="1" applyFill="1" applyBorder="1" applyProtection="1">
      <protection locked="0"/>
    </xf>
    <xf numFmtId="0" fontId="4" fillId="0" borderId="1" xfId="6" applyFont="1" applyBorder="1" applyProtection="1">
      <protection locked="0"/>
    </xf>
    <xf numFmtId="164" fontId="4" fillId="0" borderId="11" xfId="6" applyNumberFormat="1" applyFont="1" applyBorder="1" applyProtection="1">
      <protection locked="0"/>
    </xf>
    <xf numFmtId="0" fontId="21" fillId="0" borderId="0" xfId="6" applyFont="1" applyProtection="1">
      <protection locked="0"/>
    </xf>
    <xf numFmtId="0" fontId="4" fillId="0" borderId="0" xfId="6" applyFont="1" applyBorder="1" applyProtection="1">
      <protection locked="0"/>
    </xf>
    <xf numFmtId="0" fontId="3" fillId="0" borderId="0" xfId="6" applyFont="1" applyProtection="1">
      <protection locked="0"/>
    </xf>
    <xf numFmtId="164" fontId="21" fillId="0" borderId="0" xfId="6" applyNumberFormat="1" applyFont="1" applyProtection="1">
      <protection locked="0"/>
    </xf>
    <xf numFmtId="0" fontId="4" fillId="0" borderId="6" xfId="6" applyFont="1" applyBorder="1" applyProtection="1">
      <protection locked="0"/>
    </xf>
    <xf numFmtId="0" fontId="4" fillId="0" borderId="12" xfId="6" applyFont="1" applyBorder="1" applyProtection="1">
      <protection locked="0"/>
    </xf>
    <xf numFmtId="0" fontId="4" fillId="0" borderId="9" xfId="6" applyFont="1" applyBorder="1" applyProtection="1">
      <protection locked="0"/>
    </xf>
    <xf numFmtId="0" fontId="4" fillId="0" borderId="11" xfId="6" applyFont="1" applyBorder="1" applyProtection="1">
      <protection locked="0"/>
    </xf>
    <xf numFmtId="0" fontId="4" fillId="0" borderId="18" xfId="6" applyFont="1" applyBorder="1" applyProtection="1">
      <protection locked="0"/>
    </xf>
    <xf numFmtId="0" fontId="11" fillId="0" borderId="0" xfId="6" applyFont="1" applyFill="1" applyBorder="1" applyAlignment="1" applyProtection="1">
      <alignment horizontal="left" indent="2"/>
    </xf>
    <xf numFmtId="0" fontId="21" fillId="0" borderId="0" xfId="6" applyFont="1" applyFill="1" applyProtection="1">
      <protection locked="0"/>
    </xf>
    <xf numFmtId="0" fontId="21" fillId="0" borderId="1" xfId="6" applyFont="1" applyBorder="1" applyProtection="1">
      <protection locked="0"/>
    </xf>
    <xf numFmtId="0" fontId="21" fillId="0" borderId="6" xfId="6" applyFont="1" applyBorder="1" applyProtection="1">
      <protection locked="0"/>
    </xf>
    <xf numFmtId="0" fontId="4" fillId="0" borderId="1" xfId="6" applyFont="1" applyFill="1" applyBorder="1" applyProtection="1">
      <protection locked="0"/>
    </xf>
    <xf numFmtId="164" fontId="21" fillId="0" borderId="0" xfId="6" applyNumberFormat="1" applyFont="1" applyFill="1" applyProtection="1">
      <protection locked="0"/>
    </xf>
    <xf numFmtId="0" fontId="4" fillId="0" borderId="0" xfId="6" applyFont="1" applyFill="1" applyBorder="1" applyProtection="1">
      <protection locked="0"/>
    </xf>
    <xf numFmtId="0" fontId="4" fillId="0" borderId="0" xfId="7" applyNumberFormat="1" applyFont="1" applyBorder="1" applyAlignment="1" applyProtection="1">
      <protection locked="0"/>
    </xf>
    <xf numFmtId="0" fontId="3" fillId="0" borderId="0" xfId="7" applyNumberFormat="1" applyFont="1" applyAlignment="1" applyProtection="1">
      <protection locked="0"/>
    </xf>
    <xf numFmtId="164" fontId="21" fillId="0" borderId="0" xfId="7" applyNumberFormat="1" applyFont="1" applyAlignment="1" applyProtection="1">
      <protection locked="0"/>
    </xf>
    <xf numFmtId="0" fontId="21" fillId="0" borderId="0" xfId="7" applyNumberFormat="1" applyFont="1" applyAlignment="1" applyProtection="1">
      <protection locked="0"/>
    </xf>
    <xf numFmtId="0" fontId="4" fillId="0" borderId="19" xfId="7" applyNumberFormat="1" applyFont="1" applyBorder="1" applyAlignment="1" applyProtection="1">
      <protection locked="0"/>
    </xf>
    <xf numFmtId="0" fontId="4" fillId="0" borderId="6" xfId="7" applyNumberFormat="1" applyFont="1" applyBorder="1" applyAlignment="1" applyProtection="1">
      <protection locked="0"/>
    </xf>
    <xf numFmtId="0" fontId="4" fillId="0" borderId="11" xfId="7" applyNumberFormat="1" applyFont="1" applyBorder="1" applyAlignment="1" applyProtection="1">
      <protection locked="0"/>
    </xf>
    <xf numFmtId="0" fontId="21" fillId="0" borderId="1" xfId="7" applyNumberFormat="1" applyFont="1" applyBorder="1" applyAlignment="1" applyProtection="1">
      <protection locked="0"/>
    </xf>
    <xf numFmtId="0" fontId="4" fillId="0" borderId="12" xfId="7" applyNumberFormat="1" applyFont="1" applyBorder="1" applyAlignment="1" applyProtection="1">
      <protection locked="0"/>
    </xf>
    <xf numFmtId="0" fontId="21" fillId="0" borderId="0" xfId="7" applyNumberFormat="1" applyFont="1" applyBorder="1" applyAlignment="1" applyProtection="1">
      <protection locked="0"/>
    </xf>
    <xf numFmtId="0" fontId="11" fillId="0" borderId="0" xfId="7" applyNumberFormat="1" applyFont="1" applyFill="1" applyBorder="1" applyAlignment="1" applyProtection="1">
      <alignment horizontal="left" indent="2"/>
    </xf>
    <xf numFmtId="0" fontId="5" fillId="0" borderId="20" xfId="7" applyNumberFormat="1" applyFont="1" applyBorder="1" applyAlignment="1" applyProtection="1">
      <alignment horizontal="left"/>
    </xf>
    <xf numFmtId="0" fontId="5" fillId="0" borderId="18" xfId="7" applyNumberFormat="1" applyFont="1" applyBorder="1" applyAlignment="1" applyProtection="1"/>
    <xf numFmtId="0" fontId="5" fillId="0" borderId="21" xfId="7" applyNumberFormat="1" applyFont="1" applyBorder="1" applyAlignment="1" applyProtection="1">
      <alignment horizontal="left"/>
    </xf>
    <xf numFmtId="0" fontId="5" fillId="0" borderId="19" xfId="7" applyNumberFormat="1" applyFont="1" applyBorder="1" applyAlignment="1" applyProtection="1"/>
    <xf numFmtId="0" fontId="4" fillId="0" borderId="0" xfId="7" applyNumberFormat="1" applyFont="1" applyFill="1" applyBorder="1" applyAlignment="1" applyProtection="1">
      <protection locked="0"/>
    </xf>
    <xf numFmtId="0" fontId="21" fillId="0" borderId="0" xfId="7" applyNumberFormat="1" applyFont="1" applyFill="1" applyAlignment="1" applyProtection="1">
      <protection locked="0"/>
    </xf>
    <xf numFmtId="0" fontId="4" fillId="0" borderId="1" xfId="7" applyNumberFormat="1" applyFont="1" applyBorder="1" applyAlignment="1" applyProtection="1">
      <protection locked="0"/>
    </xf>
    <xf numFmtId="0" fontId="4" fillId="0" borderId="1" xfId="7" applyNumberFormat="1" applyFont="1" applyFill="1" applyBorder="1" applyAlignment="1" applyProtection="1">
      <protection locked="0"/>
    </xf>
    <xf numFmtId="164" fontId="21" fillId="0" borderId="0" xfId="7" applyNumberFormat="1" applyFont="1" applyFill="1" applyAlignment="1" applyProtection="1">
      <protection locked="0"/>
    </xf>
    <xf numFmtId="1" fontId="5" fillId="0" borderId="0" xfId="0" applyNumberFormat="1" applyFont="1" applyBorder="1" applyAlignment="1" applyProtection="1">
      <alignment horizontal="right"/>
      <protection locked="0"/>
    </xf>
    <xf numFmtId="3" fontId="5" fillId="0" borderId="5" xfId="0" applyNumberFormat="1" applyFont="1" applyBorder="1" applyAlignment="1" applyProtection="1">
      <alignment horizontal="right"/>
      <protection locked="0"/>
    </xf>
    <xf numFmtId="3" fontId="5" fillId="0" borderId="0" xfId="0" applyNumberFormat="1" applyFont="1" applyBorder="1" applyAlignment="1" applyProtection="1">
      <alignment horizontal="right"/>
      <protection locked="0"/>
    </xf>
    <xf numFmtId="3" fontId="5" fillId="0" borderId="12" xfId="0" applyNumberFormat="1" applyFont="1" applyBorder="1" applyAlignment="1" applyProtection="1">
      <alignment horizontal="right"/>
      <protection locked="0"/>
    </xf>
    <xf numFmtId="3" fontId="34" fillId="0" borderId="5" xfId="0" applyNumberFormat="1" applyFont="1" applyBorder="1" applyAlignment="1" applyProtection="1">
      <alignment horizontal="right"/>
      <protection locked="0"/>
    </xf>
    <xf numFmtId="3" fontId="34" fillId="0" borderId="8" xfId="0" applyNumberFormat="1" applyFont="1" applyBorder="1" applyAlignment="1" applyProtection="1">
      <alignment horizontal="right"/>
      <protection locked="0"/>
    </xf>
    <xf numFmtId="3" fontId="5" fillId="0" borderId="8" xfId="0" applyNumberFormat="1" applyFont="1" applyBorder="1" applyAlignment="1" applyProtection="1">
      <alignment horizontal="right"/>
      <protection locked="0"/>
    </xf>
    <xf numFmtId="3" fontId="4" fillId="0" borderId="10" xfId="0" applyNumberFormat="1" applyFont="1" applyBorder="1" applyAlignment="1" applyProtection="1">
      <alignment horizontal="right"/>
      <protection locked="0"/>
    </xf>
    <xf numFmtId="3" fontId="4" fillId="0" borderId="10" xfId="0" quotePrefix="1" applyNumberFormat="1" applyFont="1" applyBorder="1" applyAlignment="1" applyProtection="1">
      <alignment horizontal="right"/>
      <protection locked="0"/>
    </xf>
    <xf numFmtId="3" fontId="4" fillId="0" borderId="13" xfId="0" quotePrefix="1" applyNumberFormat="1" applyFont="1" applyBorder="1" applyAlignment="1" applyProtection="1">
      <alignment horizontal="right"/>
      <protection locked="0"/>
    </xf>
    <xf numFmtId="3" fontId="4" fillId="0" borderId="5" xfId="0" applyNumberFormat="1" applyFont="1" applyBorder="1" applyAlignment="1" applyProtection="1">
      <alignment horizontal="right"/>
      <protection locked="0"/>
    </xf>
    <xf numFmtId="3" fontId="36" fillId="0" borderId="5" xfId="0" applyNumberFormat="1" applyFont="1" applyFill="1" applyBorder="1" applyAlignment="1" applyProtection="1">
      <alignment horizontal="right"/>
      <protection locked="0"/>
    </xf>
    <xf numFmtId="3" fontId="5" fillId="0" borderId="5" xfId="0" applyNumberFormat="1" applyFont="1" applyFill="1" applyBorder="1" applyAlignment="1" applyProtection="1">
      <alignment horizontal="right"/>
      <protection locked="0"/>
    </xf>
    <xf numFmtId="3" fontId="11" fillId="0" borderId="5" xfId="0" applyNumberFormat="1" applyFont="1" applyFill="1" applyBorder="1" applyAlignment="1" applyProtection="1">
      <alignment horizontal="right"/>
      <protection locked="0"/>
    </xf>
    <xf numFmtId="3" fontId="4" fillId="0" borderId="5" xfId="0" applyNumberFormat="1" applyFont="1" applyFill="1" applyBorder="1" applyAlignment="1" applyProtection="1">
      <alignment horizontal="right"/>
      <protection locked="0"/>
    </xf>
    <xf numFmtId="3" fontId="10" fillId="0" borderId="5" xfId="0" applyNumberFormat="1" applyFont="1" applyFill="1" applyBorder="1" applyAlignment="1" applyProtection="1">
      <alignment horizontal="right"/>
      <protection locked="0"/>
    </xf>
    <xf numFmtId="3" fontId="36" fillId="0" borderId="0" xfId="0" applyNumberFormat="1" applyFont="1" applyFill="1" applyBorder="1" applyAlignment="1" applyProtection="1">
      <alignment horizontal="right"/>
      <protection locked="0"/>
    </xf>
    <xf numFmtId="3" fontId="11" fillId="0" borderId="0" xfId="0" applyNumberFormat="1" applyFont="1" applyFill="1" applyBorder="1" applyAlignment="1" applyProtection="1">
      <alignment horizontal="right"/>
      <protection locked="0"/>
    </xf>
    <xf numFmtId="3" fontId="5" fillId="0" borderId="0" xfId="0" applyNumberFormat="1" applyFont="1" applyFill="1" applyBorder="1" applyAlignment="1" applyProtection="1">
      <alignment horizontal="right"/>
      <protection locked="0"/>
    </xf>
    <xf numFmtId="3" fontId="11" fillId="0" borderId="8" xfId="0" applyNumberFormat="1" applyFont="1" applyFill="1" applyBorder="1" applyAlignment="1" applyProtection="1">
      <alignment horizontal="right"/>
      <protection locked="0"/>
    </xf>
    <xf numFmtId="3" fontId="11" fillId="0" borderId="6" xfId="0" applyNumberFormat="1" applyFont="1" applyFill="1" applyBorder="1" applyAlignment="1" applyProtection="1">
      <alignment horizontal="right"/>
      <protection locked="0"/>
    </xf>
    <xf numFmtId="3" fontId="4" fillId="0" borderId="13" xfId="0" applyNumberFormat="1" applyFont="1" applyBorder="1" applyAlignment="1" applyProtection="1">
      <alignment horizontal="right"/>
      <protection locked="0"/>
    </xf>
    <xf numFmtId="3" fontId="37" fillId="0" borderId="5" xfId="0" applyNumberFormat="1" applyFont="1" applyBorder="1" applyAlignment="1" applyProtection="1">
      <alignment horizontal="right"/>
      <protection locked="0"/>
    </xf>
    <xf numFmtId="3" fontId="4" fillId="0" borderId="8" xfId="0" applyNumberFormat="1" applyFont="1" applyBorder="1" applyAlignment="1" applyProtection="1">
      <alignment horizontal="right"/>
      <protection locked="0"/>
    </xf>
    <xf numFmtId="3" fontId="4" fillId="0" borderId="6" xfId="0" applyNumberFormat="1" applyFont="1" applyBorder="1" applyAlignment="1" applyProtection="1">
      <alignment horizontal="right"/>
      <protection locked="0"/>
    </xf>
    <xf numFmtId="3" fontId="4" fillId="0" borderId="9" xfId="0" applyNumberFormat="1" applyFont="1" applyBorder="1" applyAlignment="1" applyProtection="1">
      <alignment horizontal="right"/>
      <protection locked="0"/>
    </xf>
    <xf numFmtId="3" fontId="34" fillId="0" borderId="13" xfId="0" applyNumberFormat="1" applyFont="1" applyBorder="1" applyAlignment="1" applyProtection="1">
      <alignment horizontal="right"/>
      <protection locked="0"/>
    </xf>
    <xf numFmtId="3" fontId="37" fillId="0" borderId="0" xfId="0" applyNumberFormat="1" applyFont="1" applyBorder="1" applyAlignment="1" applyProtection="1">
      <alignment horizontal="right"/>
      <protection locked="0"/>
    </xf>
    <xf numFmtId="3" fontId="37" fillId="0" borderId="12" xfId="0" applyNumberFormat="1" applyFont="1" applyBorder="1" applyAlignment="1" applyProtection="1">
      <alignment horizontal="right"/>
      <protection locked="0"/>
    </xf>
    <xf numFmtId="3" fontId="5" fillId="0" borderId="6" xfId="0" applyNumberFormat="1" applyFont="1" applyBorder="1" applyAlignment="1" applyProtection="1">
      <alignment horizontal="right"/>
      <protection locked="0"/>
    </xf>
    <xf numFmtId="3" fontId="5" fillId="0" borderId="9" xfId="0" applyNumberFormat="1" applyFont="1" applyBorder="1" applyAlignment="1" applyProtection="1">
      <alignment horizontal="right"/>
      <protection locked="0"/>
    </xf>
    <xf numFmtId="3" fontId="37" fillId="0" borderId="8" xfId="0" applyNumberFormat="1" applyFont="1" applyBorder="1" applyAlignment="1" applyProtection="1">
      <alignment horizontal="right"/>
      <protection locked="0"/>
    </xf>
    <xf numFmtId="3" fontId="37" fillId="0" borderId="6" xfId="0" applyNumberFormat="1" applyFont="1" applyBorder="1" applyAlignment="1" applyProtection="1">
      <alignment horizontal="right"/>
      <protection locked="0"/>
    </xf>
    <xf numFmtId="3" fontId="37" fillId="0" borderId="9" xfId="0" applyNumberFormat="1" applyFont="1" applyBorder="1" applyAlignment="1" applyProtection="1">
      <alignment horizontal="right"/>
      <protection locked="0"/>
    </xf>
    <xf numFmtId="3" fontId="4" fillId="0" borderId="0" xfId="0" applyNumberFormat="1" applyFont="1" applyBorder="1" applyAlignment="1" applyProtection="1">
      <alignment horizontal="right"/>
      <protection locked="0"/>
    </xf>
    <xf numFmtId="3" fontId="4" fillId="0" borderId="12" xfId="0" applyNumberFormat="1" applyFont="1" applyBorder="1" applyAlignment="1" applyProtection="1">
      <alignment horizontal="right"/>
      <protection locked="0"/>
    </xf>
    <xf numFmtId="3" fontId="4" fillId="0" borderId="1" xfId="0" applyNumberFormat="1" applyFont="1" applyBorder="1" applyAlignment="1" applyProtection="1">
      <alignment horizontal="right"/>
      <protection locked="0"/>
    </xf>
    <xf numFmtId="3" fontId="4" fillId="0" borderId="11" xfId="0" applyNumberFormat="1" applyFont="1" applyBorder="1" applyAlignment="1" applyProtection="1">
      <alignment horizontal="right"/>
      <protection locked="0"/>
    </xf>
    <xf numFmtId="1" fontId="5" fillId="0" borderId="0" xfId="0" applyNumberFormat="1" applyFont="1" applyProtection="1"/>
    <xf numFmtId="1" fontId="3" fillId="0" borderId="0" xfId="0" applyNumberFormat="1" applyFont="1" applyAlignment="1" applyProtection="1">
      <alignment horizontal="right"/>
    </xf>
    <xf numFmtId="1" fontId="5" fillId="0" borderId="0" xfId="0" applyNumberFormat="1" applyFont="1" applyProtection="1">
      <protection locked="0"/>
    </xf>
    <xf numFmtId="1" fontId="10" fillId="0" borderId="0" xfId="0" applyNumberFormat="1" applyFont="1" applyAlignment="1" applyProtection="1">
      <alignment horizontal="right"/>
      <protection locked="0"/>
    </xf>
    <xf numFmtId="1" fontId="4" fillId="0" borderId="0" xfId="0" applyNumberFormat="1" applyFont="1" applyBorder="1" applyAlignment="1" applyProtection="1">
      <alignment horizontal="center" wrapText="1"/>
      <protection locked="0"/>
    </xf>
    <xf numFmtId="1" fontId="5" fillId="0" borderId="0" xfId="0" applyNumberFormat="1" applyFont="1" applyBorder="1" applyAlignment="1" applyProtection="1">
      <alignment horizontal="center" wrapText="1"/>
      <protection locked="0"/>
    </xf>
    <xf numFmtId="1" fontId="4" fillId="0" borderId="0" xfId="0" applyNumberFormat="1" applyFont="1" applyBorder="1" applyAlignment="1" applyProtection="1">
      <alignment horizontal="center"/>
      <protection locked="0"/>
    </xf>
    <xf numFmtId="1" fontId="5" fillId="0" borderId="0" xfId="9" applyNumberFormat="1" applyFont="1" applyFill="1" applyBorder="1" applyProtection="1">
      <protection locked="0"/>
    </xf>
    <xf numFmtId="1" fontId="5" fillId="0" borderId="0" xfId="0" applyNumberFormat="1" applyFont="1" applyFill="1" applyBorder="1" applyProtection="1">
      <protection locked="0"/>
    </xf>
    <xf numFmtId="1" fontId="0" fillId="0" borderId="0" xfId="0" applyNumberFormat="1" applyProtection="1">
      <protection locked="0"/>
    </xf>
    <xf numFmtId="1" fontId="4" fillId="0" borderId="0" xfId="2" applyNumberFormat="1" applyFont="1" applyAlignment="1" applyProtection="1"/>
    <xf numFmtId="1" fontId="5" fillId="0" borderId="0" xfId="2" applyNumberFormat="1" applyFont="1" applyProtection="1"/>
    <xf numFmtId="1" fontId="3" fillId="0" borderId="0" xfId="2" applyNumberFormat="1" applyFont="1" applyAlignment="1" applyProtection="1">
      <alignment horizontal="right"/>
    </xf>
    <xf numFmtId="1" fontId="5" fillId="0" borderId="0" xfId="2" applyNumberFormat="1" applyFont="1" applyBorder="1" applyAlignment="1" applyProtection="1"/>
    <xf numFmtId="1" fontId="5" fillId="0" borderId="7" xfId="2" quotePrefix="1" applyNumberFormat="1" applyFont="1" applyBorder="1" applyAlignment="1" applyProtection="1">
      <alignment horizontal="center"/>
    </xf>
    <xf numFmtId="1" fontId="5" fillId="0" borderId="8" xfId="2" quotePrefix="1" applyNumberFormat="1" applyFont="1" applyBorder="1" applyAlignment="1" applyProtection="1">
      <alignment horizontal="center"/>
    </xf>
    <xf numFmtId="1" fontId="5" fillId="0" borderId="6" xfId="2" quotePrefix="1" applyNumberFormat="1" applyFont="1" applyBorder="1" applyAlignment="1" applyProtection="1">
      <alignment horizontal="center"/>
    </xf>
    <xf numFmtId="1" fontId="5" fillId="0" borderId="9" xfId="2" quotePrefix="1" applyNumberFormat="1" applyFont="1" applyBorder="1" applyAlignment="1" applyProtection="1">
      <alignment horizontal="center"/>
    </xf>
    <xf numFmtId="1" fontId="3" fillId="0" borderId="0" xfId="2" applyNumberFormat="1" applyFont="1" applyFill="1" applyAlignment="1" applyProtection="1">
      <alignment horizontal="right"/>
    </xf>
    <xf numFmtId="1" fontId="5" fillId="0" borderId="15" xfId="2" applyNumberFormat="1" applyFont="1" applyBorder="1" applyAlignment="1" applyProtection="1">
      <alignment horizontal="center"/>
      <protection locked="0"/>
    </xf>
    <xf numFmtId="1" fontId="5" fillId="0" borderId="2" xfId="2" applyNumberFormat="1" applyFont="1" applyBorder="1" applyAlignment="1" applyProtection="1">
      <alignment horizontal="center"/>
      <protection locked="0"/>
    </xf>
    <xf numFmtId="1" fontId="5" fillId="0" borderId="3" xfId="2" applyNumberFormat="1" applyFont="1" applyBorder="1" applyAlignment="1" applyProtection="1">
      <alignment horizontal="center"/>
      <protection locked="0"/>
    </xf>
    <xf numFmtId="1" fontId="5" fillId="0" borderId="13" xfId="2" applyNumberFormat="1" applyFont="1" applyBorder="1" applyProtection="1">
      <protection locked="0"/>
    </xf>
    <xf numFmtId="1" fontId="5" fillId="0" borderId="1" xfId="2" applyNumberFormat="1" applyFont="1" applyBorder="1" applyProtection="1">
      <protection locked="0"/>
    </xf>
    <xf numFmtId="1" fontId="5" fillId="0" borderId="11" xfId="2" applyNumberFormat="1" applyFont="1" applyBorder="1" applyProtection="1">
      <protection locked="0"/>
    </xf>
    <xf numFmtId="1" fontId="5" fillId="0" borderId="0" xfId="2" applyNumberFormat="1" applyFont="1" applyBorder="1" applyProtection="1">
      <protection locked="0"/>
    </xf>
    <xf numFmtId="1" fontId="5" fillId="0" borderId="0" xfId="2" applyNumberFormat="1" applyFont="1" applyProtection="1">
      <protection locked="0"/>
    </xf>
    <xf numFmtId="1" fontId="12" fillId="0" borderId="0" xfId="2" applyNumberFormat="1" applyFont="1" applyProtection="1">
      <protection locked="0"/>
    </xf>
    <xf numFmtId="1" fontId="12" fillId="0" borderId="0" xfId="2" applyNumberFormat="1" applyFont="1" applyProtection="1"/>
    <xf numFmtId="1" fontId="2" fillId="0" borderId="0" xfId="2" applyNumberFormat="1" applyProtection="1">
      <protection locked="0"/>
    </xf>
    <xf numFmtId="1" fontId="5" fillId="0" borderId="0" xfId="2" applyNumberFormat="1" applyFont="1" applyAlignment="1" applyProtection="1"/>
    <xf numFmtId="1" fontId="5" fillId="0" borderId="0" xfId="2" applyNumberFormat="1" applyFont="1" applyAlignment="1" applyProtection="1">
      <alignment horizontal="right"/>
      <protection locked="0"/>
    </xf>
    <xf numFmtId="1" fontId="5" fillId="0" borderId="15" xfId="2" quotePrefix="1" applyNumberFormat="1" applyFont="1" applyBorder="1" applyAlignment="1" applyProtection="1">
      <alignment horizontal="center"/>
      <protection locked="0"/>
    </xf>
    <xf numFmtId="1" fontId="2" fillId="0" borderId="0" xfId="2" applyNumberFormat="1" applyProtection="1"/>
    <xf numFmtId="1" fontId="4" fillId="0" borderId="0" xfId="2" applyNumberFormat="1" applyFont="1" applyFill="1" applyAlignment="1" applyProtection="1"/>
    <xf numFmtId="1" fontId="5" fillId="0" borderId="0" xfId="2" applyNumberFormat="1" applyFont="1" applyFill="1" applyProtection="1"/>
    <xf numFmtId="1" fontId="5" fillId="0" borderId="0" xfId="2" applyNumberFormat="1" applyFont="1" applyFill="1" applyAlignment="1" applyProtection="1"/>
    <xf numFmtId="1" fontId="5" fillId="0" borderId="7" xfId="2" quotePrefix="1" applyNumberFormat="1" applyFont="1" applyFill="1" applyBorder="1" applyAlignment="1" applyProtection="1">
      <alignment horizontal="center"/>
    </xf>
    <xf numFmtId="1" fontId="5" fillId="0" borderId="8" xfId="2" quotePrefix="1" applyNumberFormat="1" applyFont="1" applyFill="1" applyBorder="1" applyAlignment="1" applyProtection="1">
      <alignment horizontal="center"/>
    </xf>
    <xf numFmtId="1" fontId="5" fillId="0" borderId="6" xfId="2" quotePrefix="1" applyNumberFormat="1" applyFont="1" applyFill="1" applyBorder="1" applyAlignment="1" applyProtection="1">
      <alignment horizontal="center"/>
    </xf>
    <xf numFmtId="1" fontId="5" fillId="0" borderId="9" xfId="2" quotePrefix="1" applyNumberFormat="1" applyFont="1" applyFill="1" applyBorder="1" applyAlignment="1" applyProtection="1">
      <alignment horizontal="center"/>
    </xf>
    <xf numFmtId="1" fontId="5" fillId="0" borderId="15" xfId="2" quotePrefix="1" applyNumberFormat="1" applyFont="1" applyFill="1" applyBorder="1" applyAlignment="1" applyProtection="1">
      <alignment horizontal="center"/>
      <protection locked="0"/>
    </xf>
    <xf numFmtId="1" fontId="2" fillId="0" borderId="0" xfId="2" applyNumberFormat="1" applyFill="1" applyProtection="1">
      <protection locked="0"/>
    </xf>
    <xf numFmtId="1" fontId="5" fillId="0" borderId="0" xfId="2" applyNumberFormat="1" applyFont="1" applyFill="1" applyProtection="1">
      <protection locked="0"/>
    </xf>
    <xf numFmtId="1" fontId="2" fillId="0" borderId="0" xfId="2" applyNumberFormat="1" applyFill="1" applyProtection="1"/>
    <xf numFmtId="1" fontId="5" fillId="0" borderId="0" xfId="2" applyNumberFormat="1" applyFont="1" applyBorder="1" applyAlignment="1" applyProtection="1">
      <alignment horizontal="left"/>
      <protection locked="0"/>
    </xf>
    <xf numFmtId="1" fontId="5" fillId="0" borderId="15" xfId="2" quotePrefix="1" applyNumberFormat="1" applyFont="1" applyBorder="1" applyAlignment="1" applyProtection="1">
      <alignment horizontal="center"/>
    </xf>
    <xf numFmtId="1" fontId="10" fillId="0" borderId="0" xfId="2" applyNumberFormat="1" applyFont="1" applyAlignment="1" applyProtection="1">
      <alignment horizontal="right"/>
      <protection locked="0"/>
    </xf>
    <xf numFmtId="1" fontId="4" fillId="0" borderId="0" xfId="2" applyNumberFormat="1" applyFont="1" applyBorder="1" applyAlignment="1" applyProtection="1">
      <alignment horizontal="center" wrapText="1"/>
      <protection locked="0"/>
    </xf>
    <xf numFmtId="1" fontId="5" fillId="0" borderId="0" xfId="2" applyNumberFormat="1" applyFont="1" applyBorder="1" applyAlignment="1" applyProtection="1">
      <alignment horizontal="center" wrapText="1"/>
      <protection locked="0"/>
    </xf>
    <xf numFmtId="1" fontId="4" fillId="0" borderId="0" xfId="2" applyNumberFormat="1" applyFont="1" applyBorder="1" applyAlignment="1" applyProtection="1">
      <alignment horizontal="center"/>
      <protection locked="0"/>
    </xf>
    <xf numFmtId="1" fontId="5" fillId="0" borderId="0" xfId="2" applyNumberFormat="1" applyFont="1" applyFill="1" applyBorder="1" applyProtection="1">
      <protection locked="0"/>
    </xf>
    <xf numFmtId="1" fontId="4" fillId="0" borderId="0" xfId="10" applyNumberFormat="1" applyFont="1" applyAlignment="1" applyProtection="1"/>
    <xf numFmtId="1" fontId="5" fillId="0" borderId="0" xfId="10" applyNumberFormat="1" applyFont="1" applyProtection="1"/>
    <xf numFmtId="1" fontId="3" fillId="0" borderId="0" xfId="10" applyNumberFormat="1" applyFont="1" applyAlignment="1" applyProtection="1">
      <alignment horizontal="right"/>
    </xf>
    <xf numFmtId="1" fontId="5" fillId="0" borderId="0" xfId="10" applyNumberFormat="1" applyFont="1" applyBorder="1" applyAlignment="1" applyProtection="1"/>
    <xf numFmtId="1" fontId="5" fillId="0" borderId="2" xfId="10" applyNumberFormat="1" applyFont="1" applyBorder="1" applyAlignment="1" applyProtection="1">
      <alignment horizontal="center"/>
    </xf>
    <xf numFmtId="1" fontId="5" fillId="0" borderId="3" xfId="10" applyNumberFormat="1" applyFont="1" applyBorder="1" applyAlignment="1" applyProtection="1">
      <alignment horizontal="center"/>
    </xf>
    <xf numFmtId="1" fontId="5" fillId="0" borderId="7" xfId="10" quotePrefix="1" applyNumberFormat="1" applyFont="1" applyBorder="1" applyAlignment="1" applyProtection="1">
      <alignment horizontal="center"/>
    </xf>
    <xf numFmtId="1" fontId="5" fillId="0" borderId="8" xfId="10" quotePrefix="1" applyNumberFormat="1" applyFont="1" applyBorder="1" applyAlignment="1" applyProtection="1">
      <alignment horizontal="center"/>
    </xf>
    <xf numFmtId="1" fontId="5" fillId="0" borderId="6" xfId="10" quotePrefix="1" applyNumberFormat="1" applyFont="1" applyBorder="1" applyAlignment="1" applyProtection="1">
      <alignment horizontal="center"/>
    </xf>
    <xf numFmtId="1" fontId="5" fillId="0" borderId="9" xfId="10" quotePrefix="1" applyNumberFormat="1" applyFont="1" applyBorder="1" applyAlignment="1" applyProtection="1">
      <alignment horizontal="center"/>
    </xf>
    <xf numFmtId="1" fontId="5" fillId="0" borderId="15" xfId="10" applyNumberFormat="1" applyFont="1" applyBorder="1" applyAlignment="1" applyProtection="1">
      <alignment horizontal="center"/>
    </xf>
    <xf numFmtId="1" fontId="5" fillId="0" borderId="13" xfId="0" applyNumberFormat="1" applyFont="1" applyBorder="1" applyProtection="1">
      <protection locked="0"/>
    </xf>
    <xf numFmtId="1" fontId="5" fillId="0" borderId="1" xfId="0" applyNumberFormat="1" applyFont="1" applyBorder="1" applyProtection="1">
      <protection locked="0"/>
    </xf>
    <xf numFmtId="1" fontId="5" fillId="0" borderId="11" xfId="0" applyNumberFormat="1" applyFont="1" applyBorder="1" applyProtection="1">
      <protection locked="0"/>
    </xf>
    <xf numFmtId="1" fontId="5" fillId="0" borderId="0" xfId="10" applyNumberFormat="1" applyFont="1" applyAlignment="1" applyProtection="1">
      <alignment horizontal="right"/>
      <protection locked="0"/>
    </xf>
    <xf numFmtId="1" fontId="12" fillId="0" borderId="0" xfId="10" applyNumberFormat="1" applyFont="1" applyAlignment="1" applyProtection="1">
      <alignment horizontal="right"/>
      <protection locked="0"/>
    </xf>
    <xf numFmtId="1" fontId="0" fillId="0" borderId="0" xfId="0" applyNumberFormat="1"/>
    <xf numFmtId="1" fontId="4" fillId="0" borderId="0" xfId="0" applyNumberFormat="1" applyFont="1" applyAlignment="1" applyProtection="1"/>
    <xf numFmtId="1" fontId="5" fillId="0" borderId="0" xfId="0" applyNumberFormat="1" applyFont="1" applyAlignment="1" applyProtection="1"/>
    <xf numFmtId="1" fontId="5" fillId="0" borderId="2" xfId="0" applyNumberFormat="1" applyFont="1" applyBorder="1" applyAlignment="1" applyProtection="1">
      <alignment horizontal="center"/>
    </xf>
    <xf numFmtId="1" fontId="5" fillId="0" borderId="3" xfId="0" applyNumberFormat="1" applyFont="1" applyBorder="1" applyAlignment="1" applyProtection="1">
      <alignment horizontal="center"/>
    </xf>
    <xf numFmtId="1" fontId="5" fillId="0" borderId="7" xfId="0" quotePrefix="1" applyNumberFormat="1" applyFont="1" applyBorder="1" applyAlignment="1" applyProtection="1">
      <alignment horizontal="center"/>
    </xf>
    <xf numFmtId="1" fontId="5" fillId="0" borderId="8" xfId="0" quotePrefix="1" applyNumberFormat="1" applyFont="1" applyBorder="1" applyAlignment="1" applyProtection="1">
      <alignment horizontal="center"/>
    </xf>
    <xf numFmtId="1" fontId="5" fillId="0" borderId="6" xfId="0" quotePrefix="1" applyNumberFormat="1" applyFont="1" applyBorder="1" applyAlignment="1" applyProtection="1">
      <alignment horizontal="center"/>
    </xf>
    <xf numFmtId="1" fontId="5" fillId="0" borderId="9" xfId="0" quotePrefix="1" applyNumberFormat="1" applyFont="1" applyBorder="1" applyAlignment="1" applyProtection="1">
      <alignment horizontal="center"/>
    </xf>
    <xf numFmtId="1" fontId="5" fillId="0" borderId="15" xfId="0" applyNumberFormat="1" applyFont="1" applyBorder="1" applyAlignment="1" applyProtection="1">
      <alignment horizontal="center"/>
    </xf>
    <xf numFmtId="1" fontId="5" fillId="0" borderId="0" xfId="0" applyNumberFormat="1" applyFont="1" applyAlignment="1" applyProtection="1">
      <alignment horizontal="right"/>
      <protection locked="0"/>
    </xf>
    <xf numFmtId="1" fontId="0" fillId="0" borderId="0" xfId="0" applyNumberFormat="1" applyBorder="1" applyProtection="1">
      <protection locked="0"/>
    </xf>
    <xf numFmtId="1" fontId="0" fillId="0" borderId="0" xfId="0" applyNumberFormat="1" applyBorder="1" applyAlignment="1" applyProtection="1">
      <alignment horizontal="right"/>
      <protection locked="0"/>
    </xf>
    <xf numFmtId="1" fontId="0" fillId="0" borderId="0" xfId="0" applyNumberFormat="1" applyAlignment="1" applyProtection="1">
      <alignment horizontal="right"/>
      <protection locked="0"/>
    </xf>
    <xf numFmtId="1" fontId="5" fillId="0" borderId="15" xfId="0" quotePrefix="1" applyNumberFormat="1" applyFont="1" applyBorder="1" applyAlignment="1" applyProtection="1">
      <alignment horizontal="center"/>
    </xf>
    <xf numFmtId="1" fontId="5" fillId="0" borderId="2" xfId="0" quotePrefix="1" applyNumberFormat="1" applyFont="1" applyBorder="1" applyAlignment="1" applyProtection="1">
      <alignment horizontal="center"/>
    </xf>
    <xf numFmtId="1" fontId="5" fillId="0" borderId="3" xfId="0" quotePrefix="1" applyNumberFormat="1" applyFont="1" applyBorder="1" applyAlignment="1" applyProtection="1">
      <alignment horizontal="center"/>
    </xf>
    <xf numFmtId="1" fontId="4" fillId="0" borderId="14" xfId="0" applyNumberFormat="1" applyFont="1" applyBorder="1" applyAlignment="1" applyProtection="1"/>
    <xf numFmtId="1" fontId="4" fillId="0" borderId="2" xfId="0" applyNumberFormat="1" applyFont="1" applyBorder="1" applyAlignment="1" applyProtection="1"/>
    <xf numFmtId="1" fontId="5" fillId="0" borderId="2" xfId="0" applyNumberFormat="1" applyFont="1" applyBorder="1" applyAlignment="1" applyProtection="1"/>
    <xf numFmtId="1" fontId="4" fillId="0" borderId="2" xfId="0" applyNumberFormat="1" applyFont="1" applyBorder="1" applyAlignment="1" applyProtection="1">
      <alignment horizontal="left"/>
    </xf>
    <xf numFmtId="1" fontId="4" fillId="0" borderId="3" xfId="0" applyNumberFormat="1" applyFont="1" applyBorder="1" applyAlignment="1" applyProtection="1"/>
    <xf numFmtId="1" fontId="42" fillId="0" borderId="0" xfId="0" applyNumberFormat="1" applyFont="1" applyProtection="1">
      <protection locked="0"/>
    </xf>
    <xf numFmtId="1" fontId="4" fillId="0" borderId="0" xfId="0" applyNumberFormat="1" applyFont="1" applyFill="1" applyBorder="1" applyProtection="1">
      <protection locked="0"/>
    </xf>
    <xf numFmtId="1" fontId="4" fillId="0" borderId="0" xfId="3" applyNumberFormat="1" applyFont="1" applyAlignment="1" applyProtection="1"/>
    <xf numFmtId="1" fontId="5" fillId="0" borderId="0" xfId="3" applyNumberFormat="1" applyFont="1" applyProtection="1"/>
    <xf numFmtId="1" fontId="3" fillId="0" borderId="0" xfId="3" applyNumberFormat="1" applyFont="1" applyAlignment="1" applyProtection="1">
      <alignment horizontal="right"/>
    </xf>
    <xf numFmtId="1" fontId="5" fillId="0" borderId="0" xfId="3" applyNumberFormat="1" applyFont="1" applyBorder="1" applyAlignment="1" applyProtection="1"/>
    <xf numFmtId="1" fontId="4" fillId="0" borderId="14" xfId="3" applyNumberFormat="1" applyFont="1" applyBorder="1" applyAlignment="1" applyProtection="1"/>
    <xf numFmtId="1" fontId="4" fillId="0" borderId="2" xfId="3" applyNumberFormat="1" applyFont="1" applyBorder="1" applyAlignment="1" applyProtection="1"/>
    <xf numFmtId="1" fontId="4" fillId="0" borderId="2" xfId="3" applyNumberFormat="1" applyFont="1" applyBorder="1" applyAlignment="1" applyProtection="1">
      <alignment horizontal="left"/>
    </xf>
    <xf numFmtId="1" fontId="4" fillId="0" borderId="3" xfId="3" applyNumberFormat="1" applyFont="1" applyBorder="1" applyAlignment="1" applyProtection="1"/>
    <xf numFmtId="1" fontId="5" fillId="0" borderId="7" xfId="3" quotePrefix="1" applyNumberFormat="1" applyFont="1" applyBorder="1" applyAlignment="1" applyProtection="1">
      <alignment horizontal="center"/>
    </xf>
    <xf numFmtId="1" fontId="5" fillId="0" borderId="8" xfId="3" quotePrefix="1" applyNumberFormat="1" applyFont="1" applyBorder="1" applyAlignment="1" applyProtection="1">
      <alignment horizontal="center"/>
    </xf>
    <xf numFmtId="1" fontId="5" fillId="0" borderId="6" xfId="3" quotePrefix="1" applyNumberFormat="1" applyFont="1" applyBorder="1" applyAlignment="1" applyProtection="1">
      <alignment horizontal="center"/>
    </xf>
    <xf numFmtId="1" fontId="5" fillId="0" borderId="9" xfId="3" quotePrefix="1" applyNumberFormat="1" applyFont="1" applyBorder="1" applyAlignment="1" applyProtection="1">
      <alignment horizontal="center"/>
    </xf>
    <xf numFmtId="1" fontId="5" fillId="0" borderId="15" xfId="3" applyNumberFormat="1" applyFont="1" applyBorder="1" applyAlignment="1" applyProtection="1">
      <alignment horizontal="center"/>
      <protection locked="0"/>
    </xf>
    <xf numFmtId="1" fontId="5" fillId="0" borderId="2" xfId="3" applyNumberFormat="1" applyFont="1" applyBorder="1" applyAlignment="1" applyProtection="1">
      <alignment horizontal="center"/>
      <protection locked="0"/>
    </xf>
    <xf numFmtId="1" fontId="5" fillId="0" borderId="3" xfId="3" applyNumberFormat="1" applyFont="1" applyBorder="1" applyAlignment="1" applyProtection="1">
      <alignment horizontal="center"/>
      <protection locked="0"/>
    </xf>
    <xf numFmtId="1" fontId="5" fillId="0" borderId="13" xfId="3" applyNumberFormat="1" applyFont="1" applyBorder="1" applyProtection="1">
      <protection locked="0"/>
    </xf>
    <xf numFmtId="1" fontId="5" fillId="0" borderId="1" xfId="3" applyNumberFormat="1" applyFont="1" applyBorder="1" applyProtection="1">
      <protection locked="0"/>
    </xf>
    <xf numFmtId="1" fontId="5" fillId="0" borderId="11" xfId="3" applyNumberFormat="1" applyFont="1" applyBorder="1" applyProtection="1">
      <protection locked="0"/>
    </xf>
    <xf numFmtId="1" fontId="5" fillId="0" borderId="0" xfId="3" applyNumberFormat="1" applyFont="1" applyBorder="1" applyProtection="1">
      <protection locked="0"/>
    </xf>
    <xf numFmtId="1" fontId="5" fillId="0" borderId="0" xfId="3" applyNumberFormat="1" applyFont="1" applyProtection="1">
      <protection locked="0"/>
    </xf>
    <xf numFmtId="1" fontId="12" fillId="0" borderId="0" xfId="3" applyNumberFormat="1" applyFont="1" applyProtection="1">
      <protection locked="0"/>
    </xf>
    <xf numFmtId="1" fontId="12" fillId="0" borderId="0" xfId="3" applyNumberFormat="1" applyFont="1" applyProtection="1"/>
    <xf numFmtId="1" fontId="2" fillId="0" borderId="0" xfId="3" applyNumberFormat="1" applyProtection="1">
      <protection locked="0"/>
    </xf>
    <xf numFmtId="1" fontId="5" fillId="0" borderId="0" xfId="3" applyNumberFormat="1" applyFont="1" applyAlignment="1" applyProtection="1"/>
    <xf numFmtId="1" fontId="4" fillId="0" borderId="13" xfId="3" applyNumberFormat="1" applyFont="1" applyBorder="1" applyProtection="1">
      <protection locked="0"/>
    </xf>
    <xf numFmtId="1" fontId="4" fillId="0" borderId="1" xfId="3" applyNumberFormat="1" applyFont="1" applyBorder="1" applyProtection="1">
      <protection locked="0"/>
    </xf>
    <xf numFmtId="1" fontId="4" fillId="0" borderId="11" xfId="3" applyNumberFormat="1" applyFont="1" applyBorder="1" applyProtection="1">
      <protection locked="0"/>
    </xf>
    <xf numFmtId="1" fontId="2" fillId="0" borderId="0" xfId="3" applyNumberFormat="1" applyProtection="1"/>
    <xf numFmtId="1" fontId="3" fillId="0" borderId="0" xfId="3" applyNumberFormat="1" applyFont="1" applyFill="1" applyAlignment="1" applyProtection="1">
      <alignment horizontal="right"/>
    </xf>
    <xf numFmtId="1" fontId="5" fillId="0" borderId="9" xfId="3" quotePrefix="1" applyNumberFormat="1" applyFont="1" applyFill="1" applyBorder="1" applyAlignment="1" applyProtection="1">
      <alignment horizontal="center"/>
    </xf>
    <xf numFmtId="1" fontId="5" fillId="0" borderId="15" xfId="3" quotePrefix="1" applyNumberFormat="1" applyFont="1" applyBorder="1" applyAlignment="1" applyProtection="1">
      <alignment horizontal="center"/>
      <protection locked="0"/>
    </xf>
    <xf numFmtId="1" fontId="5" fillId="0" borderId="15" xfId="3" quotePrefix="1" applyNumberFormat="1" applyFont="1" applyFill="1" applyBorder="1" applyAlignment="1" applyProtection="1">
      <alignment horizontal="center"/>
      <protection locked="0"/>
    </xf>
    <xf numFmtId="1" fontId="5" fillId="0" borderId="5" xfId="3" applyNumberFormat="1" applyFont="1" applyFill="1" applyBorder="1" applyProtection="1">
      <protection locked="0"/>
    </xf>
    <xf numFmtId="1" fontId="5" fillId="0" borderId="0" xfId="3" applyNumberFormat="1" applyFont="1" applyFill="1" applyProtection="1">
      <protection locked="0"/>
    </xf>
    <xf numFmtId="1" fontId="5" fillId="0" borderId="0" xfId="3" applyNumberFormat="1" applyFont="1" applyFill="1" applyProtection="1"/>
    <xf numFmtId="1" fontId="4" fillId="0" borderId="2" xfId="3" applyNumberFormat="1" applyFont="1" applyFill="1" applyBorder="1" applyAlignment="1" applyProtection="1"/>
    <xf numFmtId="1" fontId="4" fillId="0" borderId="3" xfId="3" applyNumberFormat="1" applyFont="1" applyFill="1" applyBorder="1" applyAlignment="1" applyProtection="1"/>
    <xf numFmtId="1" fontId="5" fillId="0" borderId="6" xfId="3" quotePrefix="1" applyNumberFormat="1" applyFont="1" applyFill="1" applyBorder="1" applyAlignment="1" applyProtection="1">
      <alignment horizontal="center"/>
    </xf>
    <xf numFmtId="1" fontId="2" fillId="0" borderId="0" xfId="3" applyNumberFormat="1" applyFill="1" applyProtection="1">
      <protection locked="0"/>
    </xf>
    <xf numFmtId="1" fontId="5" fillId="0" borderId="0" xfId="3" applyNumberFormat="1" applyFont="1" applyFill="1" applyBorder="1" applyProtection="1">
      <protection locked="0"/>
    </xf>
    <xf numFmtId="1" fontId="5" fillId="0" borderId="12" xfId="3" applyNumberFormat="1" applyFont="1" applyFill="1" applyBorder="1" applyProtection="1">
      <protection locked="0"/>
    </xf>
    <xf numFmtId="1" fontId="4" fillId="0" borderId="0" xfId="3" applyNumberFormat="1" applyFont="1" applyFill="1" applyAlignment="1" applyProtection="1"/>
    <xf numFmtId="1" fontId="5" fillId="0" borderId="0" xfId="3" applyNumberFormat="1" applyFont="1" applyFill="1" applyAlignment="1" applyProtection="1"/>
    <xf numFmtId="1" fontId="4" fillId="0" borderId="14" xfId="3" applyNumberFormat="1" applyFont="1" applyFill="1" applyBorder="1" applyAlignment="1" applyProtection="1"/>
    <xf numFmtId="1" fontId="4" fillId="0" borderId="2" xfId="3" applyNumberFormat="1" applyFont="1" applyFill="1" applyBorder="1" applyAlignment="1" applyProtection="1">
      <alignment horizontal="left"/>
    </xf>
    <xf numFmtId="1" fontId="5" fillId="0" borderId="7" xfId="3" quotePrefix="1" applyNumberFormat="1" applyFont="1" applyFill="1" applyBorder="1" applyAlignment="1" applyProtection="1">
      <alignment horizontal="center"/>
    </xf>
    <xf numFmtId="1" fontId="5" fillId="0" borderId="8" xfId="3" quotePrefix="1" applyNumberFormat="1" applyFont="1" applyFill="1" applyBorder="1" applyAlignment="1" applyProtection="1">
      <alignment horizontal="center"/>
    </xf>
    <xf numFmtId="1" fontId="6" fillId="0" borderId="20" xfId="3" quotePrefix="1" applyNumberFormat="1" applyFont="1" applyFill="1" applyBorder="1" applyAlignment="1" applyProtection="1">
      <alignment horizontal="right"/>
      <protection locked="0"/>
    </xf>
    <xf numFmtId="1" fontId="6" fillId="0" borderId="23" xfId="3" quotePrefix="1" applyNumberFormat="1" applyFont="1" applyFill="1" applyBorder="1" applyAlignment="1" applyProtection="1">
      <alignment horizontal="right"/>
      <protection locked="0"/>
    </xf>
    <xf numFmtId="1" fontId="6" fillId="0" borderId="24" xfId="3" applyNumberFormat="1" applyFont="1" applyFill="1" applyBorder="1" applyProtection="1">
      <protection locked="0"/>
    </xf>
    <xf numFmtId="1" fontId="6" fillId="0" borderId="5" xfId="3" applyNumberFormat="1" applyFont="1" applyFill="1" applyBorder="1" applyProtection="1">
      <protection locked="0"/>
    </xf>
    <xf numFmtId="1" fontId="5" fillId="0" borderId="15" xfId="3" quotePrefix="1" applyNumberFormat="1" applyFont="1" applyBorder="1" applyAlignment="1" applyProtection="1">
      <alignment horizontal="center"/>
    </xf>
    <xf numFmtId="1" fontId="4" fillId="0" borderId="0" xfId="4" applyNumberFormat="1" applyFont="1" applyAlignment="1" applyProtection="1"/>
    <xf numFmtId="1" fontId="5" fillId="0" borderId="0" xfId="4" applyNumberFormat="1" applyFont="1" applyProtection="1"/>
    <xf numFmtId="1" fontId="3" fillId="0" borderId="0" xfId="4" applyNumberFormat="1" applyFont="1" applyAlignment="1" applyProtection="1">
      <alignment horizontal="right"/>
    </xf>
    <xf numFmtId="1" fontId="5" fillId="0" borderId="0" xfId="4" applyNumberFormat="1" applyFont="1" applyAlignment="1" applyProtection="1"/>
    <xf numFmtId="1" fontId="4" fillId="0" borderId="14" xfId="4" applyNumberFormat="1" applyFont="1" applyBorder="1" applyAlignment="1" applyProtection="1"/>
    <xf numFmtId="1" fontId="4" fillId="0" borderId="2" xfId="4" applyNumberFormat="1" applyFont="1" applyBorder="1" applyAlignment="1" applyProtection="1"/>
    <xf numFmtId="1" fontId="4" fillId="0" borderId="2" xfId="4" applyNumberFormat="1" applyFont="1" applyBorder="1" applyAlignment="1" applyProtection="1">
      <alignment horizontal="left"/>
    </xf>
    <xf numFmtId="1" fontId="4" fillId="0" borderId="3" xfId="4" applyNumberFormat="1" applyFont="1" applyBorder="1" applyAlignment="1" applyProtection="1"/>
    <xf numFmtId="1" fontId="5" fillId="0" borderId="7" xfId="4" quotePrefix="1" applyNumberFormat="1" applyFont="1" applyBorder="1" applyAlignment="1" applyProtection="1">
      <alignment horizontal="center"/>
    </xf>
    <xf numFmtId="1" fontId="5" fillId="0" borderId="8" xfId="4" quotePrefix="1" applyNumberFormat="1" applyFont="1" applyBorder="1" applyAlignment="1" applyProtection="1">
      <alignment horizontal="center"/>
    </xf>
    <xf numFmtId="1" fontId="5" fillId="0" borderId="6" xfId="4" quotePrefix="1" applyNumberFormat="1" applyFont="1" applyBorder="1" applyAlignment="1" applyProtection="1">
      <alignment horizontal="center"/>
    </xf>
    <xf numFmtId="1" fontId="5" fillId="0" borderId="9" xfId="4" quotePrefix="1" applyNumberFormat="1" applyFont="1" applyBorder="1" applyAlignment="1" applyProtection="1">
      <alignment horizontal="center"/>
    </xf>
    <xf numFmtId="1" fontId="5" fillId="0" borderId="15" xfId="4" quotePrefix="1" applyNumberFormat="1" applyFont="1" applyBorder="1" applyAlignment="1" applyProtection="1">
      <alignment horizontal="center"/>
    </xf>
    <xf numFmtId="1" fontId="5" fillId="0" borderId="0" xfId="4" applyNumberFormat="1" applyFont="1" applyBorder="1" applyProtection="1">
      <protection locked="0"/>
    </xf>
    <xf numFmtId="1" fontId="2" fillId="0" borderId="0" xfId="4" applyNumberFormat="1" applyProtection="1">
      <protection locked="0"/>
    </xf>
    <xf numFmtId="1" fontId="5" fillId="0" borderId="0" xfId="4" applyNumberFormat="1" applyFont="1" applyProtection="1">
      <protection locked="0"/>
    </xf>
    <xf numFmtId="1" fontId="10" fillId="0" borderId="0" xfId="4" applyNumberFormat="1" applyFont="1" applyAlignment="1" applyProtection="1">
      <alignment horizontal="right"/>
      <protection locked="0"/>
    </xf>
    <xf numFmtId="1" fontId="4" fillId="0" borderId="0" xfId="4" applyNumberFormat="1" applyFont="1" applyBorder="1" applyAlignment="1" applyProtection="1">
      <alignment horizontal="center" wrapText="1"/>
      <protection locked="0"/>
    </xf>
    <xf numFmtId="1" fontId="5" fillId="0" borderId="0" xfId="4" applyNumberFormat="1" applyFont="1" applyBorder="1" applyAlignment="1" applyProtection="1">
      <alignment horizontal="center" wrapText="1"/>
      <protection locked="0"/>
    </xf>
    <xf numFmtId="1" fontId="4" fillId="0" borderId="0" xfId="4" applyNumberFormat="1" applyFont="1" applyBorder="1" applyAlignment="1" applyProtection="1">
      <alignment horizontal="center"/>
      <protection locked="0"/>
    </xf>
    <xf numFmtId="1" fontId="5" fillId="0" borderId="0" xfId="4" applyNumberFormat="1" applyFont="1" applyFill="1" applyBorder="1" applyProtection="1">
      <protection locked="0"/>
    </xf>
    <xf numFmtId="1" fontId="4" fillId="0" borderId="0" xfId="5" applyNumberFormat="1" applyFont="1" applyAlignment="1" applyProtection="1"/>
    <xf numFmtId="1" fontId="5" fillId="0" borderId="0" xfId="5" applyNumberFormat="1" applyFont="1" applyProtection="1"/>
    <xf numFmtId="1" fontId="3" fillId="0" borderId="0" xfId="5" applyNumberFormat="1" applyFont="1" applyAlignment="1" applyProtection="1">
      <alignment horizontal="right"/>
    </xf>
    <xf numFmtId="1" fontId="5" fillId="0" borderId="0" xfId="5" applyNumberFormat="1" applyFont="1" applyBorder="1" applyAlignment="1" applyProtection="1"/>
    <xf numFmtId="1" fontId="4" fillId="0" borderId="14" xfId="5" applyNumberFormat="1" applyFont="1" applyBorder="1" applyAlignment="1" applyProtection="1"/>
    <xf numFmtId="1" fontId="4" fillId="0" borderId="2" xfId="5" applyNumberFormat="1" applyFont="1" applyBorder="1" applyAlignment="1" applyProtection="1"/>
    <xf numFmtId="1" fontId="4" fillId="0" borderId="2" xfId="5" applyNumberFormat="1" applyFont="1" applyBorder="1" applyAlignment="1" applyProtection="1">
      <alignment horizontal="left"/>
    </xf>
    <xf numFmtId="1" fontId="4" fillId="0" borderId="3" xfId="5" applyNumberFormat="1" applyFont="1" applyBorder="1" applyAlignment="1" applyProtection="1"/>
    <xf numFmtId="1" fontId="5" fillId="0" borderId="7" xfId="5" quotePrefix="1" applyNumberFormat="1" applyFont="1" applyBorder="1" applyAlignment="1" applyProtection="1">
      <alignment horizontal="center"/>
    </xf>
    <xf numFmtId="1" fontId="5" fillId="0" borderId="8" xfId="5" quotePrefix="1" applyNumberFormat="1" applyFont="1" applyBorder="1" applyAlignment="1" applyProtection="1">
      <alignment horizontal="center"/>
    </xf>
    <xf numFmtId="1" fontId="5" fillId="0" borderId="6" xfId="5" quotePrefix="1" applyNumberFormat="1" applyFont="1" applyBorder="1" applyAlignment="1" applyProtection="1">
      <alignment horizontal="center"/>
    </xf>
    <xf numFmtId="1" fontId="5" fillId="0" borderId="9" xfId="5" quotePrefix="1" applyNumberFormat="1" applyFont="1" applyBorder="1" applyAlignment="1" applyProtection="1">
      <alignment horizontal="center"/>
    </xf>
    <xf numFmtId="1" fontId="5" fillId="0" borderId="15" xfId="5" applyNumberFormat="1" applyFont="1" applyBorder="1" applyAlignment="1" applyProtection="1">
      <alignment horizontal="center"/>
      <protection locked="0"/>
    </xf>
    <xf numFmtId="1" fontId="5" fillId="0" borderId="2" xfId="5" applyNumberFormat="1" applyFont="1" applyBorder="1" applyAlignment="1" applyProtection="1">
      <alignment horizontal="center"/>
      <protection locked="0"/>
    </xf>
    <xf numFmtId="1" fontId="5" fillId="0" borderId="3" xfId="5" applyNumberFormat="1" applyFont="1" applyBorder="1" applyAlignment="1" applyProtection="1">
      <alignment horizontal="center"/>
      <protection locked="0"/>
    </xf>
    <xf numFmtId="1" fontId="4" fillId="0" borderId="13" xfId="5" applyNumberFormat="1" applyFont="1" applyBorder="1" applyProtection="1">
      <protection locked="0"/>
    </xf>
    <xf numFmtId="1" fontId="4" fillId="0" borderId="1" xfId="5" applyNumberFormat="1" applyFont="1" applyBorder="1" applyProtection="1">
      <protection locked="0"/>
    </xf>
    <xf numFmtId="1" fontId="4" fillId="0" borderId="11" xfId="5" applyNumberFormat="1" applyFont="1" applyBorder="1" applyProtection="1">
      <protection locked="0"/>
    </xf>
    <xf numFmtId="1" fontId="5" fillId="0" borderId="0" xfId="5" applyNumberFormat="1" applyFont="1" applyBorder="1" applyProtection="1">
      <protection locked="0"/>
    </xf>
    <xf numFmtId="1" fontId="5" fillId="0" borderId="0" xfId="5" applyNumberFormat="1" applyFont="1" applyProtection="1">
      <protection locked="0"/>
    </xf>
    <xf numFmtId="1" fontId="12" fillId="0" borderId="0" xfId="5" applyNumberFormat="1" applyFont="1" applyProtection="1">
      <protection locked="0"/>
    </xf>
    <xf numFmtId="1" fontId="12" fillId="0" borderId="0" xfId="5" applyNumberFormat="1" applyFont="1" applyProtection="1"/>
    <xf numFmtId="1" fontId="2" fillId="0" borderId="0" xfId="5" applyNumberFormat="1" applyProtection="1">
      <protection locked="0"/>
    </xf>
    <xf numFmtId="1" fontId="5" fillId="0" borderId="0" xfId="5" applyNumberFormat="1" applyFont="1" applyAlignment="1" applyProtection="1"/>
    <xf numFmtId="1" fontId="2" fillId="0" borderId="0" xfId="5" applyNumberFormat="1" applyProtection="1"/>
    <xf numFmtId="1" fontId="3" fillId="0" borderId="0" xfId="5" applyNumberFormat="1" applyFont="1" applyFill="1" applyAlignment="1" applyProtection="1">
      <alignment horizontal="right"/>
    </xf>
    <xf numFmtId="1" fontId="5" fillId="0" borderId="9" xfId="5" quotePrefix="1" applyNumberFormat="1" applyFont="1" applyFill="1" applyBorder="1" applyAlignment="1" applyProtection="1">
      <alignment horizontal="center"/>
    </xf>
    <xf numFmtId="1" fontId="5" fillId="0" borderId="15" xfId="5" quotePrefix="1" applyNumberFormat="1" applyFont="1" applyBorder="1" applyAlignment="1" applyProtection="1">
      <alignment horizontal="center"/>
      <protection locked="0"/>
    </xf>
    <xf numFmtId="1" fontId="5" fillId="0" borderId="15" xfId="5" quotePrefix="1" applyNumberFormat="1" applyFont="1" applyFill="1" applyBorder="1" applyAlignment="1" applyProtection="1">
      <alignment horizontal="center"/>
      <protection locked="0"/>
    </xf>
    <xf numFmtId="1" fontId="5" fillId="0" borderId="0" xfId="5" applyNumberFormat="1" applyFont="1" applyFill="1" applyProtection="1">
      <protection locked="0"/>
    </xf>
    <xf numFmtId="1" fontId="5" fillId="0" borderId="0" xfId="5" applyNumberFormat="1" applyFont="1" applyFill="1" applyProtection="1"/>
    <xf numFmtId="1" fontId="4" fillId="0" borderId="2" xfId="5" applyNumberFormat="1" applyFont="1" applyFill="1" applyBorder="1" applyAlignment="1" applyProtection="1"/>
    <xf numFmtId="1" fontId="4" fillId="0" borderId="3" xfId="5" applyNumberFormat="1" applyFont="1" applyFill="1" applyBorder="1" applyAlignment="1" applyProtection="1"/>
    <xf numFmtId="1" fontId="5" fillId="0" borderId="6" xfId="5" quotePrefix="1" applyNumberFormat="1" applyFont="1" applyFill="1" applyBorder="1" applyAlignment="1" applyProtection="1">
      <alignment horizontal="center"/>
    </xf>
    <xf numFmtId="1" fontId="5" fillId="0" borderId="0" xfId="5" applyNumberFormat="1" applyFont="1" applyFill="1" applyBorder="1" applyProtection="1">
      <protection locked="0"/>
    </xf>
    <xf numFmtId="1" fontId="2" fillId="0" borderId="0" xfId="5" applyNumberFormat="1" applyFill="1" applyProtection="1">
      <protection locked="0"/>
    </xf>
    <xf numFmtId="1" fontId="2" fillId="0" borderId="0" xfId="5" applyNumberFormat="1" applyFill="1" applyProtection="1"/>
    <xf numFmtId="1" fontId="4" fillId="0" borderId="0" xfId="5" applyNumberFormat="1" applyFont="1" applyFill="1" applyAlignment="1" applyProtection="1"/>
    <xf numFmtId="1" fontId="5" fillId="0" borderId="0" xfId="5" applyNumberFormat="1" applyFont="1" applyFill="1" applyAlignment="1" applyProtection="1"/>
    <xf numFmtId="1" fontId="4" fillId="0" borderId="14" xfId="5" applyNumberFormat="1" applyFont="1" applyFill="1" applyBorder="1" applyAlignment="1" applyProtection="1"/>
    <xf numFmtId="1" fontId="4" fillId="0" borderId="2" xfId="5" applyNumberFormat="1" applyFont="1" applyFill="1" applyBorder="1" applyAlignment="1" applyProtection="1">
      <alignment horizontal="left"/>
    </xf>
    <xf numFmtId="1" fontId="5" fillId="0" borderId="7" xfId="5" quotePrefix="1" applyNumberFormat="1" applyFont="1" applyFill="1" applyBorder="1" applyAlignment="1" applyProtection="1">
      <alignment horizontal="center"/>
    </xf>
    <xf numFmtId="1" fontId="5" fillId="0" borderId="8" xfId="5" quotePrefix="1" applyNumberFormat="1" applyFont="1" applyFill="1" applyBorder="1" applyAlignment="1" applyProtection="1">
      <alignment horizontal="center"/>
    </xf>
    <xf numFmtId="1" fontId="5" fillId="0" borderId="0" xfId="5" applyNumberFormat="1" applyFont="1" applyFill="1" applyBorder="1" applyAlignment="1" applyProtection="1">
      <alignment horizontal="left"/>
      <protection locked="0"/>
    </xf>
    <xf numFmtId="1" fontId="5" fillId="0" borderId="15" xfId="5" quotePrefix="1" applyNumberFormat="1" applyFont="1" applyBorder="1" applyAlignment="1" applyProtection="1">
      <alignment horizontal="center"/>
    </xf>
    <xf numFmtId="1" fontId="10" fillId="0" borderId="0" xfId="5" applyNumberFormat="1" applyFont="1" applyAlignment="1" applyProtection="1">
      <alignment horizontal="right"/>
      <protection locked="0"/>
    </xf>
    <xf numFmtId="1" fontId="4" fillId="0" borderId="0" xfId="5" applyNumberFormat="1" applyFont="1" applyBorder="1" applyAlignment="1" applyProtection="1">
      <alignment horizontal="center" wrapText="1"/>
      <protection locked="0"/>
    </xf>
    <xf numFmtId="1" fontId="5" fillId="0" borderId="0" xfId="5" applyNumberFormat="1" applyFont="1" applyBorder="1" applyAlignment="1" applyProtection="1">
      <alignment horizontal="center" wrapText="1"/>
      <protection locked="0"/>
    </xf>
    <xf numFmtId="1" fontId="4" fillId="0" borderId="0" xfId="5" applyNumberFormat="1" applyFont="1" applyBorder="1" applyAlignment="1" applyProtection="1">
      <alignment horizontal="center"/>
      <protection locked="0"/>
    </xf>
    <xf numFmtId="1" fontId="4" fillId="0" borderId="0" xfId="6" applyNumberFormat="1" applyFont="1" applyAlignment="1" applyProtection="1"/>
    <xf numFmtId="1" fontId="5" fillId="0" borderId="0" xfId="6" applyNumberFormat="1" applyFont="1" applyProtection="1"/>
    <xf numFmtId="1" fontId="3" fillId="0" borderId="0" xfId="6" applyNumberFormat="1" applyFont="1" applyAlignment="1" applyProtection="1">
      <alignment horizontal="right"/>
    </xf>
    <xf numFmtId="1" fontId="5" fillId="0" borderId="0" xfId="6" applyNumberFormat="1" applyFont="1" applyBorder="1" applyAlignment="1" applyProtection="1"/>
    <xf numFmtId="1" fontId="4" fillId="0" borderId="14" xfId="6" applyNumberFormat="1" applyFont="1" applyBorder="1" applyAlignment="1" applyProtection="1"/>
    <xf numFmtId="1" fontId="4" fillId="0" borderId="2" xfId="6" applyNumberFormat="1" applyFont="1" applyBorder="1" applyAlignment="1" applyProtection="1"/>
    <xf numFmtId="1" fontId="4" fillId="0" borderId="3" xfId="6" applyNumberFormat="1" applyFont="1" applyBorder="1" applyAlignment="1" applyProtection="1"/>
    <xf numFmtId="1" fontId="5" fillId="0" borderId="7" xfId="6" quotePrefix="1" applyNumberFormat="1" applyFont="1" applyBorder="1" applyAlignment="1" applyProtection="1">
      <alignment horizontal="center"/>
    </xf>
    <xf numFmtId="1" fontId="5" fillId="0" borderId="8" xfId="6" quotePrefix="1" applyNumberFormat="1" applyFont="1" applyBorder="1" applyAlignment="1" applyProtection="1">
      <alignment horizontal="center"/>
    </xf>
    <xf numFmtId="1" fontId="5" fillId="0" borderId="6" xfId="6" quotePrefix="1" applyNumberFormat="1" applyFont="1" applyBorder="1" applyAlignment="1" applyProtection="1">
      <alignment horizontal="center"/>
    </xf>
    <xf numFmtId="1" fontId="5" fillId="0" borderId="9" xfId="6" quotePrefix="1" applyNumberFormat="1" applyFont="1" applyBorder="1" applyAlignment="1" applyProtection="1">
      <alignment horizontal="center"/>
    </xf>
    <xf numFmtId="1" fontId="5" fillId="0" borderId="15" xfId="6" applyNumberFormat="1" applyFont="1" applyBorder="1" applyAlignment="1" applyProtection="1">
      <alignment horizontal="center"/>
      <protection locked="0"/>
    </xf>
    <xf numFmtId="1" fontId="5" fillId="0" borderId="2" xfId="6" applyNumberFormat="1" applyFont="1" applyBorder="1" applyAlignment="1" applyProtection="1">
      <alignment horizontal="center"/>
      <protection locked="0"/>
    </xf>
    <xf numFmtId="1" fontId="5" fillId="0" borderId="3" xfId="6" applyNumberFormat="1" applyFont="1" applyBorder="1" applyAlignment="1" applyProtection="1">
      <alignment horizontal="center"/>
      <protection locked="0"/>
    </xf>
    <xf numFmtId="1" fontId="4" fillId="0" borderId="13" xfId="6" applyNumberFormat="1" applyFont="1" applyBorder="1" applyProtection="1">
      <protection locked="0"/>
    </xf>
    <xf numFmtId="1" fontId="4" fillId="0" borderId="1" xfId="6" applyNumberFormat="1" applyFont="1" applyBorder="1" applyProtection="1">
      <protection locked="0"/>
    </xf>
    <xf numFmtId="1" fontId="4" fillId="0" borderId="11" xfId="6" applyNumberFormat="1" applyFont="1" applyBorder="1" applyProtection="1">
      <protection locked="0"/>
    </xf>
    <xf numFmtId="1" fontId="4" fillId="0" borderId="5" xfId="6" applyNumberFormat="1" applyFont="1" applyBorder="1" applyProtection="1">
      <protection locked="0"/>
    </xf>
    <xf numFmtId="1" fontId="5" fillId="0" borderId="0" xfId="6" applyNumberFormat="1" applyFont="1" applyBorder="1" applyProtection="1">
      <protection locked="0"/>
    </xf>
    <xf numFmtId="1" fontId="4" fillId="0" borderId="0" xfId="6" applyNumberFormat="1" applyFont="1" applyBorder="1" applyProtection="1">
      <protection locked="0"/>
    </xf>
    <xf numFmtId="1" fontId="4" fillId="0" borderId="12" xfId="6" applyNumberFormat="1" applyFont="1" applyBorder="1" applyProtection="1">
      <protection locked="0"/>
    </xf>
    <xf numFmtId="1" fontId="5" fillId="0" borderId="0" xfId="6" applyNumberFormat="1" applyFont="1" applyProtection="1">
      <protection locked="0"/>
    </xf>
    <xf numFmtId="1" fontId="12" fillId="0" borderId="0" xfId="6" applyNumberFormat="1" applyFont="1" applyProtection="1">
      <protection locked="0"/>
    </xf>
    <xf numFmtId="1" fontId="12" fillId="0" borderId="0" xfId="6" applyNumberFormat="1" applyFont="1" applyProtection="1"/>
    <xf numFmtId="1" fontId="2" fillId="0" borderId="0" xfId="6" applyNumberFormat="1" applyProtection="1">
      <protection locked="0"/>
    </xf>
    <xf numFmtId="1" fontId="5" fillId="0" borderId="0" xfId="6" applyNumberFormat="1" applyFont="1" applyAlignment="1" applyProtection="1"/>
    <xf numFmtId="1" fontId="4" fillId="0" borderId="2" xfId="6" applyNumberFormat="1" applyFont="1" applyBorder="1" applyAlignment="1" applyProtection="1">
      <alignment horizontal="left"/>
    </xf>
    <xf numFmtId="1" fontId="6" fillId="0" borderId="0" xfId="6" applyNumberFormat="1" applyFont="1" applyBorder="1" applyProtection="1">
      <protection locked="0"/>
    </xf>
    <xf numFmtId="1" fontId="2" fillId="0" borderId="0" xfId="6" applyNumberFormat="1" applyProtection="1"/>
    <xf numFmtId="1" fontId="3" fillId="0" borderId="0" xfId="6" applyNumberFormat="1" applyFont="1" applyFill="1" applyAlignment="1" applyProtection="1">
      <alignment horizontal="right"/>
    </xf>
    <xf numFmtId="1" fontId="5" fillId="0" borderId="5" xfId="6" applyNumberFormat="1" applyFont="1" applyFill="1" applyBorder="1" applyAlignment="1" applyProtection="1">
      <alignment horizontal="center" wrapText="1"/>
    </xf>
    <xf numFmtId="1" fontId="5" fillId="0" borderId="9" xfId="6" quotePrefix="1" applyNumberFormat="1" applyFont="1" applyFill="1" applyBorder="1" applyAlignment="1" applyProtection="1">
      <alignment horizontal="center"/>
    </xf>
    <xf numFmtId="1" fontId="5" fillId="0" borderId="15" xfId="6" quotePrefix="1" applyNumberFormat="1" applyFont="1" applyBorder="1" applyAlignment="1" applyProtection="1">
      <alignment horizontal="center"/>
      <protection locked="0"/>
    </xf>
    <xf numFmtId="1" fontId="5" fillId="0" borderId="15" xfId="6" quotePrefix="1" applyNumberFormat="1" applyFont="1" applyFill="1" applyBorder="1" applyAlignment="1" applyProtection="1">
      <alignment horizontal="center"/>
      <protection locked="0"/>
    </xf>
    <xf numFmtId="1" fontId="5" fillId="0" borderId="0" xfId="6" applyNumberFormat="1" applyFont="1" applyFill="1" applyProtection="1">
      <protection locked="0"/>
    </xf>
    <xf numFmtId="1" fontId="2" fillId="0" borderId="0" xfId="6" applyNumberFormat="1" applyFill="1" applyProtection="1">
      <protection locked="0"/>
    </xf>
    <xf numFmtId="1" fontId="2" fillId="0" borderId="0" xfId="6" applyNumberFormat="1" applyFill="1" applyProtection="1"/>
    <xf numFmtId="1" fontId="5" fillId="0" borderId="0" xfId="6" applyNumberFormat="1" applyFont="1" applyFill="1" applyProtection="1"/>
    <xf numFmtId="1" fontId="4" fillId="0" borderId="2" xfId="6" applyNumberFormat="1" applyFont="1" applyFill="1" applyBorder="1" applyAlignment="1" applyProtection="1"/>
    <xf numFmtId="1" fontId="4" fillId="0" borderId="3" xfId="6" applyNumberFormat="1" applyFont="1" applyFill="1" applyBorder="1" applyAlignment="1" applyProtection="1"/>
    <xf numFmtId="1" fontId="5" fillId="0" borderId="6" xfId="6" quotePrefix="1" applyNumberFormat="1" applyFont="1" applyFill="1" applyBorder="1" applyAlignment="1" applyProtection="1">
      <alignment horizontal="center"/>
    </xf>
    <xf numFmtId="1" fontId="5" fillId="0" borderId="0" xfId="6" applyNumberFormat="1" applyFont="1" applyFill="1" applyBorder="1" applyProtection="1">
      <protection locked="0"/>
    </xf>
    <xf numFmtId="1" fontId="4" fillId="0" borderId="0" xfId="6" applyNumberFormat="1" applyFont="1" applyFill="1" applyAlignment="1" applyProtection="1"/>
    <xf numFmtId="1" fontId="5" fillId="0" borderId="0" xfId="6" applyNumberFormat="1" applyFont="1" applyFill="1" applyAlignment="1" applyProtection="1"/>
    <xf numFmtId="1" fontId="4" fillId="0" borderId="14" xfId="6" applyNumberFormat="1" applyFont="1" applyFill="1" applyBorder="1" applyAlignment="1" applyProtection="1"/>
    <xf numFmtId="1" fontId="4" fillId="0" borderId="2" xfId="6" applyNumberFormat="1" applyFont="1" applyFill="1" applyBorder="1" applyAlignment="1" applyProtection="1">
      <alignment horizontal="left"/>
    </xf>
    <xf numFmtId="1" fontId="5" fillId="0" borderId="7" xfId="6" quotePrefix="1" applyNumberFormat="1" applyFont="1" applyFill="1" applyBorder="1" applyAlignment="1" applyProtection="1">
      <alignment horizontal="center"/>
    </xf>
    <xf numFmtId="1" fontId="5" fillId="0" borderId="8" xfId="6" quotePrefix="1" applyNumberFormat="1" applyFont="1" applyFill="1" applyBorder="1" applyAlignment="1" applyProtection="1">
      <alignment horizontal="center"/>
    </xf>
    <xf numFmtId="1" fontId="5" fillId="0" borderId="0" xfId="6" applyNumberFormat="1" applyFont="1" applyFill="1" applyBorder="1" applyAlignment="1" applyProtection="1">
      <alignment horizontal="left"/>
      <protection locked="0"/>
    </xf>
    <xf numFmtId="1" fontId="5" fillId="0" borderId="15" xfId="6" quotePrefix="1" applyNumberFormat="1" applyFont="1" applyBorder="1" applyAlignment="1" applyProtection="1">
      <alignment horizontal="center"/>
    </xf>
    <xf numFmtId="1" fontId="10" fillId="0" borderId="0" xfId="6" applyNumberFormat="1" applyFont="1" applyAlignment="1" applyProtection="1">
      <alignment horizontal="right"/>
      <protection locked="0"/>
    </xf>
    <xf numFmtId="1" fontId="4" fillId="0" borderId="0" xfId="6" applyNumberFormat="1" applyFont="1" applyBorder="1" applyAlignment="1" applyProtection="1">
      <alignment horizontal="center" wrapText="1"/>
      <protection locked="0"/>
    </xf>
    <xf numFmtId="1" fontId="5" fillId="0" borderId="0" xfId="6" applyNumberFormat="1" applyFont="1" applyBorder="1" applyAlignment="1" applyProtection="1">
      <alignment horizontal="center" wrapText="1"/>
      <protection locked="0"/>
    </xf>
    <xf numFmtId="1" fontId="4" fillId="0" borderId="0" xfId="6" applyNumberFormat="1" applyFont="1" applyBorder="1" applyAlignment="1" applyProtection="1">
      <alignment horizontal="center"/>
      <protection locked="0"/>
    </xf>
    <xf numFmtId="1" fontId="4" fillId="0" borderId="0" xfId="7" applyNumberFormat="1" applyFont="1" applyAlignment="1" applyProtection="1"/>
    <xf numFmtId="1" fontId="5" fillId="0" borderId="0" xfId="7" applyNumberFormat="1" applyFont="1" applyAlignment="1" applyProtection="1"/>
    <xf numFmtId="1" fontId="3" fillId="0" borderId="0" xfId="7" applyNumberFormat="1" applyFont="1" applyAlignment="1" applyProtection="1">
      <alignment horizontal="right"/>
    </xf>
    <xf numFmtId="1" fontId="5" fillId="0" borderId="0" xfId="7" applyNumberFormat="1" applyFont="1" applyBorder="1" applyAlignment="1" applyProtection="1"/>
    <xf numFmtId="1" fontId="4" fillId="0" borderId="14" xfId="7" applyNumberFormat="1" applyFont="1" applyBorder="1" applyAlignment="1" applyProtection="1"/>
    <xf numFmtId="1" fontId="4" fillId="0" borderId="2" xfId="7" applyNumberFormat="1" applyFont="1" applyBorder="1" applyAlignment="1" applyProtection="1"/>
    <xf numFmtId="1" fontId="4" fillId="0" borderId="2" xfId="7" applyNumberFormat="1" applyFont="1" applyBorder="1" applyAlignment="1" applyProtection="1">
      <alignment horizontal="left"/>
    </xf>
    <xf numFmtId="1" fontId="4" fillId="0" borderId="3" xfId="7" applyNumberFormat="1" applyFont="1" applyBorder="1" applyAlignment="1" applyProtection="1"/>
    <xf numFmtId="1" fontId="5" fillId="0" borderId="7" xfId="7" quotePrefix="1" applyNumberFormat="1" applyFont="1" applyBorder="1" applyAlignment="1" applyProtection="1">
      <alignment horizontal="center"/>
    </xf>
    <xf numFmtId="1" fontId="5" fillId="0" borderId="8" xfId="7" quotePrefix="1" applyNumberFormat="1" applyFont="1" applyBorder="1" applyAlignment="1" applyProtection="1">
      <alignment horizontal="center"/>
    </xf>
    <xf numFmtId="1" fontId="5" fillId="0" borderId="6" xfId="7" quotePrefix="1" applyNumberFormat="1" applyFont="1" applyBorder="1" applyAlignment="1" applyProtection="1">
      <alignment horizontal="center"/>
    </xf>
    <xf numFmtId="1" fontId="5" fillId="0" borderId="9" xfId="7" quotePrefix="1" applyNumberFormat="1" applyFont="1" applyBorder="1" applyAlignment="1" applyProtection="1">
      <alignment horizontal="center"/>
    </xf>
    <xf numFmtId="1" fontId="5" fillId="0" borderId="15" xfId="7" applyNumberFormat="1" applyFont="1" applyBorder="1" applyAlignment="1" applyProtection="1">
      <alignment horizontal="center"/>
      <protection locked="0"/>
    </xf>
    <xf numFmtId="1" fontId="5" fillId="0" borderId="2" xfId="7" applyNumberFormat="1" applyFont="1" applyBorder="1" applyAlignment="1" applyProtection="1">
      <alignment horizontal="center"/>
      <protection locked="0"/>
    </xf>
    <xf numFmtId="1" fontId="5" fillId="0" borderId="3" xfId="7" applyNumberFormat="1" applyFont="1" applyBorder="1" applyAlignment="1" applyProtection="1">
      <alignment horizontal="center"/>
      <protection locked="0"/>
    </xf>
    <xf numFmtId="1" fontId="5" fillId="0" borderId="5" xfId="7" applyNumberFormat="1" applyFont="1" applyBorder="1" applyAlignment="1" applyProtection="1">
      <protection locked="0"/>
    </xf>
    <xf numFmtId="1" fontId="5" fillId="0" borderId="0" xfId="7" applyNumberFormat="1" applyFont="1" applyBorder="1" applyAlignment="1" applyProtection="1">
      <protection locked="0"/>
    </xf>
    <xf numFmtId="1" fontId="5" fillId="0" borderId="12" xfId="7" applyNumberFormat="1" applyFont="1" applyBorder="1" applyAlignment="1" applyProtection="1">
      <protection locked="0"/>
    </xf>
    <xf numFmtId="1" fontId="4" fillId="0" borderId="5" xfId="7" applyNumberFormat="1" applyFont="1" applyBorder="1" applyAlignment="1" applyProtection="1">
      <protection locked="0"/>
    </xf>
    <xf numFmtId="1" fontId="4" fillId="0" borderId="0" xfId="7" applyNumberFormat="1" applyFont="1" applyBorder="1" applyAlignment="1" applyProtection="1">
      <protection locked="0"/>
    </xf>
    <xf numFmtId="1" fontId="4" fillId="0" borderId="12" xfId="7" applyNumberFormat="1" applyFont="1" applyBorder="1" applyAlignment="1" applyProtection="1">
      <protection locked="0"/>
    </xf>
    <xf numFmtId="1" fontId="5" fillId="0" borderId="0" xfId="7" applyNumberFormat="1" applyFont="1" applyAlignment="1" applyProtection="1">
      <protection locked="0"/>
    </xf>
    <xf numFmtId="1" fontId="12" fillId="0" borderId="0" xfId="7" applyNumberFormat="1" applyFont="1" applyAlignment="1" applyProtection="1">
      <protection locked="0"/>
    </xf>
    <xf numFmtId="1" fontId="12" fillId="0" borderId="0" xfId="7" applyNumberFormat="1" applyFont="1" applyAlignment="1" applyProtection="1"/>
    <xf numFmtId="1" fontId="2" fillId="0" borderId="0" xfId="7" applyNumberFormat="1" applyFont="1" applyAlignment="1" applyProtection="1">
      <protection locked="0"/>
    </xf>
    <xf numFmtId="1" fontId="6" fillId="0" borderId="0" xfId="7" applyNumberFormat="1" applyFont="1" applyBorder="1" applyAlignment="1" applyProtection="1">
      <protection locked="0"/>
    </xf>
    <xf numFmtId="1" fontId="2" fillId="0" borderId="0" xfId="7" applyNumberFormat="1" applyFont="1" applyAlignment="1" applyProtection="1"/>
    <xf numFmtId="1" fontId="3" fillId="0" borderId="0" xfId="7" applyNumberFormat="1" applyFont="1" applyFill="1" applyAlignment="1" applyProtection="1">
      <alignment horizontal="right"/>
    </xf>
    <xf numFmtId="1" fontId="5" fillId="0" borderId="5" xfId="7" applyNumberFormat="1" applyFont="1" applyFill="1" applyBorder="1" applyAlignment="1" applyProtection="1">
      <alignment horizontal="center" wrapText="1"/>
    </xf>
    <xf numFmtId="1" fontId="5" fillId="0" borderId="9" xfId="7" quotePrefix="1" applyNumberFormat="1" applyFont="1" applyFill="1" applyBorder="1" applyAlignment="1" applyProtection="1">
      <alignment horizontal="center"/>
    </xf>
    <xf numFmtId="1" fontId="5" fillId="0" borderId="15" xfId="7" quotePrefix="1" applyNumberFormat="1" applyFont="1" applyBorder="1" applyAlignment="1" applyProtection="1">
      <alignment horizontal="center"/>
      <protection locked="0"/>
    </xf>
    <xf numFmtId="1" fontId="5" fillId="0" borderId="15" xfId="7" quotePrefix="1" applyNumberFormat="1" applyFont="1" applyFill="1" applyBorder="1" applyAlignment="1" applyProtection="1">
      <alignment horizontal="center"/>
      <protection locked="0"/>
    </xf>
    <xf numFmtId="1" fontId="5" fillId="0" borderId="0" xfId="7" applyNumberFormat="1" applyFont="1" applyFill="1" applyAlignment="1" applyProtection="1">
      <protection locked="0"/>
    </xf>
    <xf numFmtId="1" fontId="5" fillId="0" borderId="0" xfId="7" applyNumberFormat="1" applyFont="1" applyFill="1" applyAlignment="1" applyProtection="1"/>
    <xf numFmtId="1" fontId="4" fillId="0" borderId="2" xfId="7" applyNumberFormat="1" applyFont="1" applyFill="1" applyBorder="1" applyAlignment="1" applyProtection="1"/>
    <xf numFmtId="1" fontId="4" fillId="0" borderId="3" xfId="7" applyNumberFormat="1" applyFont="1" applyFill="1" applyBorder="1" applyAlignment="1" applyProtection="1"/>
    <xf numFmtId="1" fontId="5" fillId="0" borderId="6" xfId="7" quotePrefix="1" applyNumberFormat="1" applyFont="1" applyFill="1" applyBorder="1" applyAlignment="1" applyProtection="1">
      <alignment horizontal="center"/>
    </xf>
    <xf numFmtId="1" fontId="5" fillId="0" borderId="13" xfId="7" quotePrefix="1" applyNumberFormat="1" applyFont="1" applyBorder="1" applyAlignment="1" applyProtection="1">
      <alignment horizontal="center"/>
      <protection locked="0"/>
    </xf>
    <xf numFmtId="1" fontId="5" fillId="0" borderId="13" xfId="7" quotePrefix="1" applyNumberFormat="1" applyFont="1" applyFill="1" applyBorder="1" applyAlignment="1" applyProtection="1">
      <alignment horizontal="center"/>
      <protection locked="0"/>
    </xf>
    <xf numFmtId="1" fontId="5" fillId="0" borderId="0" xfId="7" applyNumberFormat="1" applyFont="1" applyFill="1" applyBorder="1" applyAlignment="1" applyProtection="1">
      <protection locked="0"/>
    </xf>
    <xf numFmtId="1" fontId="2" fillId="0" borderId="0" xfId="7" applyNumberFormat="1" applyFont="1" applyFill="1" applyAlignment="1" applyProtection="1">
      <protection locked="0"/>
    </xf>
    <xf numFmtId="1" fontId="2" fillId="0" borderId="0" xfId="7" applyNumberFormat="1" applyFont="1" applyFill="1" applyAlignment="1" applyProtection="1"/>
    <xf numFmtId="1" fontId="4" fillId="0" borderId="0" xfId="7" applyNumberFormat="1" applyFont="1" applyFill="1" applyAlignment="1" applyProtection="1"/>
    <xf numFmtId="1" fontId="4" fillId="0" borderId="14" xfId="7" applyNumberFormat="1" applyFont="1" applyFill="1" applyBorder="1" applyAlignment="1" applyProtection="1"/>
    <xf numFmtId="1" fontId="4" fillId="0" borderId="2" xfId="7" applyNumberFormat="1" applyFont="1" applyFill="1" applyBorder="1" applyAlignment="1" applyProtection="1">
      <alignment horizontal="left"/>
    </xf>
    <xf numFmtId="1" fontId="5" fillId="0" borderId="7" xfId="7" quotePrefix="1" applyNumberFormat="1" applyFont="1" applyFill="1" applyBorder="1" applyAlignment="1" applyProtection="1">
      <alignment horizontal="center"/>
    </xf>
    <xf numFmtId="1" fontId="5" fillId="0" borderId="8" xfId="7" quotePrefix="1" applyNumberFormat="1" applyFont="1" applyFill="1" applyBorder="1" applyAlignment="1" applyProtection="1">
      <alignment horizontal="center"/>
    </xf>
    <xf numFmtId="1" fontId="5" fillId="0" borderId="1" xfId="7" applyNumberFormat="1" applyFont="1" applyBorder="1" applyAlignment="1" applyProtection="1">
      <protection locked="0"/>
    </xf>
    <xf numFmtId="1" fontId="5" fillId="0" borderId="0" xfId="7" applyNumberFormat="1" applyFont="1" applyFill="1" applyBorder="1" applyAlignment="1" applyProtection="1">
      <alignment horizontal="left"/>
      <protection locked="0"/>
    </xf>
    <xf numFmtId="1" fontId="5" fillId="0" borderId="15" xfId="7" quotePrefix="1" applyNumberFormat="1" applyFont="1" applyBorder="1" applyAlignment="1" applyProtection="1">
      <alignment horizontal="center"/>
    </xf>
    <xf numFmtId="1" fontId="10" fillId="0" borderId="0" xfId="7" applyNumberFormat="1" applyFont="1" applyAlignment="1" applyProtection="1">
      <alignment horizontal="right"/>
      <protection locked="0"/>
    </xf>
    <xf numFmtId="1" fontId="4" fillId="0" borderId="0" xfId="7" applyNumberFormat="1" applyFont="1" applyBorder="1" applyAlignment="1" applyProtection="1">
      <alignment horizontal="center" wrapText="1"/>
      <protection locked="0"/>
    </xf>
    <xf numFmtId="1" fontId="5" fillId="0" borderId="0" xfId="7" applyNumberFormat="1" applyFont="1" applyBorder="1" applyAlignment="1" applyProtection="1">
      <alignment horizontal="center" wrapText="1"/>
      <protection locked="0"/>
    </xf>
    <xf numFmtId="1" fontId="4" fillId="0" borderId="0" xfId="7" applyNumberFormat="1" applyFont="1" applyBorder="1" applyAlignment="1" applyProtection="1">
      <alignment horizontal="center"/>
      <protection locked="0"/>
    </xf>
    <xf numFmtId="1" fontId="5" fillId="2" borderId="25" xfId="7" applyNumberFormat="1" applyFont="1" applyFill="1" applyBorder="1" applyAlignment="1" applyProtection="1">
      <protection locked="0"/>
    </xf>
    <xf numFmtId="1" fontId="5" fillId="0" borderId="26" xfId="7" applyNumberFormat="1" applyFont="1" applyFill="1" applyBorder="1" applyAlignment="1" applyProtection="1">
      <protection locked="0"/>
    </xf>
    <xf numFmtId="1" fontId="5" fillId="0" borderId="26" xfId="7" applyNumberFormat="1" applyFont="1" applyFill="1" applyBorder="1" applyAlignment="1" applyProtection="1">
      <alignment horizontal="right"/>
      <protection locked="0"/>
    </xf>
    <xf numFmtId="1" fontId="5" fillId="0" borderId="27" xfId="7" applyNumberFormat="1" applyFont="1" applyFill="1" applyBorder="1" applyAlignment="1" applyProtection="1">
      <protection locked="0"/>
    </xf>
    <xf numFmtId="1" fontId="5" fillId="0" borderId="23" xfId="7" applyNumberFormat="1" applyFont="1" applyFill="1" applyBorder="1" applyAlignment="1" applyProtection="1">
      <protection locked="0"/>
    </xf>
    <xf numFmtId="1" fontId="5" fillId="0" borderId="28" xfId="7" applyNumberFormat="1" applyFont="1" applyFill="1" applyBorder="1" applyAlignment="1" applyProtection="1">
      <protection locked="0"/>
    </xf>
    <xf numFmtId="1" fontId="5" fillId="2" borderId="29" xfId="7" applyNumberFormat="1" applyFont="1" applyFill="1" applyBorder="1" applyAlignment="1" applyProtection="1">
      <protection locked="0"/>
    </xf>
    <xf numFmtId="1" fontId="5" fillId="0" borderId="29" xfId="7" applyNumberFormat="1" applyFont="1" applyFill="1" applyBorder="1" applyAlignment="1" applyProtection="1">
      <protection locked="0"/>
    </xf>
    <xf numFmtId="1" fontId="5" fillId="0" borderId="29" xfId="7" applyNumberFormat="1" applyFont="1" applyFill="1" applyBorder="1" applyAlignment="1" applyProtection="1">
      <alignment horizontal="right"/>
      <protection locked="0"/>
    </xf>
    <xf numFmtId="1" fontId="5" fillId="0" borderId="30" xfId="7" applyNumberFormat="1" applyFont="1" applyFill="1" applyBorder="1" applyAlignment="1" applyProtection="1">
      <protection locked="0"/>
    </xf>
    <xf numFmtId="1" fontId="5" fillId="0" borderId="16" xfId="7" applyNumberFormat="1" applyFont="1" applyFill="1" applyBorder="1" applyAlignment="1" applyProtection="1">
      <protection locked="0"/>
    </xf>
    <xf numFmtId="1" fontId="5" fillId="0" borderId="31" xfId="7" applyNumberFormat="1" applyFont="1" applyFill="1" applyBorder="1" applyAlignment="1" applyProtection="1">
      <protection locked="0"/>
    </xf>
    <xf numFmtId="1" fontId="5" fillId="0" borderId="32" xfId="7" applyNumberFormat="1" applyFont="1" applyFill="1" applyBorder="1" applyAlignment="1" applyProtection="1">
      <protection locked="0"/>
    </xf>
    <xf numFmtId="1" fontId="5" fillId="2" borderId="32" xfId="7" applyNumberFormat="1" applyFont="1" applyFill="1" applyBorder="1" applyAlignment="1" applyProtection="1">
      <protection locked="0"/>
    </xf>
    <xf numFmtId="1" fontId="5" fillId="0" borderId="33" xfId="7" applyNumberFormat="1" applyFont="1" applyBorder="1" applyAlignment="1" applyProtection="1">
      <protection locked="0"/>
    </xf>
    <xf numFmtId="1" fontId="5" fillId="0" borderId="31" xfId="7" applyNumberFormat="1" applyFont="1" applyFill="1" applyBorder="1" applyAlignment="1" applyProtection="1">
      <alignment horizontal="right"/>
      <protection locked="0"/>
    </xf>
    <xf numFmtId="1" fontId="18" fillId="0" borderId="32" xfId="7" applyNumberFormat="1" applyFont="1" applyFill="1" applyBorder="1" applyAlignment="1" applyProtection="1">
      <alignment horizontal="right"/>
      <protection locked="0"/>
    </xf>
    <xf numFmtId="1" fontId="5" fillId="0" borderId="32" xfId="7" applyNumberFormat="1" applyFont="1" applyFill="1" applyBorder="1" applyAlignment="1" applyProtection="1">
      <alignment horizontal="right"/>
      <protection locked="0"/>
    </xf>
    <xf numFmtId="1" fontId="5" fillId="0" borderId="33" xfId="7" applyNumberFormat="1" applyFont="1" applyBorder="1" applyAlignment="1" applyProtection="1">
      <alignment horizontal="right"/>
      <protection locked="0"/>
    </xf>
    <xf numFmtId="1" fontId="5" fillId="0" borderId="16" xfId="7" applyNumberFormat="1" applyFont="1" applyFill="1" applyBorder="1" applyAlignment="1" applyProtection="1">
      <alignment horizontal="right"/>
      <protection locked="0"/>
    </xf>
    <xf numFmtId="1" fontId="5" fillId="0" borderId="32" xfId="7" applyNumberFormat="1" applyFont="1" applyBorder="1" applyAlignment="1" applyProtection="1">
      <protection locked="0"/>
    </xf>
    <xf numFmtId="1" fontId="5" fillId="0" borderId="32" xfId="7" applyNumberFormat="1" applyFont="1" applyBorder="1" applyAlignment="1" applyProtection="1">
      <alignment horizontal="right"/>
      <protection locked="0"/>
    </xf>
    <xf numFmtId="1" fontId="5" fillId="2" borderId="33" xfId="7" applyNumberFormat="1" applyFont="1" applyFill="1" applyBorder="1" applyAlignment="1" applyProtection="1">
      <protection locked="0"/>
    </xf>
    <xf numFmtId="1" fontId="5" fillId="0" borderId="34" xfId="7" applyNumberFormat="1" applyFont="1" applyFill="1" applyBorder="1" applyAlignment="1" applyProtection="1">
      <protection locked="0"/>
    </xf>
    <xf numFmtId="1" fontId="5" fillId="0" borderId="35" xfId="7" applyNumberFormat="1" applyFont="1" applyFill="1" applyBorder="1" applyAlignment="1" applyProtection="1">
      <protection locked="0"/>
    </xf>
    <xf numFmtId="1" fontId="5" fillId="0" borderId="35" xfId="7" applyNumberFormat="1" applyFont="1" applyFill="1" applyBorder="1" applyAlignment="1" applyProtection="1">
      <alignment horizontal="right"/>
      <protection locked="0"/>
    </xf>
    <xf numFmtId="1" fontId="5" fillId="0" borderId="15" xfId="7" applyNumberFormat="1" applyFont="1" applyFill="1" applyBorder="1" applyAlignment="1" applyProtection="1">
      <protection locked="0"/>
    </xf>
    <xf numFmtId="1" fontId="5" fillId="0" borderId="0" xfId="7" applyNumberFormat="1" applyFont="1" applyProtection="1">
      <alignment vertical="center"/>
      <protection locked="0"/>
    </xf>
    <xf numFmtId="1" fontId="5" fillId="0" borderId="0" xfId="7" applyNumberFormat="1" applyFont="1" applyFill="1" applyBorder="1" applyProtection="1">
      <alignment vertical="center"/>
      <protection locked="0"/>
    </xf>
    <xf numFmtId="1" fontId="5" fillId="0" borderId="0" xfId="7" applyNumberFormat="1" applyFont="1" applyBorder="1" applyProtection="1">
      <alignment vertical="center"/>
      <protection locked="0"/>
    </xf>
    <xf numFmtId="1" fontId="5" fillId="0" borderId="1" xfId="9" applyNumberFormat="1" applyFont="1" applyBorder="1" applyProtection="1">
      <protection locked="0"/>
    </xf>
    <xf numFmtId="1" fontId="4" fillId="0" borderId="1" xfId="0" applyNumberFormat="1" applyFont="1" applyBorder="1" applyProtection="1">
      <protection locked="0"/>
    </xf>
    <xf numFmtId="1" fontId="5" fillId="0" borderId="1" xfId="4" applyNumberFormat="1" applyFont="1" applyBorder="1" applyProtection="1">
      <protection locked="0"/>
    </xf>
    <xf numFmtId="1" fontId="5" fillId="0" borderId="1" xfId="5" applyNumberFormat="1" applyFont="1" applyBorder="1" applyProtection="1">
      <protection locked="0"/>
    </xf>
    <xf numFmtId="1" fontId="5" fillId="0" borderId="1" xfId="6" applyNumberFormat="1" applyFont="1" applyBorder="1" applyProtection="1">
      <protection locked="0"/>
    </xf>
    <xf numFmtId="3" fontId="5" fillId="0" borderId="26" xfId="0" applyNumberFormat="1" applyFont="1" applyFill="1" applyBorder="1" applyAlignment="1" applyProtection="1">
      <alignment horizontal="right"/>
      <protection locked="0"/>
    </xf>
    <xf numFmtId="0" fontId="4" fillId="0" borderId="0" xfId="0" applyFont="1"/>
    <xf numFmtId="0" fontId="4" fillId="0" borderId="10" xfId="0" applyFont="1" applyBorder="1" applyAlignment="1">
      <alignment horizontal="left"/>
    </xf>
    <xf numFmtId="0" fontId="4" fillId="0" borderId="1" xfId="0" applyFont="1" applyBorder="1"/>
    <xf numFmtId="49" fontId="5" fillId="0" borderId="4" xfId="0" applyNumberFormat="1" applyFont="1" applyBorder="1" applyAlignment="1">
      <alignment horizontal="left"/>
    </xf>
    <xf numFmtId="0" fontId="5" fillId="0" borderId="0" xfId="0" applyFont="1" applyAlignment="1">
      <alignment horizontal="left" indent="1"/>
    </xf>
    <xf numFmtId="0" fontId="4" fillId="0" borderId="4" xfId="0" applyFont="1" applyBorder="1" applyAlignment="1">
      <alignment horizontal="left"/>
    </xf>
    <xf numFmtId="0" fontId="4" fillId="0" borderId="0" xfId="0" applyFont="1" applyAlignment="1">
      <alignment horizontal="left" indent="1"/>
    </xf>
    <xf numFmtId="0" fontId="5" fillId="0" borderId="4" xfId="0" applyFont="1" applyBorder="1" applyAlignment="1">
      <alignment horizontal="left"/>
    </xf>
    <xf numFmtId="0" fontId="5" fillId="0" borderId="0" xfId="0" applyFont="1" applyAlignment="1">
      <alignment horizontal="left" indent="2"/>
    </xf>
    <xf numFmtId="0" fontId="5" fillId="0" borderId="7" xfId="0" applyFont="1" applyBorder="1" applyAlignment="1">
      <alignment horizontal="left"/>
    </xf>
    <xf numFmtId="0" fontId="5" fillId="0" borderId="6" xfId="0" applyFont="1" applyBorder="1" applyAlignment="1">
      <alignment horizontal="left" indent="2"/>
    </xf>
    <xf numFmtId="0" fontId="4" fillId="0" borderId="0" xfId="0" applyFont="1" applyAlignment="1">
      <alignment horizontal="left"/>
    </xf>
    <xf numFmtId="0" fontId="10" fillId="0" borderId="0" xfId="0" applyFont="1"/>
    <xf numFmtId="0" fontId="4" fillId="0" borderId="0" xfId="0" applyFont="1" applyAlignment="1">
      <alignment wrapText="1"/>
    </xf>
    <xf numFmtId="0" fontId="5" fillId="0" borderId="6" xfId="0" applyFont="1" applyBorder="1" applyAlignment="1">
      <alignment horizontal="left" indent="1"/>
    </xf>
    <xf numFmtId="164" fontId="2" fillId="0" borderId="0" xfId="12" applyNumberFormat="1" applyFont="1" applyBorder="1" applyAlignment="1"/>
    <xf numFmtId="3" fontId="4" fillId="0" borderId="13" xfId="7" applyNumberFormat="1" applyFont="1" applyBorder="1" applyAlignment="1" applyProtection="1">
      <protection locked="0"/>
    </xf>
    <xf numFmtId="3" fontId="4" fillId="0" borderId="5" xfId="7" applyNumberFormat="1" applyFont="1" applyFill="1" applyBorder="1" applyAlignment="1" applyProtection="1">
      <protection locked="0"/>
    </xf>
    <xf numFmtId="3" fontId="5" fillId="0" borderId="5" xfId="7" applyNumberFormat="1" applyFont="1" applyFill="1" applyBorder="1" applyAlignment="1" applyProtection="1">
      <protection locked="0"/>
    </xf>
    <xf numFmtId="3" fontId="5" fillId="0" borderId="12" xfId="7" applyNumberFormat="1" applyFont="1" applyBorder="1" applyAlignment="1" applyProtection="1">
      <protection locked="0"/>
    </xf>
    <xf numFmtId="3" fontId="4" fillId="0" borderId="12" xfId="7" applyNumberFormat="1" applyFont="1" applyBorder="1" applyAlignment="1" applyProtection="1">
      <protection locked="0"/>
    </xf>
    <xf numFmtId="3" fontId="5" fillId="0" borderId="5" xfId="7" applyNumberFormat="1" applyFont="1" applyBorder="1" applyAlignment="1" applyProtection="1">
      <protection locked="0"/>
    </xf>
    <xf numFmtId="3" fontId="5" fillId="0" borderId="0" xfId="7" applyNumberFormat="1" applyFont="1" applyBorder="1" applyAlignment="1" applyProtection="1">
      <protection locked="0"/>
    </xf>
    <xf numFmtId="3" fontId="4" fillId="0" borderId="8" xfId="7" applyNumberFormat="1" applyFont="1" applyFill="1" applyBorder="1" applyAlignment="1" applyProtection="1">
      <protection locked="0"/>
    </xf>
    <xf numFmtId="3" fontId="4" fillId="0" borderId="13" xfId="6" applyNumberFormat="1" applyFont="1" applyBorder="1" applyProtection="1">
      <protection locked="0"/>
    </xf>
    <xf numFmtId="3" fontId="4" fillId="0" borderId="5" xfId="6" applyNumberFormat="1" applyFont="1" applyFill="1" applyBorder="1" applyProtection="1">
      <protection locked="0"/>
    </xf>
    <xf numFmtId="3" fontId="5" fillId="0" borderId="5" xfId="6" applyNumberFormat="1" applyFont="1" applyFill="1" applyBorder="1" applyProtection="1">
      <protection locked="0"/>
    </xf>
    <xf numFmtId="3" fontId="5" fillId="0" borderId="12" xfId="6" applyNumberFormat="1" applyFont="1" applyBorder="1" applyProtection="1">
      <protection locked="0"/>
    </xf>
    <xf numFmtId="3" fontId="4" fillId="0" borderId="12" xfId="6" applyNumberFormat="1" applyFont="1" applyBorder="1" applyProtection="1">
      <protection locked="0"/>
    </xf>
    <xf numFmtId="3" fontId="5" fillId="0" borderId="5" xfId="6" applyNumberFormat="1" applyFont="1" applyBorder="1" applyProtection="1">
      <protection locked="0"/>
    </xf>
    <xf numFmtId="3" fontId="5" fillId="0" borderId="0" xfId="6" applyNumberFormat="1" applyFont="1" applyBorder="1" applyProtection="1">
      <protection locked="0"/>
    </xf>
    <xf numFmtId="3" fontId="4" fillId="0" borderId="8" xfId="6" applyNumberFormat="1" applyFont="1" applyFill="1" applyBorder="1" applyProtection="1">
      <protection locked="0"/>
    </xf>
    <xf numFmtId="3" fontId="4" fillId="0" borderId="13" xfId="5" applyNumberFormat="1" applyFont="1" applyBorder="1" applyProtection="1">
      <protection locked="0"/>
    </xf>
    <xf numFmtId="3" fontId="4" fillId="0" borderId="5" xfId="5" applyNumberFormat="1" applyFont="1" applyFill="1" applyBorder="1" applyProtection="1">
      <protection locked="0"/>
    </xf>
    <xf numFmtId="3" fontId="5" fillId="0" borderId="5" xfId="5" applyNumberFormat="1" applyFont="1" applyFill="1" applyBorder="1" applyProtection="1">
      <protection locked="0"/>
    </xf>
    <xf numFmtId="3" fontId="5" fillId="0" borderId="12" xfId="5" applyNumberFormat="1" applyFont="1" applyBorder="1" applyProtection="1">
      <protection locked="0"/>
    </xf>
    <xf numFmtId="3" fontId="4" fillId="0" borderId="12" xfId="5" applyNumberFormat="1" applyFont="1" applyBorder="1" applyProtection="1">
      <protection locked="0"/>
    </xf>
    <xf numFmtId="3" fontId="5" fillId="0" borderId="5" xfId="5" applyNumberFormat="1" applyFont="1" applyBorder="1" applyProtection="1">
      <protection locked="0"/>
    </xf>
    <xf numFmtId="3" fontId="5" fillId="0" borderId="0" xfId="5" applyNumberFormat="1" applyFont="1" applyBorder="1" applyProtection="1">
      <protection locked="0"/>
    </xf>
    <xf numFmtId="3" fontId="4" fillId="0" borderId="8" xfId="5" applyNumberFormat="1" applyFont="1" applyFill="1" applyBorder="1" applyProtection="1">
      <protection locked="0"/>
    </xf>
    <xf numFmtId="3" fontId="4" fillId="0" borderId="13" xfId="3" applyNumberFormat="1" applyFont="1" applyBorder="1" applyProtection="1">
      <protection locked="0"/>
    </xf>
    <xf numFmtId="3" fontId="4" fillId="0" borderId="5" xfId="3" applyNumberFormat="1" applyFont="1" applyFill="1" applyBorder="1" applyProtection="1">
      <protection locked="0"/>
    </xf>
    <xf numFmtId="3" fontId="5" fillId="0" borderId="5" xfId="3" applyNumberFormat="1" applyFont="1" applyFill="1" applyBorder="1" applyProtection="1">
      <protection locked="0"/>
    </xf>
    <xf numFmtId="3" fontId="5" fillId="0" borderId="12" xfId="3" applyNumberFormat="1" applyFont="1" applyBorder="1" applyProtection="1">
      <protection locked="0"/>
    </xf>
    <xf numFmtId="3" fontId="4" fillId="0" borderId="12" xfId="3" applyNumberFormat="1" applyFont="1" applyBorder="1" applyProtection="1">
      <protection locked="0"/>
    </xf>
    <xf numFmtId="3" fontId="5" fillId="0" borderId="5" xfId="3" applyNumberFormat="1" applyFont="1" applyBorder="1" applyProtection="1">
      <protection locked="0"/>
    </xf>
    <xf numFmtId="3" fontId="5" fillId="0" borderId="0" xfId="3" applyNumberFormat="1" applyFont="1" applyBorder="1" applyProtection="1">
      <protection locked="0"/>
    </xf>
    <xf numFmtId="3" fontId="4" fillId="0" borderId="8" xfId="3" applyNumberFormat="1" applyFont="1" applyFill="1" applyBorder="1" applyProtection="1">
      <protection locked="0"/>
    </xf>
    <xf numFmtId="3" fontId="34" fillId="0" borderId="13" xfId="0" applyNumberFormat="1" applyFont="1" applyBorder="1" applyProtection="1">
      <protection locked="0"/>
    </xf>
    <xf numFmtId="3" fontId="34" fillId="0" borderId="5" xfId="0" applyNumberFormat="1" applyFont="1" applyBorder="1" applyProtection="1">
      <protection locked="0"/>
    </xf>
    <xf numFmtId="3" fontId="34" fillId="0" borderId="0" xfId="0" applyNumberFormat="1" applyFont="1" applyBorder="1" applyProtection="1">
      <protection locked="0"/>
    </xf>
    <xf numFmtId="3" fontId="34" fillId="0" borderId="12" xfId="0" applyNumberFormat="1" applyFont="1" applyBorder="1" applyProtection="1">
      <protection locked="0"/>
    </xf>
    <xf numFmtId="3" fontId="37" fillId="0" borderId="5" xfId="0" applyNumberFormat="1" applyFont="1" applyBorder="1" applyProtection="1">
      <protection locked="0"/>
    </xf>
    <xf numFmtId="3" fontId="37" fillId="0" borderId="0" xfId="0" applyNumberFormat="1" applyFont="1" applyBorder="1" applyProtection="1">
      <protection locked="0"/>
    </xf>
    <xf numFmtId="3" fontId="37" fillId="0" borderId="12" xfId="0" applyNumberFormat="1" applyFont="1" applyBorder="1" applyProtection="1">
      <protection locked="0"/>
    </xf>
    <xf numFmtId="3" fontId="34" fillId="0" borderId="8" xfId="0" applyNumberFormat="1" applyFont="1" applyBorder="1" applyProtection="1">
      <protection locked="0"/>
    </xf>
    <xf numFmtId="3" fontId="34" fillId="0" borderId="6" xfId="0" applyNumberFormat="1" applyFont="1" applyBorder="1" applyProtection="1">
      <protection locked="0"/>
    </xf>
    <xf numFmtId="3" fontId="34" fillId="0" borderId="9" xfId="0" applyNumberFormat="1" applyFont="1" applyBorder="1" applyProtection="1">
      <protection locked="0"/>
    </xf>
    <xf numFmtId="3" fontId="34" fillId="0" borderId="13" xfId="2" applyNumberFormat="1" applyFont="1" applyBorder="1" applyProtection="1">
      <protection locked="0"/>
    </xf>
    <xf numFmtId="3" fontId="34" fillId="0" borderId="5" xfId="2" applyNumberFormat="1" applyFont="1" applyBorder="1" applyProtection="1">
      <protection locked="0"/>
    </xf>
    <xf numFmtId="3" fontId="34" fillId="0" borderId="0" xfId="2" applyNumberFormat="1" applyFont="1" applyBorder="1" applyProtection="1">
      <protection locked="0"/>
    </xf>
    <xf numFmtId="3" fontId="34" fillId="0" borderId="12" xfId="2" applyNumberFormat="1" applyFont="1" applyBorder="1" applyProtection="1">
      <protection locked="0"/>
    </xf>
    <xf numFmtId="3" fontId="37" fillId="0" borderId="5" xfId="2" applyNumberFormat="1" applyFont="1" applyBorder="1" applyProtection="1">
      <protection locked="0"/>
    </xf>
    <xf numFmtId="3" fontId="37" fillId="0" borderId="0" xfId="2" applyNumberFormat="1" applyFont="1" applyBorder="1" applyProtection="1">
      <protection locked="0"/>
    </xf>
    <xf numFmtId="3" fontId="37" fillId="0" borderId="12" xfId="2" applyNumberFormat="1" applyFont="1" applyBorder="1" applyProtection="1">
      <protection locked="0"/>
    </xf>
    <xf numFmtId="3" fontId="34" fillId="0" borderId="8" xfId="2" applyNumberFormat="1" applyFont="1" applyBorder="1" applyProtection="1">
      <protection locked="0"/>
    </xf>
    <xf numFmtId="3" fontId="34" fillId="0" borderId="6" xfId="2" applyNumberFormat="1" applyFont="1" applyBorder="1" applyProtection="1">
      <protection locked="0"/>
    </xf>
    <xf numFmtId="3" fontId="34" fillId="0" borderId="9" xfId="2" applyNumberFormat="1" applyFont="1" applyBorder="1" applyProtection="1">
      <protection locked="0"/>
    </xf>
    <xf numFmtId="3" fontId="5" fillId="0" borderId="5" xfId="0" applyNumberFormat="1" applyFont="1" applyBorder="1" applyAlignment="1" applyProtection="1">
      <protection locked="0"/>
    </xf>
    <xf numFmtId="3" fontId="10" fillId="0" borderId="5" xfId="0" applyNumberFormat="1" applyFont="1" applyBorder="1" applyAlignment="1" applyProtection="1">
      <alignment horizontal="right"/>
      <protection locked="0"/>
    </xf>
    <xf numFmtId="3" fontId="10" fillId="0" borderId="0" xfId="0" applyNumberFormat="1" applyFont="1" applyBorder="1" applyAlignment="1" applyProtection="1">
      <alignment horizontal="right"/>
      <protection locked="0"/>
    </xf>
    <xf numFmtId="3" fontId="10" fillId="0" borderId="12" xfId="0" applyNumberFormat="1" applyFont="1" applyBorder="1" applyAlignment="1" applyProtection="1">
      <alignment horizontal="right"/>
      <protection locked="0"/>
    </xf>
    <xf numFmtId="3" fontId="5" fillId="0" borderId="1" xfId="0" applyNumberFormat="1" applyFont="1" applyBorder="1" applyProtection="1"/>
    <xf numFmtId="3" fontId="5" fillId="0" borderId="0" xfId="0" applyNumberFormat="1" applyFont="1" applyBorder="1" applyProtection="1"/>
    <xf numFmtId="3" fontId="5" fillId="0" borderId="9" xfId="0" applyNumberFormat="1" applyFont="1" applyBorder="1" applyProtection="1"/>
    <xf numFmtId="3" fontId="5" fillId="2" borderId="25" xfId="0" applyNumberFormat="1" applyFont="1" applyFill="1" applyBorder="1" applyAlignment="1" applyProtection="1">
      <alignment horizontal="right"/>
      <protection locked="0"/>
    </xf>
    <xf numFmtId="3" fontId="5" fillId="0" borderId="27" xfId="0" applyNumberFormat="1" applyFont="1" applyFill="1" applyBorder="1" applyAlignment="1" applyProtection="1">
      <alignment horizontal="right"/>
      <protection locked="0"/>
    </xf>
    <xf numFmtId="3" fontId="5" fillId="0" borderId="23" xfId="0" applyNumberFormat="1" applyFont="1" applyFill="1" applyBorder="1" applyAlignment="1" applyProtection="1">
      <alignment horizontal="right"/>
      <protection locked="0"/>
    </xf>
    <xf numFmtId="3" fontId="5" fillId="0" borderId="28" xfId="0" applyNumberFormat="1" applyFont="1" applyFill="1" applyBorder="1" applyAlignment="1" applyProtection="1">
      <alignment horizontal="right"/>
      <protection locked="0"/>
    </xf>
    <xf numFmtId="3" fontId="5" fillId="2" borderId="29" xfId="0" applyNumberFormat="1" applyFont="1" applyFill="1" applyBorder="1" applyAlignment="1" applyProtection="1">
      <alignment horizontal="right"/>
      <protection locked="0"/>
    </xf>
    <xf numFmtId="3" fontId="5" fillId="0" borderId="29" xfId="0" applyNumberFormat="1" applyFont="1" applyFill="1" applyBorder="1" applyAlignment="1" applyProtection="1">
      <alignment horizontal="right"/>
      <protection locked="0"/>
    </xf>
    <xf numFmtId="3" fontId="5" fillId="0" borderId="30" xfId="0" applyNumberFormat="1" applyFont="1" applyFill="1" applyBorder="1" applyAlignment="1" applyProtection="1">
      <alignment horizontal="right"/>
      <protection locked="0"/>
    </xf>
    <xf numFmtId="3" fontId="5" fillId="0" borderId="16" xfId="0" applyNumberFormat="1" applyFont="1" applyFill="1" applyBorder="1" applyAlignment="1" applyProtection="1">
      <alignment horizontal="right"/>
      <protection locked="0"/>
    </xf>
    <xf numFmtId="3" fontId="5" fillId="0" borderId="31" xfId="0" applyNumberFormat="1" applyFont="1" applyFill="1" applyBorder="1" applyAlignment="1" applyProtection="1">
      <alignment horizontal="right"/>
      <protection locked="0"/>
    </xf>
    <xf numFmtId="3" fontId="5" fillId="0" borderId="32" xfId="0" applyNumberFormat="1" applyFont="1" applyFill="1" applyBorder="1" applyAlignment="1" applyProtection="1">
      <alignment horizontal="right"/>
      <protection locked="0"/>
    </xf>
    <xf numFmtId="3" fontId="5" fillId="2" borderId="32" xfId="0" applyNumberFormat="1" applyFont="1" applyFill="1" applyBorder="1" applyAlignment="1" applyProtection="1">
      <alignment horizontal="right"/>
      <protection locked="0"/>
    </xf>
    <xf numFmtId="3" fontId="5" fillId="0" borderId="33" xfId="0" applyNumberFormat="1" applyFont="1" applyBorder="1" applyAlignment="1" applyProtection="1">
      <alignment horizontal="right"/>
      <protection locked="0"/>
    </xf>
    <xf numFmtId="3" fontId="5" fillId="0" borderId="32" xfId="0" applyNumberFormat="1" applyFont="1" applyBorder="1" applyAlignment="1" applyProtection="1">
      <alignment horizontal="right"/>
      <protection locked="0"/>
    </xf>
    <xf numFmtId="3" fontId="5" fillId="2" borderId="33" xfId="0" applyNumberFormat="1" applyFont="1" applyFill="1" applyBorder="1" applyAlignment="1" applyProtection="1">
      <alignment horizontal="right"/>
      <protection locked="0"/>
    </xf>
    <xf numFmtId="3" fontId="5" fillId="0" borderId="34" xfId="0" applyNumberFormat="1" applyFont="1" applyFill="1" applyBorder="1" applyAlignment="1" applyProtection="1">
      <alignment horizontal="right"/>
      <protection locked="0"/>
    </xf>
    <xf numFmtId="3" fontId="5" fillId="0" borderId="35" xfId="0" applyNumberFormat="1" applyFont="1" applyFill="1" applyBorder="1" applyAlignment="1" applyProtection="1">
      <alignment horizontal="right"/>
      <protection locked="0"/>
    </xf>
    <xf numFmtId="3" fontId="5" fillId="0" borderId="15" xfId="0" applyNumberFormat="1" applyFont="1" applyFill="1" applyBorder="1" applyAlignment="1" applyProtection="1">
      <alignment horizontal="right"/>
      <protection locked="0"/>
    </xf>
    <xf numFmtId="3" fontId="5" fillId="2" borderId="25" xfId="0" applyNumberFormat="1" applyFont="1" applyFill="1" applyBorder="1" applyProtection="1">
      <protection locked="0"/>
    </xf>
    <xf numFmtId="3" fontId="5" fillId="0" borderId="26" xfId="0" applyNumberFormat="1" applyFont="1" applyFill="1" applyBorder="1" applyProtection="1">
      <protection locked="0"/>
    </xf>
    <xf numFmtId="3" fontId="5" fillId="0" borderId="27" xfId="0" applyNumberFormat="1" applyFont="1" applyFill="1" applyBorder="1" applyProtection="1">
      <protection locked="0"/>
    </xf>
    <xf numFmtId="3" fontId="5" fillId="0" borderId="23" xfId="0" applyNumberFormat="1" applyFont="1" applyFill="1" applyBorder="1" applyProtection="1">
      <protection locked="0"/>
    </xf>
    <xf numFmtId="3" fontId="5" fillId="2" borderId="25" xfId="9" applyNumberFormat="1" applyFont="1" applyFill="1" applyBorder="1" applyProtection="1">
      <protection locked="0"/>
    </xf>
    <xf numFmtId="3" fontId="5" fillId="0" borderId="26" xfId="9" applyNumberFormat="1" applyFont="1" applyFill="1" applyBorder="1" applyProtection="1">
      <protection locked="0"/>
    </xf>
    <xf numFmtId="3" fontId="5" fillId="0" borderId="26" xfId="9" applyNumberFormat="1" applyFont="1" applyFill="1" applyBorder="1" applyAlignment="1" applyProtection="1">
      <alignment horizontal="right"/>
      <protection locked="0"/>
    </xf>
    <xf numFmtId="3" fontId="5" fillId="0" borderId="27" xfId="9" applyNumberFormat="1" applyFont="1" applyFill="1" applyBorder="1" applyProtection="1">
      <protection locked="0"/>
    </xf>
    <xf numFmtId="3" fontId="5" fillId="0" borderId="23" xfId="9" applyNumberFormat="1" applyFont="1" applyFill="1" applyBorder="1" applyProtection="1">
      <protection locked="0"/>
    </xf>
    <xf numFmtId="3" fontId="5" fillId="0" borderId="28" xfId="9" applyNumberFormat="1" applyFont="1" applyFill="1" applyBorder="1" applyProtection="1">
      <protection locked="0"/>
    </xf>
    <xf numFmtId="3" fontId="5" fillId="2" borderId="29" xfId="9" applyNumberFormat="1" applyFont="1" applyFill="1" applyBorder="1" applyProtection="1">
      <protection locked="0"/>
    </xf>
    <xf numFmtId="3" fontId="5" fillId="0" borderId="29" xfId="9" applyNumberFormat="1" applyFont="1" applyFill="1" applyBorder="1" applyProtection="1">
      <protection locked="0"/>
    </xf>
    <xf numFmtId="3" fontId="5" fillId="0" borderId="29" xfId="9" applyNumberFormat="1" applyFont="1" applyFill="1" applyBorder="1" applyAlignment="1" applyProtection="1">
      <alignment horizontal="right"/>
      <protection locked="0"/>
    </xf>
    <xf numFmtId="3" fontId="5" fillId="0" borderId="30" xfId="9" applyNumberFormat="1" applyFont="1" applyFill="1" applyBorder="1" applyProtection="1">
      <protection locked="0"/>
    </xf>
    <xf numFmtId="3" fontId="5" fillId="0" borderId="16" xfId="9" applyNumberFormat="1" applyFont="1" applyFill="1" applyBorder="1" applyProtection="1">
      <protection locked="0"/>
    </xf>
    <xf numFmtId="3" fontId="5" fillId="0" borderId="31" xfId="9" applyNumberFormat="1" applyFont="1" applyFill="1" applyBorder="1" applyProtection="1">
      <protection locked="0"/>
    </xf>
    <xf numFmtId="3" fontId="5" fillId="0" borderId="32" xfId="9" applyNumberFormat="1" applyFont="1" applyFill="1" applyBorder="1" applyProtection="1">
      <protection locked="0"/>
    </xf>
    <xf numFmtId="3" fontId="5" fillId="2" borderId="32" xfId="9" applyNumberFormat="1" applyFont="1" applyFill="1" applyBorder="1" applyProtection="1">
      <protection locked="0"/>
    </xf>
    <xf numFmtId="3" fontId="5" fillId="0" borderId="32" xfId="9" applyNumberFormat="1" applyFont="1" applyFill="1" applyBorder="1" applyAlignment="1" applyProtection="1">
      <alignment horizontal="right"/>
      <protection locked="0"/>
    </xf>
    <xf numFmtId="3" fontId="5" fillId="0" borderId="33" xfId="9" applyNumberFormat="1" applyFont="1" applyBorder="1" applyProtection="1">
      <protection locked="0"/>
    </xf>
    <xf numFmtId="3" fontId="5" fillId="0" borderId="31" xfId="9" applyNumberFormat="1" applyFont="1" applyFill="1" applyBorder="1" applyAlignment="1" applyProtection="1">
      <alignment horizontal="right"/>
      <protection locked="0"/>
    </xf>
    <xf numFmtId="3" fontId="5" fillId="0" borderId="32" xfId="9" applyNumberFormat="1" applyFont="1" applyBorder="1" applyAlignment="1" applyProtection="1">
      <alignment horizontal="right"/>
      <protection locked="0"/>
    </xf>
    <xf numFmtId="3" fontId="5" fillId="2" borderId="32" xfId="9" applyNumberFormat="1" applyFont="1" applyFill="1" applyBorder="1" applyAlignment="1" applyProtection="1">
      <alignment horizontal="right"/>
      <protection locked="0"/>
    </xf>
    <xf numFmtId="3" fontId="5" fillId="0" borderId="33" xfId="9" applyNumberFormat="1" applyFont="1" applyBorder="1" applyAlignment="1" applyProtection="1">
      <alignment horizontal="right"/>
      <protection locked="0"/>
    </xf>
    <xf numFmtId="3" fontId="5" fillId="0" borderId="16" xfId="9" applyNumberFormat="1" applyFont="1" applyFill="1" applyBorder="1" applyAlignment="1" applyProtection="1">
      <alignment horizontal="right"/>
      <protection locked="0"/>
    </xf>
    <xf numFmtId="3" fontId="5" fillId="0" borderId="32" xfId="9" applyNumberFormat="1" applyFont="1" applyBorder="1" applyProtection="1">
      <protection locked="0"/>
    </xf>
    <xf numFmtId="3" fontId="5" fillId="2" borderId="33" xfId="9" applyNumberFormat="1" applyFont="1" applyFill="1" applyBorder="1" applyProtection="1">
      <protection locked="0"/>
    </xf>
    <xf numFmtId="3" fontId="5" fillId="0" borderId="34" xfId="9" applyNumberFormat="1" applyFont="1" applyFill="1" applyBorder="1" applyProtection="1">
      <protection locked="0"/>
    </xf>
    <xf numFmtId="3" fontId="5" fillId="0" borderId="35" xfId="9" applyNumberFormat="1" applyFont="1" applyFill="1" applyBorder="1" applyProtection="1">
      <protection locked="0"/>
    </xf>
    <xf numFmtId="3" fontId="5" fillId="0" borderId="35" xfId="9" applyNumberFormat="1" applyFont="1" applyFill="1" applyBorder="1" applyAlignment="1" applyProtection="1">
      <alignment horizontal="right"/>
      <protection locked="0"/>
    </xf>
    <xf numFmtId="3" fontId="5" fillId="0" borderId="15" xfId="9" applyNumberFormat="1" applyFont="1" applyFill="1" applyBorder="1" applyProtection="1">
      <protection locked="0"/>
    </xf>
    <xf numFmtId="3" fontId="5" fillId="2" borderId="36" xfId="0" applyNumberFormat="1" applyFont="1" applyFill="1" applyBorder="1" applyAlignment="1" applyProtection="1">
      <alignment horizontal="right"/>
      <protection locked="0"/>
    </xf>
    <xf numFmtId="3" fontId="5" fillId="0" borderId="37" xfId="0" applyNumberFormat="1" applyFont="1" applyFill="1" applyBorder="1" applyAlignment="1" applyProtection="1">
      <alignment horizontal="right"/>
      <protection locked="0"/>
    </xf>
    <xf numFmtId="3" fontId="5" fillId="0" borderId="38" xfId="0" applyNumberFormat="1" applyFont="1" applyFill="1" applyBorder="1" applyAlignment="1" applyProtection="1">
      <alignment horizontal="right"/>
      <protection locked="0"/>
    </xf>
    <xf numFmtId="3" fontId="5" fillId="0" borderId="39" xfId="0" applyNumberFormat="1" applyFont="1" applyFill="1" applyBorder="1" applyAlignment="1" applyProtection="1">
      <alignment horizontal="right"/>
      <protection locked="0"/>
    </xf>
    <xf numFmtId="3" fontId="5" fillId="0" borderId="40" xfId="0" applyNumberFormat="1" applyFont="1" applyFill="1" applyBorder="1" applyAlignment="1" applyProtection="1">
      <alignment horizontal="right"/>
      <protection locked="0"/>
    </xf>
    <xf numFmtId="3" fontId="5" fillId="0" borderId="41" xfId="0" applyNumberFormat="1" applyFont="1" applyFill="1" applyBorder="1" applyAlignment="1" applyProtection="1">
      <alignment horizontal="right"/>
      <protection locked="0"/>
    </xf>
    <xf numFmtId="3" fontId="5" fillId="0" borderId="42" xfId="0" applyNumberFormat="1" applyFont="1" applyFill="1" applyBorder="1" applyAlignment="1" applyProtection="1">
      <alignment horizontal="right"/>
      <protection locked="0"/>
    </xf>
    <xf numFmtId="3" fontId="5" fillId="0" borderId="43" xfId="0" applyNumberFormat="1" applyFont="1" applyFill="1" applyBorder="1" applyAlignment="1" applyProtection="1">
      <alignment horizontal="right"/>
      <protection locked="0"/>
    </xf>
    <xf numFmtId="3" fontId="5" fillId="0" borderId="44" xfId="0" applyNumberFormat="1" applyFont="1" applyFill="1" applyBorder="1" applyAlignment="1" applyProtection="1">
      <alignment horizontal="right"/>
      <protection locked="0"/>
    </xf>
    <xf numFmtId="3" fontId="5" fillId="0" borderId="44" xfId="0" applyNumberFormat="1" applyFont="1" applyBorder="1" applyAlignment="1" applyProtection="1">
      <alignment horizontal="right"/>
      <protection locked="0"/>
    </xf>
    <xf numFmtId="3" fontId="5" fillId="2" borderId="45" xfId="0" applyNumberFormat="1" applyFont="1" applyFill="1" applyBorder="1" applyAlignment="1" applyProtection="1">
      <alignment horizontal="right"/>
      <protection locked="0"/>
    </xf>
    <xf numFmtId="3" fontId="5" fillId="0" borderId="46" xfId="0" applyNumberFormat="1" applyFont="1" applyFill="1" applyBorder="1" applyAlignment="1" applyProtection="1">
      <alignment horizontal="right"/>
      <protection locked="0"/>
    </xf>
    <xf numFmtId="3" fontId="5" fillId="0" borderId="47" xfId="0" applyNumberFormat="1" applyFont="1" applyFill="1" applyBorder="1" applyAlignment="1" applyProtection="1">
      <alignment horizontal="right"/>
      <protection locked="0"/>
    </xf>
    <xf numFmtId="3" fontId="5" fillId="0" borderId="48" xfId="0" applyNumberFormat="1" applyFont="1" applyFill="1" applyBorder="1" applyAlignment="1" applyProtection="1">
      <alignment horizontal="right"/>
      <protection locked="0"/>
    </xf>
    <xf numFmtId="3" fontId="5" fillId="0" borderId="49" xfId="0" applyNumberFormat="1" applyFont="1" applyFill="1" applyBorder="1" applyAlignment="1" applyProtection="1">
      <alignment horizontal="right"/>
      <protection locked="0"/>
    </xf>
    <xf numFmtId="3" fontId="5" fillId="0" borderId="9" xfId="0" applyNumberFormat="1" applyFont="1" applyFill="1" applyBorder="1" applyAlignment="1" applyProtection="1">
      <alignment horizontal="right"/>
      <protection locked="0"/>
    </xf>
    <xf numFmtId="3" fontId="4" fillId="0" borderId="5" xfId="2" applyNumberFormat="1" applyFont="1" applyBorder="1" applyProtection="1">
      <protection locked="0"/>
    </xf>
    <xf numFmtId="3" fontId="4" fillId="0" borderId="0" xfId="2" applyNumberFormat="1" applyFont="1" applyBorder="1" applyProtection="1">
      <protection locked="0"/>
    </xf>
    <xf numFmtId="3" fontId="5" fillId="0" borderId="5" xfId="2" applyNumberFormat="1" applyFont="1" applyBorder="1" applyProtection="1">
      <protection locked="0"/>
    </xf>
    <xf numFmtId="3" fontId="4" fillId="0" borderId="12" xfId="2" applyNumberFormat="1" applyFont="1" applyBorder="1" applyProtection="1">
      <protection locked="0"/>
    </xf>
    <xf numFmtId="3" fontId="10" fillId="0" borderId="5" xfId="2" applyNumberFormat="1" applyFont="1" applyBorder="1" applyProtection="1">
      <protection locked="0"/>
    </xf>
    <xf numFmtId="3" fontId="10" fillId="0" borderId="0" xfId="2" applyNumberFormat="1" applyFont="1" applyBorder="1" applyProtection="1">
      <protection locked="0"/>
    </xf>
    <xf numFmtId="3" fontId="10" fillId="0" borderId="12" xfId="2" applyNumberFormat="1" applyFont="1" applyBorder="1" applyProtection="1">
      <protection locked="0"/>
    </xf>
    <xf numFmtId="3" fontId="5" fillId="0" borderId="0" xfId="2" applyNumberFormat="1" applyFont="1" applyBorder="1" applyProtection="1">
      <protection locked="0"/>
    </xf>
    <xf numFmtId="3" fontId="5" fillId="0" borderId="12" xfId="2" applyNumberFormat="1" applyFont="1" applyBorder="1" applyProtection="1">
      <protection locked="0"/>
    </xf>
    <xf numFmtId="3" fontId="5" fillId="0" borderId="8" xfId="2" applyNumberFormat="1" applyFont="1" applyBorder="1" applyProtection="1">
      <protection locked="0"/>
    </xf>
    <xf numFmtId="3" fontId="5" fillId="0" borderId="9" xfId="2" applyNumberFormat="1" applyFont="1" applyBorder="1" applyProtection="1">
      <protection locked="0"/>
    </xf>
    <xf numFmtId="3" fontId="5" fillId="0" borderId="5" xfId="2" applyNumberFormat="1" applyFont="1" applyFill="1" applyBorder="1" applyProtection="1">
      <protection locked="0"/>
    </xf>
    <xf numFmtId="3" fontId="10" fillId="0" borderId="8" xfId="2" applyNumberFormat="1" applyFont="1" applyBorder="1" applyProtection="1">
      <protection locked="0"/>
    </xf>
    <xf numFmtId="3" fontId="4" fillId="0" borderId="13" xfId="2" applyNumberFormat="1" applyFont="1" applyBorder="1" applyProtection="1">
      <protection locked="0"/>
    </xf>
    <xf numFmtId="3" fontId="4" fillId="0" borderId="8" xfId="2" applyNumberFormat="1" applyFont="1" applyBorder="1" applyProtection="1">
      <protection locked="0"/>
    </xf>
    <xf numFmtId="0" fontId="4" fillId="0" borderId="4" xfId="2" applyFont="1" applyFill="1" applyBorder="1" applyAlignment="1" applyProtection="1">
      <alignment horizontal="left"/>
    </xf>
    <xf numFmtId="0" fontId="4" fillId="0" borderId="0" xfId="2" applyFont="1" applyFill="1" applyBorder="1" applyAlignment="1" applyProtection="1">
      <alignment horizontal="left" indent="1"/>
    </xf>
    <xf numFmtId="3" fontId="4" fillId="0" borderId="5" xfId="2" applyNumberFormat="1" applyFont="1" applyFill="1" applyBorder="1" applyProtection="1">
      <protection locked="0"/>
    </xf>
    <xf numFmtId="0" fontId="5" fillId="0" borderId="4" xfId="2" applyFont="1" applyFill="1" applyBorder="1" applyAlignment="1" applyProtection="1">
      <alignment horizontal="left"/>
    </xf>
    <xf numFmtId="0" fontId="5" fillId="0" borderId="0" xfId="2" applyFont="1" applyFill="1" applyBorder="1" applyAlignment="1" applyProtection="1">
      <alignment horizontal="left" indent="2"/>
    </xf>
    <xf numFmtId="3" fontId="34" fillId="0" borderId="13" xfId="2" quotePrefix="1" applyNumberFormat="1" applyFont="1" applyBorder="1" applyAlignment="1" applyProtection="1">
      <alignment horizontal="right"/>
      <protection locked="0"/>
    </xf>
    <xf numFmtId="3" fontId="34" fillId="0" borderId="10" xfId="2" quotePrefix="1" applyNumberFormat="1" applyFont="1" applyBorder="1" applyAlignment="1" applyProtection="1">
      <alignment horizontal="right"/>
      <protection locked="0"/>
    </xf>
    <xf numFmtId="3" fontId="34" fillId="0" borderId="13" xfId="2" applyNumberFormat="1" applyFont="1" applyBorder="1" applyAlignment="1" applyProtection="1">
      <alignment horizontal="right"/>
      <protection locked="0"/>
    </xf>
    <xf numFmtId="3" fontId="34" fillId="0" borderId="5" xfId="2" quotePrefix="1" applyNumberFormat="1" applyFont="1" applyBorder="1" applyAlignment="1" applyProtection="1">
      <alignment horizontal="right"/>
      <protection locked="0"/>
    </xf>
    <xf numFmtId="3" fontId="34" fillId="0" borderId="5" xfId="2" applyNumberFormat="1" applyFont="1" applyBorder="1" applyAlignment="1" applyProtection="1">
      <alignment horizontal="right"/>
      <protection locked="0"/>
    </xf>
    <xf numFmtId="3" fontId="36" fillId="0" borderId="5" xfId="2" applyNumberFormat="1" applyFont="1" applyFill="1" applyBorder="1" applyAlignment="1" applyProtection="1">
      <alignment horizontal="right"/>
      <protection locked="0"/>
    </xf>
    <xf numFmtId="3" fontId="37" fillId="0" borderId="5" xfId="2" applyNumberFormat="1" applyFont="1" applyFill="1" applyBorder="1" applyAlignment="1" applyProtection="1">
      <alignment horizontal="right"/>
      <protection locked="0"/>
    </xf>
    <xf numFmtId="3" fontId="34" fillId="0" borderId="5" xfId="2" applyNumberFormat="1" applyFont="1" applyFill="1" applyBorder="1" applyAlignment="1" applyProtection="1">
      <alignment horizontal="right"/>
      <protection locked="0"/>
    </xf>
    <xf numFmtId="3" fontId="36" fillId="0" borderId="8" xfId="2" applyNumberFormat="1" applyFont="1" applyFill="1" applyBorder="1" applyAlignment="1" applyProtection="1">
      <alignment horizontal="right"/>
      <protection locked="0"/>
    </xf>
    <xf numFmtId="3" fontId="34" fillId="0" borderId="13" xfId="2" applyNumberFormat="1" applyFont="1" applyFill="1" applyBorder="1" applyProtection="1">
      <protection locked="0"/>
    </xf>
    <xf numFmtId="3" fontId="37" fillId="0" borderId="5" xfId="2" applyNumberFormat="1" applyFont="1" applyBorder="1" applyAlignment="1" applyProtection="1">
      <alignment horizontal="right"/>
      <protection locked="0"/>
    </xf>
    <xf numFmtId="3" fontId="34" fillId="0" borderId="5" xfId="2" applyNumberFormat="1" applyFont="1" applyFill="1" applyBorder="1" applyProtection="1">
      <protection locked="0"/>
    </xf>
    <xf numFmtId="3" fontId="37" fillId="0" borderId="5" xfId="2" applyNumberFormat="1" applyFont="1" applyFill="1" applyBorder="1" applyProtection="1">
      <protection locked="0"/>
    </xf>
    <xf numFmtId="3" fontId="34" fillId="0" borderId="8" xfId="2" applyNumberFormat="1" applyFont="1" applyFill="1" applyBorder="1" applyProtection="1">
      <protection locked="0"/>
    </xf>
    <xf numFmtId="3" fontId="34" fillId="0" borderId="6" xfId="2" applyNumberFormat="1" applyFont="1" applyFill="1" applyBorder="1" applyProtection="1">
      <protection locked="0"/>
    </xf>
    <xf numFmtId="3" fontId="34" fillId="0" borderId="9" xfId="2" applyNumberFormat="1" applyFont="1" applyFill="1" applyBorder="1" applyProtection="1">
      <protection locked="0"/>
    </xf>
    <xf numFmtId="3" fontId="37" fillId="0" borderId="8" xfId="2" applyNumberFormat="1" applyFont="1" applyFill="1" applyBorder="1" applyProtection="1">
      <protection locked="0"/>
    </xf>
    <xf numFmtId="3" fontId="37" fillId="0" borderId="8" xfId="2" applyNumberFormat="1" applyFont="1" applyBorder="1" applyProtection="1">
      <protection locked="0"/>
    </xf>
    <xf numFmtId="3" fontId="37" fillId="0" borderId="6" xfId="2" applyNumberFormat="1" applyFont="1" applyBorder="1" applyProtection="1">
      <protection locked="0"/>
    </xf>
    <xf numFmtId="3" fontId="37" fillId="0" borderId="9" xfId="2" applyNumberFormat="1" applyFont="1" applyBorder="1" applyProtection="1">
      <protection locked="0"/>
    </xf>
    <xf numFmtId="3" fontId="34" fillId="0" borderId="1" xfId="2" applyNumberFormat="1" applyFont="1" applyBorder="1" applyProtection="1">
      <protection locked="0"/>
    </xf>
    <xf numFmtId="3" fontId="34" fillId="0" borderId="11" xfId="2" applyNumberFormat="1" applyFont="1" applyBorder="1" applyProtection="1">
      <protection locked="0"/>
    </xf>
    <xf numFmtId="3" fontId="5" fillId="2" borderId="25" xfId="2" applyNumberFormat="1" applyFont="1" applyFill="1" applyBorder="1" applyProtection="1">
      <protection locked="0"/>
    </xf>
    <xf numFmtId="3" fontId="5" fillId="0" borderId="26" xfId="2" applyNumberFormat="1" applyFont="1" applyFill="1" applyBorder="1" applyProtection="1">
      <protection locked="0"/>
    </xf>
    <xf numFmtId="3" fontId="5" fillId="0" borderId="26" xfId="2" applyNumberFormat="1" applyFont="1" applyFill="1" applyBorder="1" applyAlignment="1" applyProtection="1">
      <alignment horizontal="right"/>
      <protection locked="0"/>
    </xf>
    <xf numFmtId="3" fontId="5" fillId="0" borderId="27" xfId="2" applyNumberFormat="1" applyFont="1" applyFill="1" applyBorder="1" applyProtection="1">
      <protection locked="0"/>
    </xf>
    <xf numFmtId="3" fontId="5" fillId="0" borderId="23" xfId="2" applyNumberFormat="1" applyFont="1" applyFill="1" applyBorder="1" applyProtection="1">
      <protection locked="0"/>
    </xf>
    <xf numFmtId="3" fontId="5" fillId="0" borderId="28" xfId="2" applyNumberFormat="1" applyFont="1" applyFill="1" applyBorder="1" applyProtection="1">
      <protection locked="0"/>
    </xf>
    <xf numFmtId="3" fontId="5" fillId="2" borderId="29" xfId="2" applyNumberFormat="1" applyFont="1" applyFill="1" applyBorder="1" applyProtection="1">
      <protection locked="0"/>
    </xf>
    <xf numFmtId="3" fontId="5" fillId="0" borderId="29" xfId="2" applyNumberFormat="1" applyFont="1" applyFill="1" applyBorder="1" applyProtection="1">
      <protection locked="0"/>
    </xf>
    <xf numFmtId="3" fontId="5" fillId="0" borderId="29" xfId="2" applyNumberFormat="1" applyFont="1" applyFill="1" applyBorder="1" applyAlignment="1" applyProtection="1">
      <alignment horizontal="right"/>
      <protection locked="0"/>
    </xf>
    <xf numFmtId="3" fontId="5" fillId="0" borderId="30" xfId="2" applyNumberFormat="1" applyFont="1" applyFill="1" applyBorder="1" applyProtection="1">
      <protection locked="0"/>
    </xf>
    <xf numFmtId="3" fontId="5" fillId="0" borderId="16" xfId="2" applyNumberFormat="1" applyFont="1" applyFill="1" applyBorder="1" applyProtection="1">
      <protection locked="0"/>
    </xf>
    <xf numFmtId="3" fontId="5" fillId="0" borderId="31" xfId="2" applyNumberFormat="1" applyFont="1" applyFill="1" applyBorder="1" applyProtection="1">
      <protection locked="0"/>
    </xf>
    <xf numFmtId="3" fontId="5" fillId="0" borderId="32" xfId="2" applyNumberFormat="1" applyFont="1" applyFill="1" applyBorder="1" applyProtection="1">
      <protection locked="0"/>
    </xf>
    <xf numFmtId="3" fontId="5" fillId="2" borderId="32" xfId="2" applyNumberFormat="1" applyFont="1" applyFill="1" applyBorder="1" applyProtection="1">
      <protection locked="0"/>
    </xf>
    <xf numFmtId="3" fontId="5" fillId="0" borderId="33" xfId="2" applyNumberFormat="1" applyFont="1" applyBorder="1" applyProtection="1">
      <protection locked="0"/>
    </xf>
    <xf numFmtId="3" fontId="5" fillId="0" borderId="31" xfId="2" applyNumberFormat="1" applyFont="1" applyFill="1" applyBorder="1" applyAlignment="1" applyProtection="1">
      <alignment horizontal="right"/>
      <protection locked="0"/>
    </xf>
    <xf numFmtId="3" fontId="18" fillId="0" borderId="32" xfId="2" applyNumberFormat="1" applyFont="1" applyFill="1" applyBorder="1" applyAlignment="1" applyProtection="1">
      <alignment horizontal="right"/>
      <protection locked="0"/>
    </xf>
    <xf numFmtId="3" fontId="5" fillId="0" borderId="32" xfId="2" applyNumberFormat="1" applyFont="1" applyFill="1" applyBorder="1" applyAlignment="1" applyProtection="1">
      <alignment horizontal="right"/>
      <protection locked="0"/>
    </xf>
    <xf numFmtId="3" fontId="5" fillId="0" borderId="33" xfId="2" applyNumberFormat="1" applyFont="1" applyBorder="1" applyAlignment="1" applyProtection="1">
      <alignment horizontal="right"/>
      <protection locked="0"/>
    </xf>
    <xf numFmtId="3" fontId="5" fillId="0" borderId="16" xfId="2" applyNumberFormat="1" applyFont="1" applyFill="1" applyBorder="1" applyAlignment="1" applyProtection="1">
      <alignment horizontal="right"/>
      <protection locked="0"/>
    </xf>
    <xf numFmtId="3" fontId="5" fillId="0" borderId="32" xfId="2" applyNumberFormat="1" applyFont="1" applyBorder="1" applyProtection="1">
      <protection locked="0"/>
    </xf>
    <xf numFmtId="3" fontId="5" fillId="0" borderId="32" xfId="2" applyNumberFormat="1" applyFont="1" applyBorder="1" applyAlignment="1" applyProtection="1">
      <alignment horizontal="right"/>
      <protection locked="0"/>
    </xf>
    <xf numFmtId="3" fontId="5" fillId="2" borderId="33" xfId="2" applyNumberFormat="1" applyFont="1" applyFill="1" applyBorder="1" applyProtection="1">
      <protection locked="0"/>
    </xf>
    <xf numFmtId="3" fontId="5" fillId="0" borderId="34" xfId="2" applyNumberFormat="1" applyFont="1" applyFill="1" applyBorder="1" applyProtection="1">
      <protection locked="0"/>
    </xf>
    <xf numFmtId="3" fontId="5" fillId="0" borderId="35" xfId="2" applyNumberFormat="1" applyFont="1" applyFill="1" applyBorder="1" applyProtection="1">
      <protection locked="0"/>
    </xf>
    <xf numFmtId="3" fontId="5" fillId="0" borderId="35" xfId="2" applyNumberFormat="1" applyFont="1" applyFill="1" applyBorder="1" applyAlignment="1" applyProtection="1">
      <alignment horizontal="right"/>
      <protection locked="0"/>
    </xf>
    <xf numFmtId="3" fontId="5" fillId="0" borderId="15" xfId="2" applyNumberFormat="1" applyFont="1" applyFill="1" applyBorder="1" applyProtection="1">
      <protection locked="0"/>
    </xf>
    <xf numFmtId="3" fontId="5" fillId="2" borderId="36" xfId="2" applyNumberFormat="1" applyFont="1" applyFill="1" applyBorder="1" applyProtection="1">
      <protection locked="0"/>
    </xf>
    <xf numFmtId="3" fontId="5" fillId="0" borderId="37" xfId="2" applyNumberFormat="1" applyFont="1" applyFill="1" applyBorder="1" applyProtection="1">
      <protection locked="0"/>
    </xf>
    <xf numFmtId="3" fontId="5" fillId="0" borderId="37" xfId="2" applyNumberFormat="1" applyFont="1" applyFill="1" applyBorder="1" applyAlignment="1" applyProtection="1">
      <alignment horizontal="right"/>
      <protection locked="0"/>
    </xf>
    <xf numFmtId="3" fontId="5" fillId="0" borderId="38" xfId="2" applyNumberFormat="1" applyFont="1" applyFill="1" applyBorder="1" applyProtection="1">
      <protection locked="0"/>
    </xf>
    <xf numFmtId="3" fontId="5" fillId="0" borderId="39" xfId="2" applyNumberFormat="1" applyFont="1" applyFill="1" applyBorder="1" applyProtection="1">
      <protection locked="0"/>
    </xf>
    <xf numFmtId="3" fontId="5" fillId="0" borderId="40" xfId="2" applyNumberFormat="1" applyFont="1" applyFill="1" applyBorder="1" applyProtection="1">
      <protection locked="0"/>
    </xf>
    <xf numFmtId="3" fontId="5" fillId="0" borderId="41" xfId="2" applyNumberFormat="1" applyFont="1" applyFill="1" applyBorder="1" applyProtection="1">
      <protection locked="0"/>
    </xf>
    <xf numFmtId="3" fontId="5" fillId="0" borderId="42" xfId="2" applyNumberFormat="1" applyFont="1" applyFill="1" applyBorder="1" applyProtection="1">
      <protection locked="0"/>
    </xf>
    <xf numFmtId="3" fontId="5" fillId="0" borderId="42" xfId="2" applyNumberFormat="1" applyFont="1" applyFill="1" applyBorder="1" applyAlignment="1" applyProtection="1">
      <alignment horizontal="right"/>
      <protection locked="0"/>
    </xf>
    <xf numFmtId="3" fontId="5" fillId="0" borderId="41" xfId="2" applyNumberFormat="1" applyFont="1" applyFill="1" applyBorder="1" applyAlignment="1" applyProtection="1">
      <alignment horizontal="right"/>
      <protection locked="0"/>
    </xf>
    <xf numFmtId="3" fontId="5" fillId="0" borderId="43" xfId="2" applyNumberFormat="1" applyFont="1" applyFill="1" applyBorder="1" applyProtection="1">
      <protection locked="0"/>
    </xf>
    <xf numFmtId="3" fontId="5" fillId="0" borderId="44" xfId="2" applyNumberFormat="1" applyFont="1" applyFill="1" applyBorder="1" applyProtection="1">
      <protection locked="0"/>
    </xf>
    <xf numFmtId="3" fontId="5" fillId="0" borderId="44" xfId="2" applyNumberFormat="1" applyFont="1" applyBorder="1" applyProtection="1">
      <protection locked="0"/>
    </xf>
    <xf numFmtId="3" fontId="5" fillId="0" borderId="44" xfId="2" applyNumberFormat="1" applyFont="1" applyBorder="1" applyAlignment="1" applyProtection="1">
      <alignment horizontal="right"/>
      <protection locked="0"/>
    </xf>
    <xf numFmtId="3" fontId="5" fillId="2" borderId="45" xfId="2" applyNumberFormat="1" applyFont="1" applyFill="1" applyBorder="1" applyProtection="1">
      <protection locked="0"/>
    </xf>
    <xf numFmtId="3" fontId="5" fillId="0" borderId="46" xfId="2" applyNumberFormat="1" applyFont="1" applyFill="1" applyBorder="1" applyProtection="1">
      <protection locked="0"/>
    </xf>
    <xf numFmtId="3" fontId="5" fillId="0" borderId="47" xfId="2" applyNumberFormat="1" applyFont="1" applyFill="1" applyBorder="1" applyProtection="1">
      <protection locked="0"/>
    </xf>
    <xf numFmtId="3" fontId="5" fillId="0" borderId="48" xfId="2" applyNumberFormat="1" applyFont="1" applyFill="1" applyBorder="1" applyProtection="1">
      <protection locked="0"/>
    </xf>
    <xf numFmtId="3" fontId="5" fillId="0" borderId="48" xfId="2" applyNumberFormat="1" applyFont="1" applyFill="1" applyBorder="1" applyAlignment="1" applyProtection="1">
      <alignment horizontal="right"/>
      <protection locked="0"/>
    </xf>
    <xf numFmtId="3" fontId="5" fillId="0" borderId="49" xfId="2" applyNumberFormat="1" applyFont="1" applyFill="1" applyBorder="1" applyProtection="1">
      <protection locked="0"/>
    </xf>
    <xf numFmtId="3" fontId="5" fillId="0" borderId="9" xfId="2" applyNumberFormat="1" applyFont="1" applyFill="1" applyBorder="1" applyProtection="1">
      <protection locked="0"/>
    </xf>
    <xf numFmtId="3" fontId="5" fillId="2" borderId="32" xfId="2" applyNumberFormat="1" applyFont="1" applyFill="1" applyBorder="1" applyAlignment="1" applyProtection="1">
      <alignment horizontal="right"/>
      <protection locked="0"/>
    </xf>
    <xf numFmtId="3" fontId="4" fillId="0" borderId="5" xfId="0" applyNumberFormat="1" applyFont="1" applyBorder="1" applyProtection="1">
      <protection locked="0"/>
    </xf>
    <xf numFmtId="3" fontId="4" fillId="0" borderId="0" xfId="0" applyNumberFormat="1" applyFont="1" applyBorder="1" applyProtection="1">
      <protection locked="0"/>
    </xf>
    <xf numFmtId="3" fontId="5" fillId="0" borderId="5" xfId="0" applyNumberFormat="1" applyFont="1" applyBorder="1" applyProtection="1">
      <protection locked="0"/>
    </xf>
    <xf numFmtId="3" fontId="4" fillId="0" borderId="12" xfId="0" applyNumberFormat="1" applyFont="1" applyBorder="1" applyProtection="1">
      <protection locked="0"/>
    </xf>
    <xf numFmtId="3" fontId="10" fillId="0" borderId="5" xfId="0" applyNumberFormat="1" applyFont="1" applyBorder="1" applyProtection="1">
      <protection locked="0"/>
    </xf>
    <xf numFmtId="3" fontId="10" fillId="0" borderId="0" xfId="0" applyNumberFormat="1" applyFont="1" applyBorder="1" applyProtection="1">
      <protection locked="0"/>
    </xf>
    <xf numFmtId="3" fontId="10" fillId="0" borderId="12" xfId="0" applyNumberFormat="1" applyFont="1" applyBorder="1" applyProtection="1">
      <protection locked="0"/>
    </xf>
    <xf numFmtId="3" fontId="5" fillId="0" borderId="0" xfId="0" applyNumberFormat="1" applyFont="1" applyBorder="1" applyProtection="1">
      <protection locked="0"/>
    </xf>
    <xf numFmtId="3" fontId="5" fillId="0" borderId="12" xfId="0" applyNumberFormat="1" applyFont="1" applyBorder="1" applyProtection="1">
      <protection locked="0"/>
    </xf>
    <xf numFmtId="3" fontId="5" fillId="0" borderId="8" xfId="0" applyNumberFormat="1" applyFont="1" applyBorder="1" applyProtection="1">
      <protection locked="0"/>
    </xf>
    <xf numFmtId="3" fontId="5" fillId="0" borderId="9" xfId="0" applyNumberFormat="1" applyFont="1" applyBorder="1" applyProtection="1">
      <protection locked="0"/>
    </xf>
    <xf numFmtId="3" fontId="4" fillId="0" borderId="5" xfId="8" applyNumberFormat="1" applyFont="1" applyBorder="1" applyAlignment="1" applyProtection="1">
      <alignment horizontal="right"/>
      <protection locked="0"/>
    </xf>
    <xf numFmtId="3" fontId="5" fillId="0" borderId="5" xfId="8" applyNumberFormat="1" applyFont="1" applyBorder="1" applyAlignment="1" applyProtection="1">
      <alignment horizontal="right"/>
      <protection locked="0"/>
    </xf>
    <xf numFmtId="3" fontId="5" fillId="0" borderId="0" xfId="8" applyNumberFormat="1" applyFont="1" applyBorder="1" applyAlignment="1" applyProtection="1">
      <alignment horizontal="right"/>
      <protection locked="0"/>
    </xf>
    <xf numFmtId="3" fontId="10" fillId="0" borderId="5" xfId="8" applyNumberFormat="1" applyFont="1" applyBorder="1" applyAlignment="1" applyProtection="1">
      <alignment horizontal="right"/>
      <protection locked="0"/>
    </xf>
    <xf numFmtId="3" fontId="10" fillId="0" borderId="0" xfId="8" applyNumberFormat="1" applyFont="1" applyBorder="1" applyAlignment="1" applyProtection="1">
      <alignment horizontal="right"/>
      <protection locked="0"/>
    </xf>
    <xf numFmtId="3" fontId="10" fillId="0" borderId="8" xfId="0" applyNumberFormat="1" applyFont="1" applyBorder="1" applyAlignment="1" applyProtection="1">
      <alignment horizontal="right"/>
      <protection locked="0"/>
    </xf>
    <xf numFmtId="3" fontId="10" fillId="0" borderId="6" xfId="0" applyNumberFormat="1" applyFont="1" applyBorder="1" applyAlignment="1" applyProtection="1">
      <alignment horizontal="right"/>
      <protection locked="0"/>
    </xf>
    <xf numFmtId="3" fontId="10" fillId="0" borderId="9" xfId="0" applyNumberFormat="1" applyFont="1" applyBorder="1" applyAlignment="1" applyProtection="1">
      <alignment horizontal="right"/>
      <protection locked="0"/>
    </xf>
    <xf numFmtId="3" fontId="34" fillId="0" borderId="5" xfId="8" applyNumberFormat="1" applyFont="1" applyBorder="1" applyAlignment="1" applyProtection="1">
      <alignment horizontal="right"/>
      <protection locked="0"/>
    </xf>
    <xf numFmtId="3" fontId="37" fillId="0" borderId="5" xfId="0" applyNumberFormat="1" applyFont="1" applyFill="1" applyBorder="1" applyProtection="1">
      <protection locked="0"/>
    </xf>
    <xf numFmtId="3" fontId="34" fillId="0" borderId="6" xfId="0" applyNumberFormat="1" applyFont="1" applyBorder="1" applyAlignment="1" applyProtection="1">
      <alignment horizontal="right"/>
      <protection locked="0"/>
    </xf>
    <xf numFmtId="3" fontId="34" fillId="0" borderId="8" xfId="8" applyNumberFormat="1" applyFont="1" applyBorder="1" applyAlignment="1" applyProtection="1">
      <alignment horizontal="right"/>
      <protection locked="0"/>
    </xf>
    <xf numFmtId="3" fontId="34" fillId="0" borderId="13" xfId="8" applyNumberFormat="1" applyFont="1" applyBorder="1" applyAlignment="1" applyProtection="1">
      <alignment horizontal="right"/>
      <protection locked="0"/>
    </xf>
    <xf numFmtId="3" fontId="34" fillId="0" borderId="13" xfId="0" quotePrefix="1" applyNumberFormat="1" applyFont="1" applyBorder="1" applyAlignment="1" applyProtection="1">
      <alignment horizontal="right"/>
      <protection locked="0"/>
    </xf>
    <xf numFmtId="3" fontId="34" fillId="0" borderId="10" xfId="0" quotePrefix="1" applyNumberFormat="1" applyFont="1" applyBorder="1" applyAlignment="1" applyProtection="1">
      <alignment horizontal="right"/>
      <protection locked="0"/>
    </xf>
    <xf numFmtId="3" fontId="34" fillId="0" borderId="5" xfId="0" quotePrefix="1" applyNumberFormat="1" applyFont="1" applyBorder="1" applyAlignment="1" applyProtection="1">
      <alignment horizontal="right"/>
      <protection locked="0"/>
    </xf>
    <xf numFmtId="3" fontId="37" fillId="0" borderId="5" xfId="0" applyNumberFormat="1" applyFont="1" applyFill="1" applyBorder="1" applyAlignment="1" applyProtection="1">
      <alignment horizontal="right"/>
      <protection locked="0"/>
    </xf>
    <xf numFmtId="3" fontId="34" fillId="0" borderId="5" xfId="0" applyNumberFormat="1" applyFont="1" applyFill="1" applyBorder="1" applyAlignment="1" applyProtection="1">
      <alignment horizontal="right"/>
      <protection locked="0"/>
    </xf>
    <xf numFmtId="3" fontId="36" fillId="0" borderId="8" xfId="0" applyNumberFormat="1" applyFont="1" applyFill="1" applyBorder="1" applyAlignment="1" applyProtection="1">
      <alignment horizontal="right"/>
      <protection locked="0"/>
    </xf>
    <xf numFmtId="3" fontId="34" fillId="0" borderId="13" xfId="0" applyNumberFormat="1" applyFont="1" applyFill="1" applyBorder="1" applyProtection="1">
      <protection locked="0"/>
    </xf>
    <xf numFmtId="3" fontId="34" fillId="0" borderId="5" xfId="0" applyNumberFormat="1" applyFont="1" applyFill="1" applyBorder="1" applyProtection="1">
      <protection locked="0"/>
    </xf>
    <xf numFmtId="3" fontId="34" fillId="0" borderId="8" xfId="0" applyNumberFormat="1" applyFont="1" applyFill="1" applyBorder="1" applyProtection="1">
      <protection locked="0"/>
    </xf>
    <xf numFmtId="3" fontId="34" fillId="0" borderId="6" xfId="0" applyNumberFormat="1" applyFont="1" applyFill="1" applyBorder="1" applyProtection="1">
      <protection locked="0"/>
    </xf>
    <xf numFmtId="3" fontId="34" fillId="0" borderId="9" xfId="0" applyNumberFormat="1" applyFont="1" applyFill="1" applyBorder="1" applyProtection="1">
      <protection locked="0"/>
    </xf>
    <xf numFmtId="3" fontId="37" fillId="0" borderId="8" xfId="0" applyNumberFormat="1" applyFont="1" applyFill="1" applyBorder="1" applyProtection="1">
      <protection locked="0"/>
    </xf>
    <xf numFmtId="3" fontId="37" fillId="0" borderId="8" xfId="0" applyNumberFormat="1" applyFont="1" applyBorder="1" applyProtection="1">
      <protection locked="0"/>
    </xf>
    <xf numFmtId="3" fontId="37" fillId="0" borderId="6" xfId="0" applyNumberFormat="1" applyFont="1" applyBorder="1" applyProtection="1">
      <protection locked="0"/>
    </xf>
    <xf numFmtId="3" fontId="37" fillId="0" borderId="9" xfId="0" applyNumberFormat="1" applyFont="1" applyBorder="1" applyProtection="1">
      <protection locked="0"/>
    </xf>
    <xf numFmtId="3" fontId="34" fillId="0" borderId="1" xfId="0" applyNumberFormat="1" applyFont="1" applyBorder="1" applyProtection="1">
      <protection locked="0"/>
    </xf>
    <xf numFmtId="3" fontId="34" fillId="0" borderId="11" xfId="0" applyNumberFormat="1" applyFont="1" applyBorder="1" applyProtection="1">
      <protection locked="0"/>
    </xf>
    <xf numFmtId="3" fontId="5" fillId="0" borderId="28" xfId="0" applyNumberFormat="1" applyFont="1" applyFill="1" applyBorder="1" applyProtection="1">
      <protection locked="0"/>
    </xf>
    <xf numFmtId="3" fontId="5" fillId="2" borderId="29" xfId="0" applyNumberFormat="1" applyFont="1" applyFill="1" applyBorder="1" applyProtection="1">
      <protection locked="0"/>
    </xf>
    <xf numFmtId="3" fontId="5" fillId="0" borderId="29" xfId="0" applyNumberFormat="1" applyFont="1" applyFill="1" applyBorder="1" applyProtection="1">
      <protection locked="0"/>
    </xf>
    <xf numFmtId="3" fontId="5" fillId="0" borderId="30" xfId="0" applyNumberFormat="1" applyFont="1" applyFill="1" applyBorder="1" applyProtection="1">
      <protection locked="0"/>
    </xf>
    <xf numFmtId="3" fontId="5" fillId="0" borderId="16" xfId="0" applyNumberFormat="1" applyFont="1" applyFill="1" applyBorder="1" applyProtection="1">
      <protection locked="0"/>
    </xf>
    <xf numFmtId="3" fontId="5" fillId="0" borderId="31" xfId="0" applyNumberFormat="1" applyFont="1" applyFill="1" applyBorder="1" applyProtection="1">
      <protection locked="0"/>
    </xf>
    <xf numFmtId="3" fontId="5" fillId="0" borderId="32" xfId="0" applyNumberFormat="1" applyFont="1" applyFill="1" applyBorder="1" applyProtection="1">
      <protection locked="0"/>
    </xf>
    <xf numFmtId="3" fontId="5" fillId="2" borderId="32" xfId="0" applyNumberFormat="1" applyFont="1" applyFill="1" applyBorder="1" applyProtection="1">
      <protection locked="0"/>
    </xf>
    <xf numFmtId="3" fontId="5" fillId="0" borderId="33" xfId="0" applyNumberFormat="1" applyFont="1" applyBorder="1" applyProtection="1">
      <protection locked="0"/>
    </xf>
    <xf numFmtId="3" fontId="5" fillId="0" borderId="32" xfId="0" applyNumberFormat="1" applyFont="1" applyBorder="1" applyProtection="1">
      <protection locked="0"/>
    </xf>
    <xf numFmtId="3" fontId="5" fillId="2" borderId="33" xfId="0" applyNumberFormat="1" applyFont="1" applyFill="1" applyBorder="1" applyProtection="1">
      <protection locked="0"/>
    </xf>
    <xf numFmtId="3" fontId="4" fillId="0" borderId="34" xfId="0" applyNumberFormat="1" applyFont="1" applyFill="1" applyBorder="1" applyProtection="1">
      <protection locked="0"/>
    </xf>
    <xf numFmtId="3" fontId="4" fillId="0" borderId="35" xfId="0" applyNumberFormat="1" applyFont="1" applyFill="1" applyBorder="1" applyProtection="1">
      <protection locked="0"/>
    </xf>
    <xf numFmtId="3" fontId="4" fillId="0" borderId="35" xfId="0" applyNumberFormat="1" applyFont="1" applyFill="1" applyBorder="1" applyAlignment="1" applyProtection="1">
      <alignment horizontal="right"/>
      <protection locked="0"/>
    </xf>
    <xf numFmtId="3" fontId="4" fillId="0" borderId="15" xfId="0" applyNumberFormat="1" applyFont="1" applyFill="1" applyBorder="1" applyProtection="1">
      <protection locked="0"/>
    </xf>
    <xf numFmtId="3" fontId="5" fillId="2" borderId="36" xfId="0" applyNumberFormat="1" applyFont="1" applyFill="1" applyBorder="1" applyProtection="1">
      <protection locked="0"/>
    </xf>
    <xf numFmtId="3" fontId="5" fillId="0" borderId="37" xfId="0" applyNumberFormat="1" applyFont="1" applyFill="1" applyBorder="1" applyProtection="1">
      <protection locked="0"/>
    </xf>
    <xf numFmtId="3" fontId="5" fillId="0" borderId="38" xfId="0" applyNumberFormat="1" applyFont="1" applyFill="1" applyBorder="1" applyProtection="1">
      <protection locked="0"/>
    </xf>
    <xf numFmtId="3" fontId="5" fillId="0" borderId="39" xfId="0" applyNumberFormat="1" applyFont="1" applyFill="1" applyBorder="1" applyProtection="1">
      <protection locked="0"/>
    </xf>
    <xf numFmtId="3" fontId="5" fillId="0" borderId="40" xfId="0" applyNumberFormat="1" applyFont="1" applyFill="1" applyBorder="1" applyProtection="1">
      <protection locked="0"/>
    </xf>
    <xf numFmtId="3" fontId="5" fillId="0" borderId="41" xfId="0" applyNumberFormat="1" applyFont="1" applyFill="1" applyBorder="1" applyProtection="1">
      <protection locked="0"/>
    </xf>
    <xf numFmtId="3" fontId="5" fillId="0" borderId="42" xfId="0" applyNumberFormat="1" applyFont="1" applyFill="1" applyBorder="1" applyProtection="1">
      <protection locked="0"/>
    </xf>
    <xf numFmtId="3" fontId="5" fillId="0" borderId="43" xfId="0" applyNumberFormat="1" applyFont="1" applyFill="1" applyBorder="1" applyProtection="1">
      <protection locked="0"/>
    </xf>
    <xf numFmtId="3" fontId="5" fillId="0" borderId="44" xfId="0" applyNumberFormat="1" applyFont="1" applyFill="1" applyBorder="1" applyProtection="1">
      <protection locked="0"/>
    </xf>
    <xf numFmtId="3" fontId="5" fillId="0" borderId="44" xfId="0" applyNumberFormat="1" applyFont="1" applyBorder="1" applyProtection="1">
      <protection locked="0"/>
    </xf>
    <xf numFmtId="3" fontId="5" fillId="2" borderId="45" xfId="0" applyNumberFormat="1" applyFont="1" applyFill="1" applyBorder="1" applyProtection="1">
      <protection locked="0"/>
    </xf>
    <xf numFmtId="3" fontId="5" fillId="0" borderId="46" xfId="0" applyNumberFormat="1" applyFont="1" applyFill="1" applyBorder="1" applyProtection="1">
      <protection locked="0"/>
    </xf>
    <xf numFmtId="3" fontId="4" fillId="0" borderId="47" xfId="0" applyNumberFormat="1" applyFont="1" applyFill="1" applyBorder="1" applyProtection="1">
      <protection locked="0"/>
    </xf>
    <xf numFmtId="3" fontId="4" fillId="0" borderId="48" xfId="0" applyNumberFormat="1" applyFont="1" applyFill="1" applyBorder="1" applyProtection="1">
      <protection locked="0"/>
    </xf>
    <xf numFmtId="3" fontId="4" fillId="0" borderId="48" xfId="0" applyNumberFormat="1" applyFont="1" applyFill="1" applyBorder="1" applyAlignment="1" applyProtection="1">
      <alignment horizontal="right"/>
      <protection locked="0"/>
    </xf>
    <xf numFmtId="3" fontId="4" fillId="0" borderId="49" xfId="0" applyNumberFormat="1" applyFont="1" applyFill="1" applyBorder="1" applyProtection="1">
      <protection locked="0"/>
    </xf>
    <xf numFmtId="3" fontId="4" fillId="0" borderId="9" xfId="0" applyNumberFormat="1" applyFont="1" applyFill="1" applyBorder="1" applyProtection="1">
      <protection locked="0"/>
    </xf>
    <xf numFmtId="3" fontId="4" fillId="0" borderId="5" xfId="3" applyNumberFormat="1" applyFont="1" applyBorder="1" applyProtection="1">
      <protection locked="0"/>
    </xf>
    <xf numFmtId="3" fontId="4" fillId="0" borderId="0" xfId="3" applyNumberFormat="1" applyFont="1" applyBorder="1" applyProtection="1">
      <protection locked="0"/>
    </xf>
    <xf numFmtId="3" fontId="5" fillId="0" borderId="15" xfId="3" applyNumberFormat="1" applyFont="1" applyBorder="1" applyProtection="1">
      <protection locked="0"/>
    </xf>
    <xf numFmtId="3" fontId="4" fillId="0" borderId="13" xfId="3" applyNumberFormat="1" applyFont="1" applyFill="1" applyBorder="1" applyProtection="1">
      <protection locked="0"/>
    </xf>
    <xf numFmtId="3" fontId="5" fillId="0" borderId="8" xfId="3" applyNumberFormat="1" applyFont="1" applyBorder="1" applyProtection="1">
      <protection locked="0"/>
    </xf>
    <xf numFmtId="3" fontId="5" fillId="0" borderId="8" xfId="3" applyNumberFormat="1" applyFont="1" applyFill="1" applyBorder="1" applyProtection="1">
      <protection locked="0"/>
    </xf>
    <xf numFmtId="3" fontId="5" fillId="0" borderId="0" xfId="3" applyNumberFormat="1" applyFont="1" applyFill="1" applyBorder="1" applyProtection="1">
      <protection locked="0"/>
    </xf>
    <xf numFmtId="3" fontId="5" fillId="0" borderId="12" xfId="3" applyNumberFormat="1" applyFont="1" applyFill="1" applyBorder="1" applyProtection="1">
      <protection locked="0"/>
    </xf>
    <xf numFmtId="3" fontId="4" fillId="0" borderId="11" xfId="3" applyNumberFormat="1" applyFont="1" applyFill="1" applyBorder="1" applyProtection="1">
      <protection locked="0"/>
    </xf>
    <xf numFmtId="3" fontId="5" fillId="0" borderId="5" xfId="3" applyNumberFormat="1" applyFont="1" applyFill="1" applyBorder="1" applyAlignment="1" applyProtection="1">
      <alignment horizontal="right"/>
      <protection locked="0"/>
    </xf>
    <xf numFmtId="3" fontId="4" fillId="0" borderId="13" xfId="4" applyNumberFormat="1" applyFont="1" applyBorder="1" applyProtection="1">
      <protection locked="0"/>
    </xf>
    <xf numFmtId="3" fontId="4" fillId="0" borderId="5" xfId="4" applyNumberFormat="1" applyFont="1" applyBorder="1" applyProtection="1">
      <protection locked="0"/>
    </xf>
    <xf numFmtId="3" fontId="5" fillId="0" borderId="5" xfId="4" applyNumberFormat="1" applyFont="1" applyBorder="1" applyProtection="1">
      <protection locked="0"/>
    </xf>
    <xf numFmtId="3" fontId="5" fillId="0" borderId="0" xfId="4" applyNumberFormat="1" applyFont="1" applyBorder="1" applyProtection="1">
      <protection locked="0"/>
    </xf>
    <xf numFmtId="3" fontId="5" fillId="0" borderId="12" xfId="4" applyNumberFormat="1" applyFont="1" applyBorder="1" applyProtection="1">
      <protection locked="0"/>
    </xf>
    <xf numFmtId="3" fontId="4" fillId="0" borderId="0" xfId="4" applyNumberFormat="1" applyFont="1" applyBorder="1" applyProtection="1">
      <protection locked="0"/>
    </xf>
    <xf numFmtId="3" fontId="4" fillId="0" borderId="12" xfId="4" applyNumberFormat="1" applyFont="1" applyBorder="1" applyProtection="1">
      <protection locked="0"/>
    </xf>
    <xf numFmtId="3" fontId="4" fillId="0" borderId="1" xfId="4" applyNumberFormat="1" applyFont="1" applyBorder="1" applyProtection="1">
      <protection locked="0"/>
    </xf>
    <xf numFmtId="3" fontId="4" fillId="0" borderId="11" xfId="4" applyNumberFormat="1" applyFont="1" applyBorder="1" applyProtection="1">
      <protection locked="0"/>
    </xf>
    <xf numFmtId="3" fontId="5" fillId="0" borderId="8" xfId="4" applyNumberFormat="1" applyFont="1" applyBorder="1" applyProtection="1">
      <protection locked="0"/>
    </xf>
    <xf numFmtId="3" fontId="5" fillId="0" borderId="6" xfId="4" applyNumberFormat="1" applyFont="1" applyBorder="1" applyProtection="1">
      <protection locked="0"/>
    </xf>
    <xf numFmtId="3" fontId="5" fillId="0" borderId="9" xfId="4" applyNumberFormat="1" applyFont="1" applyBorder="1" applyProtection="1">
      <protection locked="0"/>
    </xf>
    <xf numFmtId="3" fontId="5" fillId="2" borderId="25" xfId="4" applyNumberFormat="1" applyFont="1" applyFill="1" applyBorder="1" applyProtection="1">
      <protection locked="0"/>
    </xf>
    <xf numFmtId="3" fontId="5" fillId="0" borderId="26" xfId="4" applyNumberFormat="1" applyFont="1" applyFill="1" applyBorder="1" applyProtection="1">
      <protection locked="0"/>
    </xf>
    <xf numFmtId="3" fontId="5" fillId="0" borderId="26" xfId="4" applyNumberFormat="1" applyFont="1" applyFill="1" applyBorder="1" applyAlignment="1" applyProtection="1">
      <alignment horizontal="right"/>
      <protection locked="0"/>
    </xf>
    <xf numFmtId="3" fontId="5" fillId="0" borderId="27" xfId="4" applyNumberFormat="1" applyFont="1" applyFill="1" applyBorder="1" applyProtection="1">
      <protection locked="0"/>
    </xf>
    <xf numFmtId="3" fontId="5" fillId="0" borderId="23" xfId="4" applyNumberFormat="1" applyFont="1" applyFill="1" applyBorder="1" applyProtection="1">
      <protection locked="0"/>
    </xf>
    <xf numFmtId="3" fontId="5" fillId="0" borderId="28" xfId="4" applyNumberFormat="1" applyFont="1" applyFill="1" applyBorder="1" applyProtection="1">
      <protection locked="0"/>
    </xf>
    <xf numFmtId="3" fontId="5" fillId="2" borderId="29" xfId="4" applyNumberFormat="1" applyFont="1" applyFill="1" applyBorder="1" applyProtection="1">
      <protection locked="0"/>
    </xf>
    <xf numFmtId="3" fontId="5" fillId="0" borderId="29" xfId="4" applyNumberFormat="1" applyFont="1" applyFill="1" applyBorder="1" applyProtection="1">
      <protection locked="0"/>
    </xf>
    <xf numFmtId="3" fontId="5" fillId="0" borderId="29" xfId="4" applyNumberFormat="1" applyFont="1" applyFill="1" applyBorder="1" applyAlignment="1" applyProtection="1">
      <alignment horizontal="right"/>
      <protection locked="0"/>
    </xf>
    <xf numFmtId="3" fontId="5" fillId="0" borderId="30" xfId="4" applyNumberFormat="1" applyFont="1" applyFill="1" applyBorder="1" applyProtection="1">
      <protection locked="0"/>
    </xf>
    <xf numFmtId="3" fontId="5" fillId="0" borderId="16" xfId="4" applyNumberFormat="1" applyFont="1" applyFill="1" applyBorder="1" applyProtection="1">
      <protection locked="0"/>
    </xf>
    <xf numFmtId="3" fontId="5" fillId="0" borderId="31" xfId="4" applyNumberFormat="1" applyFont="1" applyFill="1" applyBorder="1" applyProtection="1">
      <protection locked="0"/>
    </xf>
    <xf numFmtId="3" fontId="5" fillId="0" borderId="32" xfId="4" applyNumberFormat="1" applyFont="1" applyFill="1" applyBorder="1" applyProtection="1">
      <protection locked="0"/>
    </xf>
    <xf numFmtId="3" fontId="5" fillId="2" borderId="32" xfId="4" applyNumberFormat="1" applyFont="1" applyFill="1" applyBorder="1" applyProtection="1">
      <protection locked="0"/>
    </xf>
    <xf numFmtId="3" fontId="5" fillId="0" borderId="33" xfId="4" applyNumberFormat="1" applyFont="1" applyBorder="1" applyProtection="1">
      <protection locked="0"/>
    </xf>
    <xf numFmtId="3" fontId="5" fillId="0" borderId="31" xfId="4" applyNumberFormat="1" applyFont="1" applyFill="1" applyBorder="1" applyAlignment="1" applyProtection="1">
      <alignment horizontal="right"/>
      <protection locked="0"/>
    </xf>
    <xf numFmtId="3" fontId="18" fillId="0" borderId="32" xfId="4" applyNumberFormat="1" applyFont="1" applyFill="1" applyBorder="1" applyAlignment="1" applyProtection="1">
      <alignment horizontal="right"/>
      <protection locked="0"/>
    </xf>
    <xf numFmtId="3" fontId="5" fillId="0" borderId="32" xfId="4" applyNumberFormat="1" applyFont="1" applyFill="1" applyBorder="1" applyAlignment="1" applyProtection="1">
      <alignment horizontal="right"/>
      <protection locked="0"/>
    </xf>
    <xf numFmtId="3" fontId="5" fillId="0" borderId="33" xfId="4" applyNumberFormat="1" applyFont="1" applyBorder="1" applyAlignment="1" applyProtection="1">
      <alignment horizontal="right"/>
      <protection locked="0"/>
    </xf>
    <xf numFmtId="3" fontId="5" fillId="0" borderId="16" xfId="4" applyNumberFormat="1" applyFont="1" applyFill="1" applyBorder="1" applyAlignment="1" applyProtection="1">
      <alignment horizontal="right"/>
      <protection locked="0"/>
    </xf>
    <xf numFmtId="3" fontId="5" fillId="0" borderId="32" xfId="4" applyNumberFormat="1" applyFont="1" applyBorder="1" applyProtection="1">
      <protection locked="0"/>
    </xf>
    <xf numFmtId="3" fontId="5" fillId="0" borderId="32" xfId="4" applyNumberFormat="1" applyFont="1" applyBorder="1" applyAlignment="1" applyProtection="1">
      <alignment horizontal="right"/>
      <protection locked="0"/>
    </xf>
    <xf numFmtId="3" fontId="5" fillId="2" borderId="33" xfId="4" applyNumberFormat="1" applyFont="1" applyFill="1" applyBorder="1" applyProtection="1">
      <protection locked="0"/>
    </xf>
    <xf numFmtId="3" fontId="5" fillId="0" borderId="34" xfId="4" applyNumberFormat="1" applyFont="1" applyFill="1" applyBorder="1" applyProtection="1">
      <protection locked="0"/>
    </xf>
    <xf numFmtId="3" fontId="5" fillId="0" borderId="35" xfId="4" applyNumberFormat="1" applyFont="1" applyFill="1" applyBorder="1" applyProtection="1">
      <protection locked="0"/>
    </xf>
    <xf numFmtId="3" fontId="5" fillId="0" borderId="35" xfId="4" applyNumberFormat="1" applyFont="1" applyFill="1" applyBorder="1" applyAlignment="1" applyProtection="1">
      <alignment horizontal="right"/>
      <protection locked="0"/>
    </xf>
    <xf numFmtId="3" fontId="5" fillId="0" borderId="15" xfId="4" applyNumberFormat="1" applyFont="1" applyFill="1" applyBorder="1" applyProtection="1">
      <protection locked="0"/>
    </xf>
    <xf numFmtId="3" fontId="5" fillId="0" borderId="41" xfId="4" applyNumberFormat="1" applyFont="1" applyFill="1" applyBorder="1" applyProtection="1">
      <protection locked="0"/>
    </xf>
    <xf numFmtId="3" fontId="5" fillId="2" borderId="36" xfId="4" applyNumberFormat="1" applyFont="1" applyFill="1" applyBorder="1" applyProtection="1">
      <protection locked="0"/>
    </xf>
    <xf numFmtId="3" fontId="5" fillId="0" borderId="37" xfId="4" applyNumberFormat="1" applyFont="1" applyFill="1" applyBorder="1" applyProtection="1">
      <protection locked="0"/>
    </xf>
    <xf numFmtId="3" fontId="5" fillId="0" borderId="37" xfId="4" applyNumberFormat="1" applyFont="1" applyFill="1" applyBorder="1" applyAlignment="1" applyProtection="1">
      <alignment horizontal="right"/>
      <protection locked="0"/>
    </xf>
    <xf numFmtId="3" fontId="5" fillId="0" borderId="38" xfId="4" applyNumberFormat="1" applyFont="1" applyFill="1" applyBorder="1" applyProtection="1">
      <protection locked="0"/>
    </xf>
    <xf numFmtId="3" fontId="5" fillId="0" borderId="39" xfId="4" applyNumberFormat="1" applyFont="1" applyFill="1" applyBorder="1" applyProtection="1">
      <protection locked="0"/>
    </xf>
    <xf numFmtId="3" fontId="5" fillId="0" borderId="40" xfId="4" applyNumberFormat="1" applyFont="1" applyFill="1" applyBorder="1" applyProtection="1">
      <protection locked="0"/>
    </xf>
    <xf numFmtId="3" fontId="5" fillId="0" borderId="42" xfId="4" applyNumberFormat="1" applyFont="1" applyFill="1" applyBorder="1" applyProtection="1">
      <protection locked="0"/>
    </xf>
    <xf numFmtId="3" fontId="5" fillId="0" borderId="42" xfId="4" applyNumberFormat="1" applyFont="1" applyFill="1" applyBorder="1" applyAlignment="1" applyProtection="1">
      <alignment horizontal="right"/>
      <protection locked="0"/>
    </xf>
    <xf numFmtId="3" fontId="5" fillId="0" borderId="41" xfId="4" applyNumberFormat="1" applyFont="1" applyFill="1" applyBorder="1" applyAlignment="1" applyProtection="1">
      <alignment horizontal="right"/>
      <protection locked="0"/>
    </xf>
    <xf numFmtId="3" fontId="5" fillId="0" borderId="43" xfId="4" applyNumberFormat="1" applyFont="1" applyFill="1" applyBorder="1" applyProtection="1">
      <protection locked="0"/>
    </xf>
    <xf numFmtId="3" fontId="5" fillId="0" borderId="44" xfId="4" applyNumberFormat="1" applyFont="1" applyFill="1" applyBorder="1" applyProtection="1">
      <protection locked="0"/>
    </xf>
    <xf numFmtId="3" fontId="5" fillId="0" borderId="44" xfId="4" applyNumberFormat="1" applyFont="1" applyBorder="1" applyProtection="1">
      <protection locked="0"/>
    </xf>
    <xf numFmtId="3" fontId="5" fillId="0" borderId="44" xfId="4" applyNumberFormat="1" applyFont="1" applyBorder="1" applyAlignment="1" applyProtection="1">
      <alignment horizontal="right"/>
      <protection locked="0"/>
    </xf>
    <xf numFmtId="3" fontId="5" fillId="2" borderId="45" xfId="4" applyNumberFormat="1" applyFont="1" applyFill="1" applyBorder="1" applyProtection="1">
      <protection locked="0"/>
    </xf>
    <xf numFmtId="3" fontId="5" fillId="0" borderId="46" xfId="4" applyNumberFormat="1" applyFont="1" applyFill="1" applyBorder="1" applyProtection="1">
      <protection locked="0"/>
    </xf>
    <xf numFmtId="3" fontId="5" fillId="0" borderId="47" xfId="4" applyNumberFormat="1" applyFont="1" applyFill="1" applyBorder="1" applyProtection="1">
      <protection locked="0"/>
    </xf>
    <xf numFmtId="3" fontId="5" fillId="0" borderId="48" xfId="4" applyNumberFormat="1" applyFont="1" applyFill="1" applyBorder="1" applyProtection="1">
      <protection locked="0"/>
    </xf>
    <xf numFmtId="3" fontId="5" fillId="0" borderId="48" xfId="4" applyNumberFormat="1" applyFont="1" applyFill="1" applyBorder="1" applyAlignment="1" applyProtection="1">
      <alignment horizontal="right"/>
      <protection locked="0"/>
    </xf>
    <xf numFmtId="3" fontId="5" fillId="0" borderId="49" xfId="4" applyNumberFormat="1" applyFont="1" applyFill="1" applyBorder="1" applyProtection="1">
      <protection locked="0"/>
    </xf>
    <xf numFmtId="3" fontId="5" fillId="0" borderId="9" xfId="4" applyNumberFormat="1" applyFont="1" applyFill="1" applyBorder="1" applyProtection="1">
      <protection locked="0"/>
    </xf>
    <xf numFmtId="3" fontId="5" fillId="0" borderId="13" xfId="4" applyNumberFormat="1" applyFont="1" applyFill="1" applyBorder="1" applyProtection="1">
      <protection locked="0"/>
    </xf>
    <xf numFmtId="3" fontId="5" fillId="0" borderId="5" xfId="4" applyNumberFormat="1" applyFont="1" applyFill="1" applyBorder="1" applyProtection="1">
      <protection locked="0"/>
    </xf>
    <xf numFmtId="3" fontId="5" fillId="0" borderId="24" xfId="4" applyNumberFormat="1" applyFont="1" applyFill="1" applyBorder="1" applyProtection="1">
      <protection locked="0"/>
    </xf>
    <xf numFmtId="3" fontId="5" fillId="2" borderId="32" xfId="4" applyNumberFormat="1" applyFont="1" applyFill="1" applyBorder="1" applyAlignment="1" applyProtection="1">
      <alignment horizontal="right"/>
      <protection locked="0"/>
    </xf>
    <xf numFmtId="3" fontId="4" fillId="0" borderId="5" xfId="5" applyNumberFormat="1" applyFont="1" applyBorder="1" applyProtection="1">
      <protection locked="0"/>
    </xf>
    <xf numFmtId="3" fontId="4" fillId="0" borderId="0" xfId="5" applyNumberFormat="1" applyFont="1" applyBorder="1" applyProtection="1">
      <protection locked="0"/>
    </xf>
    <xf numFmtId="3" fontId="5" fillId="0" borderId="15" xfId="5" applyNumberFormat="1" applyFont="1" applyBorder="1" applyProtection="1">
      <protection locked="0"/>
    </xf>
    <xf numFmtId="3" fontId="4" fillId="0" borderId="13" xfId="5" applyNumberFormat="1" applyFont="1" applyFill="1" applyBorder="1" applyProtection="1">
      <protection locked="0"/>
    </xf>
    <xf numFmtId="3" fontId="4" fillId="0" borderId="8" xfId="5" applyNumberFormat="1" applyFont="1" applyBorder="1" applyProtection="1">
      <protection locked="0"/>
    </xf>
    <xf numFmtId="3" fontId="4" fillId="0" borderId="23" xfId="5" applyNumberFormat="1" applyFont="1" applyBorder="1" applyProtection="1">
      <protection locked="0"/>
    </xf>
    <xf numFmtId="3" fontId="4" fillId="0" borderId="23" xfId="5" applyNumberFormat="1" applyFont="1" applyFill="1" applyBorder="1" applyProtection="1">
      <protection locked="0"/>
    </xf>
    <xf numFmtId="3" fontId="5" fillId="0" borderId="8" xfId="5" applyNumberFormat="1" applyFont="1" applyBorder="1" applyProtection="1">
      <protection locked="0"/>
    </xf>
    <xf numFmtId="3" fontId="5" fillId="0" borderId="8" xfId="5" applyNumberFormat="1" applyFont="1" applyFill="1" applyBorder="1" applyProtection="1">
      <protection locked="0"/>
    </xf>
    <xf numFmtId="3" fontId="4" fillId="0" borderId="10" xfId="5" applyNumberFormat="1" applyFont="1" applyBorder="1" applyAlignment="1" applyProtection="1">
      <alignment horizontal="right"/>
      <protection locked="0"/>
    </xf>
    <xf numFmtId="3" fontId="4" fillId="0" borderId="10" xfId="5" quotePrefix="1" applyNumberFormat="1" applyFont="1" applyBorder="1" applyAlignment="1" applyProtection="1">
      <alignment horizontal="right"/>
      <protection locked="0"/>
    </xf>
    <xf numFmtId="3" fontId="4" fillId="0" borderId="13" xfId="5" quotePrefix="1" applyNumberFormat="1" applyFont="1" applyBorder="1" applyAlignment="1" applyProtection="1">
      <alignment horizontal="right"/>
      <protection locked="0"/>
    </xf>
    <xf numFmtId="3" fontId="5" fillId="0" borderId="0" xfId="5" applyNumberFormat="1" applyFont="1" applyFill="1" applyBorder="1" applyProtection="1">
      <protection locked="0"/>
    </xf>
    <xf numFmtId="3" fontId="5" fillId="0" borderId="12" xfId="5" applyNumberFormat="1" applyFont="1" applyFill="1" applyBorder="1" applyProtection="1">
      <protection locked="0"/>
    </xf>
    <xf numFmtId="3" fontId="5" fillId="0" borderId="6" xfId="5" applyNumberFormat="1" applyFont="1" applyFill="1" applyBorder="1" applyProtection="1">
      <protection locked="0"/>
    </xf>
    <xf numFmtId="3" fontId="4" fillId="0" borderId="11" xfId="5" applyNumberFormat="1" applyFont="1" applyBorder="1" applyProtection="1">
      <protection locked="0"/>
    </xf>
    <xf numFmtId="3" fontId="4" fillId="0" borderId="6" xfId="5" applyNumberFormat="1" applyFont="1" applyBorder="1" applyProtection="1">
      <protection locked="0"/>
    </xf>
    <xf numFmtId="3" fontId="4" fillId="0" borderId="9" xfId="5" applyNumberFormat="1" applyFont="1" applyBorder="1" applyProtection="1">
      <protection locked="0"/>
    </xf>
    <xf numFmtId="3" fontId="5" fillId="0" borderId="6" xfId="5" applyNumberFormat="1" applyFont="1" applyBorder="1" applyProtection="1">
      <protection locked="0"/>
    </xf>
    <xf numFmtId="3" fontId="5" fillId="0" borderId="9" xfId="5" applyNumberFormat="1" applyFont="1" applyBorder="1" applyProtection="1">
      <protection locked="0"/>
    </xf>
    <xf numFmtId="3" fontId="4" fillId="0" borderId="11" xfId="5" applyNumberFormat="1" applyFont="1" applyFill="1" applyBorder="1" applyProtection="1">
      <protection locked="0"/>
    </xf>
    <xf numFmtId="3" fontId="5" fillId="0" borderId="5" xfId="5" applyNumberFormat="1" applyFont="1" applyFill="1" applyBorder="1" applyAlignment="1" applyProtection="1">
      <alignment horizontal="right"/>
      <protection locked="0"/>
    </xf>
    <xf numFmtId="3" fontId="4" fillId="0" borderId="1" xfId="5" applyNumberFormat="1" applyFont="1" applyBorder="1" applyProtection="1">
      <protection locked="0"/>
    </xf>
    <xf numFmtId="3" fontId="5" fillId="2" borderId="25" xfId="5" applyNumberFormat="1" applyFont="1" applyFill="1" applyBorder="1" applyProtection="1">
      <protection locked="0"/>
    </xf>
    <xf numFmtId="3" fontId="5" fillId="0" borderId="26" xfId="5" applyNumberFormat="1" applyFont="1" applyFill="1" applyBorder="1" applyProtection="1">
      <protection locked="0"/>
    </xf>
    <xf numFmtId="3" fontId="5" fillId="0" borderId="26" xfId="5" applyNumberFormat="1" applyFont="1" applyFill="1" applyBorder="1" applyAlignment="1" applyProtection="1">
      <alignment horizontal="right"/>
      <protection locked="0"/>
    </xf>
    <xf numFmtId="3" fontId="5" fillId="0" borderId="27" xfId="5" applyNumberFormat="1" applyFont="1" applyFill="1" applyBorder="1" applyProtection="1">
      <protection locked="0"/>
    </xf>
    <xf numFmtId="3" fontId="5" fillId="0" borderId="23" xfId="5" applyNumberFormat="1" applyFont="1" applyFill="1" applyBorder="1" applyProtection="1">
      <protection locked="0"/>
    </xf>
    <xf numFmtId="3" fontId="5" fillId="0" borderId="28" xfId="5" applyNumberFormat="1" applyFont="1" applyFill="1" applyBorder="1" applyProtection="1">
      <protection locked="0"/>
    </xf>
    <xf numFmtId="3" fontId="5" fillId="2" borderId="29" xfId="5" applyNumberFormat="1" applyFont="1" applyFill="1" applyBorder="1" applyProtection="1">
      <protection locked="0"/>
    </xf>
    <xf numFmtId="3" fontId="5" fillId="0" borderId="29" xfId="5" applyNumberFormat="1" applyFont="1" applyFill="1" applyBorder="1" applyProtection="1">
      <protection locked="0"/>
    </xf>
    <xf numFmtId="3" fontId="5" fillId="0" borderId="29" xfId="5" applyNumberFormat="1" applyFont="1" applyFill="1" applyBorder="1" applyAlignment="1" applyProtection="1">
      <alignment horizontal="right"/>
      <protection locked="0"/>
    </xf>
    <xf numFmtId="3" fontId="5" fillId="0" borderId="30" xfId="5" applyNumberFormat="1" applyFont="1" applyFill="1" applyBorder="1" applyProtection="1">
      <protection locked="0"/>
    </xf>
    <xf numFmtId="3" fontId="5" fillId="0" borderId="16" xfId="5" applyNumberFormat="1" applyFont="1" applyFill="1" applyBorder="1" applyProtection="1">
      <protection locked="0"/>
    </xf>
    <xf numFmtId="3" fontId="5" fillId="0" borderId="31" xfId="5" applyNumberFormat="1" applyFont="1" applyFill="1" applyBorder="1" applyProtection="1">
      <protection locked="0"/>
    </xf>
    <xf numFmtId="3" fontId="5" fillId="0" borderId="32" xfId="5" applyNumberFormat="1" applyFont="1" applyFill="1" applyBorder="1" applyProtection="1">
      <protection locked="0"/>
    </xf>
    <xf numFmtId="3" fontId="5" fillId="2" borderId="32" xfId="5" applyNumberFormat="1" applyFont="1" applyFill="1" applyBorder="1" applyProtection="1">
      <protection locked="0"/>
    </xf>
    <xf numFmtId="3" fontId="5" fillId="0" borderId="33" xfId="5" applyNumberFormat="1" applyFont="1" applyBorder="1" applyProtection="1">
      <protection locked="0"/>
    </xf>
    <xf numFmtId="3" fontId="5" fillId="0" borderId="31" xfId="5" applyNumberFormat="1" applyFont="1" applyFill="1" applyBorder="1" applyAlignment="1" applyProtection="1">
      <alignment horizontal="right"/>
      <protection locked="0"/>
    </xf>
    <xf numFmtId="3" fontId="18" fillId="0" borderId="32" xfId="5" applyNumberFormat="1" applyFont="1" applyFill="1" applyBorder="1" applyAlignment="1" applyProtection="1">
      <alignment horizontal="right"/>
      <protection locked="0"/>
    </xf>
    <xf numFmtId="3" fontId="5" fillId="0" borderId="32" xfId="5" applyNumberFormat="1" applyFont="1" applyFill="1" applyBorder="1" applyAlignment="1" applyProtection="1">
      <alignment horizontal="right"/>
      <protection locked="0"/>
    </xf>
    <xf numFmtId="3" fontId="5" fillId="0" borderId="33" xfId="5" applyNumberFormat="1" applyFont="1" applyBorder="1" applyAlignment="1" applyProtection="1">
      <alignment horizontal="right"/>
      <protection locked="0"/>
    </xf>
    <xf numFmtId="3" fontId="5" fillId="0" borderId="16" xfId="5" applyNumberFormat="1" applyFont="1" applyFill="1" applyBorder="1" applyAlignment="1" applyProtection="1">
      <alignment horizontal="right"/>
      <protection locked="0"/>
    </xf>
    <xf numFmtId="3" fontId="5" fillId="0" borderId="32" xfId="5" applyNumberFormat="1" applyFont="1" applyBorder="1" applyProtection="1">
      <protection locked="0"/>
    </xf>
    <xf numFmtId="3" fontId="5" fillId="0" borderId="32" xfId="5" applyNumberFormat="1" applyFont="1" applyBorder="1" applyAlignment="1" applyProtection="1">
      <alignment horizontal="right"/>
      <protection locked="0"/>
    </xf>
    <xf numFmtId="3" fontId="5" fillId="2" borderId="33" xfId="5" applyNumberFormat="1" applyFont="1" applyFill="1" applyBorder="1" applyProtection="1">
      <protection locked="0"/>
    </xf>
    <xf numFmtId="3" fontId="5" fillId="0" borderId="34" xfId="5" applyNumberFormat="1" applyFont="1" applyFill="1" applyBorder="1" applyProtection="1">
      <protection locked="0"/>
    </xf>
    <xf numFmtId="3" fontId="5" fillId="0" borderId="35" xfId="5" applyNumberFormat="1" applyFont="1" applyFill="1" applyBorder="1" applyProtection="1">
      <protection locked="0"/>
    </xf>
    <xf numFmtId="3" fontId="5" fillId="0" borderId="35" xfId="5" applyNumberFormat="1" applyFont="1" applyFill="1" applyBorder="1" applyAlignment="1" applyProtection="1">
      <alignment horizontal="right"/>
      <protection locked="0"/>
    </xf>
    <xf numFmtId="3" fontId="5" fillId="0" borderId="15" xfId="5" applyNumberFormat="1" applyFont="1" applyFill="1" applyBorder="1" applyProtection="1">
      <protection locked="0"/>
    </xf>
    <xf numFmtId="3" fontId="5" fillId="0" borderId="41" xfId="5" applyNumberFormat="1" applyFont="1" applyFill="1" applyBorder="1" applyProtection="1">
      <protection locked="0"/>
    </xf>
    <xf numFmtId="3" fontId="5" fillId="2" borderId="36" xfId="5" applyNumberFormat="1" applyFont="1" applyFill="1" applyBorder="1" applyProtection="1">
      <protection locked="0"/>
    </xf>
    <xf numFmtId="3" fontId="5" fillId="0" borderId="37" xfId="5" applyNumberFormat="1" applyFont="1" applyFill="1" applyBorder="1" applyProtection="1">
      <protection locked="0"/>
    </xf>
    <xf numFmtId="3" fontId="5" fillId="0" borderId="37" xfId="5" applyNumberFormat="1" applyFont="1" applyFill="1" applyBorder="1" applyAlignment="1" applyProtection="1">
      <alignment horizontal="right"/>
      <protection locked="0"/>
    </xf>
    <xf numFmtId="3" fontId="5" fillId="0" borderId="38" xfId="5" applyNumberFormat="1" applyFont="1" applyFill="1" applyBorder="1" applyProtection="1">
      <protection locked="0"/>
    </xf>
    <xf numFmtId="3" fontId="5" fillId="0" borderId="39" xfId="5" applyNumberFormat="1" applyFont="1" applyFill="1" applyBorder="1" applyProtection="1">
      <protection locked="0"/>
    </xf>
    <xf numFmtId="3" fontId="5" fillId="0" borderId="40" xfId="5" applyNumberFormat="1" applyFont="1" applyFill="1" applyBorder="1" applyProtection="1">
      <protection locked="0"/>
    </xf>
    <xf numFmtId="3" fontId="5" fillId="0" borderId="42" xfId="5" applyNumberFormat="1" applyFont="1" applyFill="1" applyBorder="1" applyProtection="1">
      <protection locked="0"/>
    </xf>
    <xf numFmtId="3" fontId="5" fillId="0" borderId="42" xfId="5" applyNumberFormat="1" applyFont="1" applyFill="1" applyBorder="1" applyAlignment="1" applyProtection="1">
      <alignment horizontal="right"/>
      <protection locked="0"/>
    </xf>
    <xf numFmtId="3" fontId="5" fillId="0" borderId="41" xfId="5" applyNumberFormat="1" applyFont="1" applyFill="1" applyBorder="1" applyAlignment="1" applyProtection="1">
      <alignment horizontal="right"/>
      <protection locked="0"/>
    </xf>
    <xf numFmtId="3" fontId="5" fillId="0" borderId="43" xfId="5" applyNumberFormat="1" applyFont="1" applyFill="1" applyBorder="1" applyProtection="1">
      <protection locked="0"/>
    </xf>
    <xf numFmtId="3" fontId="5" fillId="0" borderId="44" xfId="5" applyNumberFormat="1" applyFont="1" applyFill="1" applyBorder="1" applyProtection="1">
      <protection locked="0"/>
    </xf>
    <xf numFmtId="3" fontId="5" fillId="0" borderId="44" xfId="5" applyNumberFormat="1" applyFont="1" applyBorder="1" applyProtection="1">
      <protection locked="0"/>
    </xf>
    <xf numFmtId="3" fontId="5" fillId="0" borderId="44" xfId="5" applyNumberFormat="1" applyFont="1" applyBorder="1" applyAlignment="1" applyProtection="1">
      <alignment horizontal="right"/>
      <protection locked="0"/>
    </xf>
    <xf numFmtId="3" fontId="5" fillId="2" borderId="45" xfId="5" applyNumberFormat="1" applyFont="1" applyFill="1" applyBorder="1" applyProtection="1">
      <protection locked="0"/>
    </xf>
    <xf numFmtId="3" fontId="5" fillId="0" borderId="46" xfId="5" applyNumberFormat="1" applyFont="1" applyFill="1" applyBorder="1" applyProtection="1">
      <protection locked="0"/>
    </xf>
    <xf numFmtId="3" fontId="5" fillId="0" borderId="47" xfId="5" applyNumberFormat="1" applyFont="1" applyFill="1" applyBorder="1" applyProtection="1">
      <protection locked="0"/>
    </xf>
    <xf numFmtId="3" fontId="5" fillId="0" borderId="48" xfId="5" applyNumberFormat="1" applyFont="1" applyFill="1" applyBorder="1" applyProtection="1">
      <protection locked="0"/>
    </xf>
    <xf numFmtId="3" fontId="5" fillId="0" borderId="48" xfId="5" applyNumberFormat="1" applyFont="1" applyFill="1" applyBorder="1" applyAlignment="1" applyProtection="1">
      <alignment horizontal="right"/>
      <protection locked="0"/>
    </xf>
    <xf numFmtId="3" fontId="5" fillId="0" borderId="49" xfId="5" applyNumberFormat="1" applyFont="1" applyFill="1" applyBorder="1" applyProtection="1">
      <protection locked="0"/>
    </xf>
    <xf numFmtId="3" fontId="5" fillId="0" borderId="9" xfId="5" applyNumberFormat="1" applyFont="1" applyFill="1" applyBorder="1" applyProtection="1">
      <protection locked="0"/>
    </xf>
    <xf numFmtId="3" fontId="5" fillId="0" borderId="13" xfId="5" applyNumberFormat="1" applyFont="1" applyFill="1" applyBorder="1" applyProtection="1">
      <protection locked="0"/>
    </xf>
    <xf numFmtId="3" fontId="5" fillId="0" borderId="24" xfId="5" applyNumberFormat="1" applyFont="1" applyFill="1" applyBorder="1" applyProtection="1">
      <protection locked="0"/>
    </xf>
    <xf numFmtId="3" fontId="5" fillId="2" borderId="32" xfId="5" applyNumberFormat="1" applyFont="1" applyFill="1" applyBorder="1" applyAlignment="1" applyProtection="1">
      <alignment horizontal="right"/>
      <protection locked="0"/>
    </xf>
    <xf numFmtId="3" fontId="4" fillId="0" borderId="5" xfId="6" applyNumberFormat="1" applyFont="1" applyBorder="1" applyProtection="1">
      <protection locked="0"/>
    </xf>
    <xf numFmtId="3" fontId="4" fillId="0" borderId="0" xfId="6" applyNumberFormat="1" applyFont="1" applyBorder="1" applyProtection="1">
      <protection locked="0"/>
    </xf>
    <xf numFmtId="3" fontId="5" fillId="0" borderId="8" xfId="6" applyNumberFormat="1" applyFont="1" applyBorder="1" applyProtection="1">
      <protection locked="0"/>
    </xf>
    <xf numFmtId="3" fontId="5" fillId="0" borderId="6" xfId="6" applyNumberFormat="1" applyFont="1" applyBorder="1" applyProtection="1">
      <protection locked="0"/>
    </xf>
    <xf numFmtId="3" fontId="5" fillId="0" borderId="9" xfId="6" applyNumberFormat="1" applyFont="1" applyBorder="1" applyProtection="1">
      <protection locked="0"/>
    </xf>
    <xf numFmtId="3" fontId="5" fillId="0" borderId="15" xfId="6" applyNumberFormat="1" applyFont="1" applyBorder="1" applyProtection="1">
      <protection locked="0"/>
    </xf>
    <xf numFmtId="3" fontId="4" fillId="0" borderId="8" xfId="6" applyNumberFormat="1" applyFont="1" applyBorder="1" applyProtection="1">
      <protection locked="0"/>
    </xf>
    <xf numFmtId="3" fontId="4" fillId="0" borderId="13" xfId="6" applyNumberFormat="1" applyFont="1" applyFill="1" applyBorder="1" applyProtection="1">
      <protection locked="0"/>
    </xf>
    <xf numFmtId="3" fontId="4" fillId="0" borderId="0" xfId="6" applyNumberFormat="1" applyFont="1" applyAlignment="1" applyProtection="1"/>
    <xf numFmtId="3" fontId="5" fillId="0" borderId="0" xfId="6" applyNumberFormat="1" applyFont="1" applyAlignment="1" applyProtection="1"/>
    <xf numFmtId="3" fontId="4" fillId="0" borderId="6" xfId="6" applyNumberFormat="1" applyFont="1" applyBorder="1" applyAlignment="1" applyProtection="1"/>
    <xf numFmtId="3" fontId="4" fillId="0" borderId="1" xfId="6" applyNumberFormat="1" applyFont="1" applyBorder="1" applyAlignment="1" applyProtection="1"/>
    <xf numFmtId="3" fontId="4" fillId="0" borderId="23" xfId="6" applyNumberFormat="1" applyFont="1" applyBorder="1" applyProtection="1">
      <protection locked="0"/>
    </xf>
    <xf numFmtId="3" fontId="4" fillId="0" borderId="23" xfId="6" applyNumberFormat="1" applyFont="1" applyFill="1" applyBorder="1" applyProtection="1">
      <protection locked="0"/>
    </xf>
    <xf numFmtId="3" fontId="5" fillId="0" borderId="8" xfId="6" applyNumberFormat="1" applyFont="1" applyFill="1" applyBorder="1" applyProtection="1">
      <protection locked="0"/>
    </xf>
    <xf numFmtId="3" fontId="4" fillId="0" borderId="10" xfId="6" applyNumberFormat="1" applyFont="1" applyBorder="1" applyAlignment="1" applyProtection="1">
      <alignment horizontal="right"/>
      <protection locked="0"/>
    </xf>
    <xf numFmtId="3" fontId="4" fillId="0" borderId="10" xfId="6" quotePrefix="1" applyNumberFormat="1" applyFont="1" applyBorder="1" applyAlignment="1" applyProtection="1">
      <alignment horizontal="right"/>
      <protection locked="0"/>
    </xf>
    <xf numFmtId="3" fontId="4" fillId="0" borderId="13" xfId="6" quotePrefix="1" applyNumberFormat="1" applyFont="1" applyBorder="1" applyAlignment="1" applyProtection="1">
      <alignment horizontal="right"/>
      <protection locked="0"/>
    </xf>
    <xf numFmtId="3" fontId="5" fillId="0" borderId="0" xfId="6" applyNumberFormat="1" applyFont="1" applyFill="1" applyBorder="1" applyProtection="1">
      <protection locked="0"/>
    </xf>
    <xf numFmtId="3" fontId="5" fillId="0" borderId="12" xfId="6" applyNumberFormat="1" applyFont="1" applyFill="1" applyBorder="1" applyProtection="1">
      <protection locked="0"/>
    </xf>
    <xf numFmtId="3" fontId="5" fillId="0" borderId="6" xfId="6" applyNumberFormat="1" applyFont="1" applyFill="1" applyBorder="1" applyProtection="1">
      <protection locked="0"/>
    </xf>
    <xf numFmtId="3" fontId="4" fillId="0" borderId="6" xfId="6" applyNumberFormat="1" applyFont="1" applyBorder="1" applyProtection="1">
      <protection locked="0"/>
    </xf>
    <xf numFmtId="3" fontId="4" fillId="0" borderId="9" xfId="6" applyNumberFormat="1" applyFont="1" applyBorder="1" applyProtection="1">
      <protection locked="0"/>
    </xf>
    <xf numFmtId="3" fontId="4" fillId="0" borderId="11" xfId="6" applyNumberFormat="1" applyFont="1" applyFill="1" applyBorder="1" applyProtection="1">
      <protection locked="0"/>
    </xf>
    <xf numFmtId="3" fontId="5" fillId="0" borderId="5" xfId="6" applyNumberFormat="1" applyFont="1" applyFill="1" applyBorder="1" applyAlignment="1" applyProtection="1">
      <alignment horizontal="right"/>
      <protection locked="0"/>
    </xf>
    <xf numFmtId="3" fontId="5" fillId="2" borderId="25" xfId="6" applyNumberFormat="1" applyFont="1" applyFill="1" applyBorder="1" applyProtection="1">
      <protection locked="0"/>
    </xf>
    <xf numFmtId="3" fontId="5" fillId="0" borderId="26" xfId="6" applyNumberFormat="1" applyFont="1" applyFill="1" applyBorder="1" applyProtection="1">
      <protection locked="0"/>
    </xf>
    <xf numFmtId="3" fontId="5" fillId="0" borderId="26" xfId="6" applyNumberFormat="1" applyFont="1" applyFill="1" applyBorder="1" applyAlignment="1" applyProtection="1">
      <alignment horizontal="right"/>
      <protection locked="0"/>
    </xf>
    <xf numFmtId="3" fontId="5" fillId="0" borderId="27" xfId="6" applyNumberFormat="1" applyFont="1" applyFill="1" applyBorder="1" applyProtection="1">
      <protection locked="0"/>
    </xf>
    <xf numFmtId="3" fontId="5" fillId="0" borderId="23" xfId="6" applyNumberFormat="1" applyFont="1" applyFill="1" applyBorder="1" applyProtection="1">
      <protection locked="0"/>
    </xf>
    <xf numFmtId="3" fontId="5" fillId="0" borderId="28" xfId="6" applyNumberFormat="1" applyFont="1" applyFill="1" applyBorder="1" applyProtection="1">
      <protection locked="0"/>
    </xf>
    <xf numFmtId="3" fontId="5" fillId="2" borderId="29" xfId="6" applyNumberFormat="1" applyFont="1" applyFill="1" applyBorder="1" applyProtection="1">
      <protection locked="0"/>
    </xf>
    <xf numFmtId="3" fontId="5" fillId="0" borderId="29" xfId="6" applyNumberFormat="1" applyFont="1" applyFill="1" applyBorder="1" applyProtection="1">
      <protection locked="0"/>
    </xf>
    <xf numFmtId="3" fontId="5" fillId="0" borderId="29" xfId="6" applyNumberFormat="1" applyFont="1" applyFill="1" applyBorder="1" applyAlignment="1" applyProtection="1">
      <alignment horizontal="right"/>
      <protection locked="0"/>
    </xf>
    <xf numFmtId="3" fontId="5" fillId="0" borderId="30" xfId="6" applyNumberFormat="1" applyFont="1" applyFill="1" applyBorder="1" applyProtection="1">
      <protection locked="0"/>
    </xf>
    <xf numFmtId="3" fontId="5" fillId="0" borderId="16" xfId="6" applyNumberFormat="1" applyFont="1" applyFill="1" applyBorder="1" applyProtection="1">
      <protection locked="0"/>
    </xf>
    <xf numFmtId="3" fontId="5" fillId="0" borderId="31" xfId="6" applyNumberFormat="1" applyFont="1" applyFill="1" applyBorder="1" applyProtection="1">
      <protection locked="0"/>
    </xf>
    <xf numFmtId="3" fontId="5" fillId="0" borderId="32" xfId="6" applyNumberFormat="1" applyFont="1" applyFill="1" applyBorder="1" applyProtection="1">
      <protection locked="0"/>
    </xf>
    <xf numFmtId="3" fontId="5" fillId="2" borderId="32" xfId="6" applyNumberFormat="1" applyFont="1" applyFill="1" applyBorder="1" applyProtection="1">
      <protection locked="0"/>
    </xf>
    <xf numFmtId="3" fontId="5" fillId="0" borderId="33" xfId="6" applyNumberFormat="1" applyFont="1" applyBorder="1" applyProtection="1">
      <protection locked="0"/>
    </xf>
    <xf numFmtId="3" fontId="5" fillId="0" borderId="31" xfId="6" applyNumberFormat="1" applyFont="1" applyFill="1" applyBorder="1" applyAlignment="1" applyProtection="1">
      <alignment horizontal="right"/>
      <protection locked="0"/>
    </xf>
    <xf numFmtId="3" fontId="18" fillId="0" borderId="32" xfId="6" applyNumberFormat="1" applyFont="1" applyFill="1" applyBorder="1" applyAlignment="1" applyProtection="1">
      <alignment horizontal="right"/>
      <protection locked="0"/>
    </xf>
    <xf numFmtId="3" fontId="5" fillId="0" borderId="32" xfId="6" applyNumberFormat="1" applyFont="1" applyFill="1" applyBorder="1" applyAlignment="1" applyProtection="1">
      <alignment horizontal="right"/>
      <protection locked="0"/>
    </xf>
    <xf numFmtId="3" fontId="5" fillId="0" borderId="33" xfId="6" applyNumberFormat="1" applyFont="1" applyBorder="1" applyAlignment="1" applyProtection="1">
      <alignment horizontal="right"/>
      <protection locked="0"/>
    </xf>
    <xf numFmtId="3" fontId="5" fillId="0" borderId="16" xfId="6" applyNumberFormat="1" applyFont="1" applyFill="1" applyBorder="1" applyAlignment="1" applyProtection="1">
      <alignment horizontal="right"/>
      <protection locked="0"/>
    </xf>
    <xf numFmtId="3" fontId="5" fillId="0" borderId="32" xfId="6" applyNumberFormat="1" applyFont="1" applyBorder="1" applyProtection="1">
      <protection locked="0"/>
    </xf>
    <xf numFmtId="3" fontId="5" fillId="0" borderId="32" xfId="6" applyNumberFormat="1" applyFont="1" applyBorder="1" applyAlignment="1" applyProtection="1">
      <alignment horizontal="right"/>
      <protection locked="0"/>
    </xf>
    <xf numFmtId="3" fontId="5" fillId="2" borderId="33" xfId="6" applyNumberFormat="1" applyFont="1" applyFill="1" applyBorder="1" applyProtection="1">
      <protection locked="0"/>
    </xf>
    <xf numFmtId="3" fontId="5" fillId="0" borderId="34" xfId="6" applyNumberFormat="1" applyFont="1" applyFill="1" applyBorder="1" applyProtection="1">
      <protection locked="0"/>
    </xf>
    <xf numFmtId="3" fontId="5" fillId="0" borderId="35" xfId="6" applyNumberFormat="1" applyFont="1" applyFill="1" applyBorder="1" applyProtection="1">
      <protection locked="0"/>
    </xf>
    <xf numFmtId="3" fontId="5" fillId="0" borderId="35" xfId="6" applyNumberFormat="1" applyFont="1" applyFill="1" applyBorder="1" applyAlignment="1" applyProtection="1">
      <alignment horizontal="right"/>
      <protection locked="0"/>
    </xf>
    <xf numFmtId="3" fontId="5" fillId="0" borderId="15" xfId="6" applyNumberFormat="1" applyFont="1" applyFill="1" applyBorder="1" applyProtection="1">
      <protection locked="0"/>
    </xf>
    <xf numFmtId="3" fontId="5" fillId="0" borderId="41" xfId="6" applyNumberFormat="1" applyFont="1" applyFill="1" applyBorder="1" applyProtection="1">
      <protection locked="0"/>
    </xf>
    <xf numFmtId="3" fontId="5" fillId="2" borderId="36" xfId="6" applyNumberFormat="1" applyFont="1" applyFill="1" applyBorder="1" applyProtection="1">
      <protection locked="0"/>
    </xf>
    <xf numFmtId="3" fontId="5" fillId="0" borderId="37" xfId="6" applyNumberFormat="1" applyFont="1" applyFill="1" applyBorder="1" applyProtection="1">
      <protection locked="0"/>
    </xf>
    <xf numFmtId="3" fontId="5" fillId="0" borderId="37" xfId="6" applyNumberFormat="1" applyFont="1" applyFill="1" applyBorder="1" applyAlignment="1" applyProtection="1">
      <alignment horizontal="right"/>
      <protection locked="0"/>
    </xf>
    <xf numFmtId="3" fontId="5" fillId="0" borderId="38" xfId="6" applyNumberFormat="1" applyFont="1" applyFill="1" applyBorder="1" applyProtection="1">
      <protection locked="0"/>
    </xf>
    <xf numFmtId="3" fontId="5" fillId="0" borderId="39" xfId="6" applyNumberFormat="1" applyFont="1" applyFill="1" applyBorder="1" applyProtection="1">
      <protection locked="0"/>
    </xf>
    <xf numFmtId="3" fontId="5" fillId="0" borderId="40" xfId="6" applyNumberFormat="1" applyFont="1" applyFill="1" applyBorder="1" applyProtection="1">
      <protection locked="0"/>
    </xf>
    <xf numFmtId="3" fontId="5" fillId="0" borderId="42" xfId="6" applyNumberFormat="1" applyFont="1" applyFill="1" applyBorder="1" applyProtection="1">
      <protection locked="0"/>
    </xf>
    <xf numFmtId="3" fontId="5" fillId="0" borderId="42" xfId="6" applyNumberFormat="1" applyFont="1" applyFill="1" applyBorder="1" applyAlignment="1" applyProtection="1">
      <alignment horizontal="right"/>
      <protection locked="0"/>
    </xf>
    <xf numFmtId="3" fontId="5" fillId="0" borderId="41" xfId="6" applyNumberFormat="1" applyFont="1" applyFill="1" applyBorder="1" applyAlignment="1" applyProtection="1">
      <alignment horizontal="right"/>
      <protection locked="0"/>
    </xf>
    <xf numFmtId="3" fontId="5" fillId="0" borderId="43" xfId="6" applyNumberFormat="1" applyFont="1" applyFill="1" applyBorder="1" applyProtection="1">
      <protection locked="0"/>
    </xf>
    <xf numFmtId="3" fontId="5" fillId="0" borderId="44" xfId="6" applyNumberFormat="1" applyFont="1" applyFill="1" applyBorder="1" applyProtection="1">
      <protection locked="0"/>
    </xf>
    <xf numFmtId="3" fontId="5" fillId="0" borderId="44" xfId="6" applyNumberFormat="1" applyFont="1" applyBorder="1" applyProtection="1">
      <protection locked="0"/>
    </xf>
    <xf numFmtId="3" fontId="5" fillId="0" borderId="44" xfId="6" applyNumberFormat="1" applyFont="1" applyBorder="1" applyAlignment="1" applyProtection="1">
      <alignment horizontal="right"/>
      <protection locked="0"/>
    </xf>
    <xf numFmtId="3" fontId="5" fillId="2" borderId="45" xfId="6" applyNumberFormat="1" applyFont="1" applyFill="1" applyBorder="1" applyProtection="1">
      <protection locked="0"/>
    </xf>
    <xf numFmtId="3" fontId="5" fillId="0" borderId="46" xfId="6" applyNumberFormat="1" applyFont="1" applyFill="1" applyBorder="1" applyProtection="1">
      <protection locked="0"/>
    </xf>
    <xf numFmtId="3" fontId="5" fillId="0" borderId="47" xfId="6" applyNumberFormat="1" applyFont="1" applyFill="1" applyBorder="1" applyProtection="1">
      <protection locked="0"/>
    </xf>
    <xf numFmtId="3" fontId="5" fillId="0" borderId="48" xfId="6" applyNumberFormat="1" applyFont="1" applyFill="1" applyBorder="1" applyProtection="1">
      <protection locked="0"/>
    </xf>
    <xf numFmtId="3" fontId="5" fillId="0" borderId="48" xfId="6" applyNumberFormat="1" applyFont="1" applyFill="1" applyBorder="1" applyAlignment="1" applyProtection="1">
      <alignment horizontal="right"/>
      <protection locked="0"/>
    </xf>
    <xf numFmtId="3" fontId="5" fillId="0" borderId="49" xfId="6" applyNumberFormat="1" applyFont="1" applyFill="1" applyBorder="1" applyProtection="1">
      <protection locked="0"/>
    </xf>
    <xf numFmtId="3" fontId="5" fillId="0" borderId="9" xfId="6" applyNumberFormat="1" applyFont="1" applyFill="1" applyBorder="1" applyProtection="1">
      <protection locked="0"/>
    </xf>
    <xf numFmtId="3" fontId="5" fillId="0" borderId="13" xfId="6" applyNumberFormat="1" applyFont="1" applyFill="1" applyBorder="1" applyProtection="1">
      <protection locked="0"/>
    </xf>
    <xf numFmtId="3" fontId="5" fillId="0" borderId="24" xfId="6" applyNumberFormat="1" applyFont="1" applyFill="1" applyBorder="1" applyProtection="1">
      <protection locked="0"/>
    </xf>
    <xf numFmtId="3" fontId="5" fillId="2" borderId="32" xfId="6" applyNumberFormat="1" applyFont="1" applyFill="1" applyBorder="1" applyAlignment="1" applyProtection="1">
      <alignment horizontal="right"/>
      <protection locked="0"/>
    </xf>
    <xf numFmtId="3" fontId="4" fillId="0" borderId="5" xfId="7" applyNumberFormat="1" applyFont="1" applyBorder="1" applyAlignment="1" applyProtection="1">
      <protection locked="0"/>
    </xf>
    <xf numFmtId="3" fontId="4" fillId="0" borderId="0" xfId="7" applyNumberFormat="1" applyFont="1" applyBorder="1" applyAlignment="1" applyProtection="1">
      <protection locked="0"/>
    </xf>
    <xf numFmtId="3" fontId="5" fillId="0" borderId="8" xfId="7" applyNumberFormat="1" applyFont="1" applyBorder="1" applyAlignment="1" applyProtection="1">
      <protection locked="0"/>
    </xf>
    <xf numFmtId="3" fontId="5" fillId="0" borderId="6" xfId="7" applyNumberFormat="1" applyFont="1" applyBorder="1" applyAlignment="1" applyProtection="1">
      <protection locked="0"/>
    </xf>
    <xf numFmtId="3" fontId="5" fillId="0" borderId="9" xfId="7" applyNumberFormat="1" applyFont="1" applyBorder="1" applyAlignment="1" applyProtection="1">
      <protection locked="0"/>
    </xf>
    <xf numFmtId="3" fontId="5" fillId="0" borderId="15" xfId="7" applyNumberFormat="1" applyFont="1" applyBorder="1" applyAlignment="1" applyProtection="1">
      <protection locked="0"/>
    </xf>
    <xf numFmtId="3" fontId="14" fillId="0" borderId="5" xfId="7" applyNumberFormat="1" applyFont="1" applyBorder="1" applyAlignment="1" applyProtection="1">
      <protection locked="0"/>
    </xf>
    <xf numFmtId="3" fontId="4" fillId="0" borderId="24" xfId="7" applyNumberFormat="1" applyFont="1" applyBorder="1" applyAlignment="1" applyProtection="1">
      <protection locked="0"/>
    </xf>
    <xf numFmtId="3" fontId="4" fillId="0" borderId="8" xfId="7" applyNumberFormat="1" applyFont="1" applyBorder="1" applyAlignment="1" applyProtection="1">
      <protection locked="0"/>
    </xf>
    <xf numFmtId="3" fontId="4" fillId="0" borderId="11" xfId="7" applyNumberFormat="1" applyFont="1" applyBorder="1" applyAlignment="1" applyProtection="1">
      <protection locked="0"/>
    </xf>
    <xf numFmtId="3" fontId="4" fillId="0" borderId="13" xfId="7" applyNumberFormat="1" applyFont="1" applyFill="1" applyBorder="1" applyAlignment="1" applyProtection="1">
      <protection locked="0"/>
    </xf>
    <xf numFmtId="3" fontId="4" fillId="0" borderId="0" xfId="7" applyNumberFormat="1" applyFont="1" applyAlignment="1" applyProtection="1"/>
    <xf numFmtId="3" fontId="5" fillId="0" borderId="0" xfId="7" applyNumberFormat="1" applyFont="1" applyAlignment="1" applyProtection="1"/>
    <xf numFmtId="3" fontId="4" fillId="0" borderId="6" xfId="7" applyNumberFormat="1" applyFont="1" applyBorder="1" applyAlignment="1" applyProtection="1"/>
    <xf numFmtId="3" fontId="4" fillId="0" borderId="1" xfId="7" applyNumberFormat="1" applyFont="1" applyBorder="1" applyAlignment="1" applyProtection="1"/>
    <xf numFmtId="3" fontId="4" fillId="0" borderId="9" xfId="7" applyNumberFormat="1" applyFont="1" applyBorder="1" applyAlignment="1" applyProtection="1">
      <protection locked="0"/>
    </xf>
    <xf numFmtId="3" fontId="5" fillId="0" borderId="8" xfId="7" applyNumberFormat="1" applyFont="1" applyFill="1" applyBorder="1" applyAlignment="1" applyProtection="1">
      <protection locked="0"/>
    </xf>
    <xf numFmtId="3" fontId="5" fillId="0" borderId="20" xfId="7" applyNumberFormat="1" applyFont="1" applyBorder="1" applyAlignment="1" applyProtection="1">
      <alignment horizontal="right"/>
      <protection locked="0"/>
    </xf>
    <xf numFmtId="3" fontId="5" fillId="0" borderId="20" xfId="7" quotePrefix="1" applyNumberFormat="1" applyFont="1" applyBorder="1" applyAlignment="1" applyProtection="1">
      <alignment horizontal="right"/>
      <protection locked="0"/>
    </xf>
    <xf numFmtId="3" fontId="5" fillId="0" borderId="23" xfId="7" quotePrefix="1" applyNumberFormat="1" applyFont="1" applyBorder="1" applyAlignment="1" applyProtection="1">
      <alignment horizontal="right"/>
      <protection locked="0"/>
    </xf>
    <xf numFmtId="3" fontId="5" fillId="0" borderId="24" xfId="7" applyNumberFormat="1" applyFont="1" applyBorder="1" applyAlignment="1" applyProtection="1">
      <protection locked="0"/>
    </xf>
    <xf numFmtId="3" fontId="5" fillId="0" borderId="0" xfId="7" applyNumberFormat="1" applyFont="1" applyFill="1" applyBorder="1" applyAlignment="1" applyProtection="1">
      <protection locked="0"/>
    </xf>
    <xf numFmtId="3" fontId="5" fillId="0" borderId="12" xfId="7" applyNumberFormat="1" applyFont="1" applyFill="1" applyBorder="1" applyAlignment="1" applyProtection="1">
      <protection locked="0"/>
    </xf>
    <xf numFmtId="3" fontId="5" fillId="0" borderId="6" xfId="7" applyNumberFormat="1" applyFont="1" applyFill="1" applyBorder="1" applyAlignment="1" applyProtection="1">
      <protection locked="0"/>
    </xf>
    <xf numFmtId="3" fontId="5" fillId="0" borderId="5" xfId="7" applyNumberFormat="1" applyFont="1" applyFill="1" applyBorder="1" applyAlignment="1" applyProtection="1">
      <alignment horizontal="right"/>
      <protection locked="0"/>
    </xf>
    <xf numFmtId="3" fontId="4" fillId="0" borderId="6" xfId="7" applyNumberFormat="1" applyFont="1" applyBorder="1" applyAlignment="1" applyProtection="1">
      <protection locked="0"/>
    </xf>
    <xf numFmtId="3" fontId="4" fillId="0" borderId="1" xfId="7" applyNumberFormat="1" applyFont="1" applyBorder="1" applyAlignment="1" applyProtection="1">
      <protection locked="0"/>
    </xf>
    <xf numFmtId="3" fontId="5" fillId="2" borderId="25" xfId="7" applyNumberFormat="1" applyFont="1" applyFill="1" applyBorder="1" applyAlignment="1" applyProtection="1">
      <protection locked="0"/>
    </xf>
    <xf numFmtId="3" fontId="5" fillId="0" borderId="26" xfId="7" applyNumberFormat="1" applyFont="1" applyFill="1" applyBorder="1" applyAlignment="1" applyProtection="1">
      <protection locked="0"/>
    </xf>
    <xf numFmtId="3" fontId="5" fillId="0" borderId="26" xfId="7" applyNumberFormat="1" applyFont="1" applyFill="1" applyBorder="1" applyAlignment="1" applyProtection="1">
      <alignment horizontal="right"/>
      <protection locked="0"/>
    </xf>
    <xf numFmtId="3" fontId="5" fillId="0" borderId="27" xfId="7" applyNumberFormat="1" applyFont="1" applyFill="1" applyBorder="1" applyAlignment="1" applyProtection="1">
      <protection locked="0"/>
    </xf>
    <xf numFmtId="3" fontId="5" fillId="0" borderId="23" xfId="7" applyNumberFormat="1" applyFont="1" applyFill="1" applyBorder="1" applyAlignment="1" applyProtection="1">
      <protection locked="0"/>
    </xf>
    <xf numFmtId="3" fontId="5" fillId="0" borderId="28" xfId="7" applyNumberFormat="1" applyFont="1" applyFill="1" applyBorder="1" applyAlignment="1" applyProtection="1">
      <protection locked="0"/>
    </xf>
    <xf numFmtId="3" fontId="5" fillId="2" borderId="29" xfId="7" applyNumberFormat="1" applyFont="1" applyFill="1" applyBorder="1" applyAlignment="1" applyProtection="1">
      <protection locked="0"/>
    </xf>
    <xf numFmtId="3" fontId="5" fillId="0" borderId="29" xfId="7" applyNumberFormat="1" applyFont="1" applyFill="1" applyBorder="1" applyAlignment="1" applyProtection="1">
      <protection locked="0"/>
    </xf>
    <xf numFmtId="3" fontId="5" fillId="0" borderId="29" xfId="7" applyNumberFormat="1" applyFont="1" applyFill="1" applyBorder="1" applyAlignment="1" applyProtection="1">
      <alignment horizontal="right"/>
      <protection locked="0"/>
    </xf>
    <xf numFmtId="3" fontId="5" fillId="0" borderId="30" xfId="7" applyNumberFormat="1" applyFont="1" applyFill="1" applyBorder="1" applyAlignment="1" applyProtection="1">
      <protection locked="0"/>
    </xf>
    <xf numFmtId="3" fontId="5" fillId="0" borderId="16" xfId="7" applyNumberFormat="1" applyFont="1" applyFill="1" applyBorder="1" applyAlignment="1" applyProtection="1">
      <protection locked="0"/>
    </xf>
    <xf numFmtId="3" fontId="5" fillId="0" borderId="31" xfId="7" applyNumberFormat="1" applyFont="1" applyFill="1" applyBorder="1" applyAlignment="1" applyProtection="1">
      <protection locked="0"/>
    </xf>
    <xf numFmtId="3" fontId="5" fillId="0" borderId="32" xfId="7" applyNumberFormat="1" applyFont="1" applyFill="1" applyBorder="1" applyAlignment="1" applyProtection="1">
      <protection locked="0"/>
    </xf>
    <xf numFmtId="3" fontId="5" fillId="2" borderId="32" xfId="7" applyNumberFormat="1" applyFont="1" applyFill="1" applyBorder="1" applyAlignment="1" applyProtection="1">
      <protection locked="0"/>
    </xf>
    <xf numFmtId="3" fontId="5" fillId="0" borderId="41" xfId="7" applyNumberFormat="1" applyFont="1" applyFill="1" applyBorder="1" applyAlignment="1" applyProtection="1">
      <protection locked="0"/>
    </xf>
    <xf numFmtId="3" fontId="5" fillId="0" borderId="31" xfId="7" applyNumberFormat="1" applyFont="1" applyFill="1" applyBorder="1" applyAlignment="1" applyProtection="1">
      <alignment horizontal="right"/>
      <protection locked="0"/>
    </xf>
    <xf numFmtId="3" fontId="5" fillId="0" borderId="32" xfId="7" applyNumberFormat="1" applyFont="1" applyFill="1" applyBorder="1" applyAlignment="1" applyProtection="1">
      <alignment horizontal="right"/>
      <protection locked="0"/>
    </xf>
    <xf numFmtId="3" fontId="5" fillId="0" borderId="33" xfId="7" applyNumberFormat="1" applyFont="1" applyBorder="1" applyAlignment="1" applyProtection="1">
      <alignment horizontal="right"/>
      <protection locked="0"/>
    </xf>
    <xf numFmtId="3" fontId="5" fillId="0" borderId="16" xfId="7" applyNumberFormat="1" applyFont="1" applyFill="1" applyBorder="1" applyAlignment="1" applyProtection="1">
      <alignment horizontal="right"/>
      <protection locked="0"/>
    </xf>
    <xf numFmtId="3" fontId="5" fillId="0" borderId="32" xfId="7" applyNumberFormat="1" applyFont="1" applyBorder="1" applyAlignment="1" applyProtection="1">
      <protection locked="0"/>
    </xf>
    <xf numFmtId="3" fontId="5" fillId="0" borderId="32" xfId="7" applyNumberFormat="1" applyFont="1" applyBorder="1" applyAlignment="1" applyProtection="1">
      <alignment horizontal="right"/>
      <protection locked="0"/>
    </xf>
    <xf numFmtId="3" fontId="5" fillId="2" borderId="33" xfId="7" applyNumberFormat="1" applyFont="1" applyFill="1" applyBorder="1" applyAlignment="1" applyProtection="1">
      <protection locked="0"/>
    </xf>
    <xf numFmtId="3" fontId="5" fillId="0" borderId="34" xfId="7" applyNumberFormat="1" applyFont="1" applyFill="1" applyBorder="1" applyAlignment="1" applyProtection="1">
      <protection locked="0"/>
    </xf>
    <xf numFmtId="3" fontId="5" fillId="0" borderId="35" xfId="7" applyNumberFormat="1" applyFont="1" applyFill="1" applyBorder="1" applyAlignment="1" applyProtection="1">
      <protection locked="0"/>
    </xf>
    <xf numFmtId="3" fontId="5" fillId="0" borderId="35" xfId="7" applyNumberFormat="1" applyFont="1" applyFill="1" applyBorder="1" applyAlignment="1" applyProtection="1">
      <alignment horizontal="right"/>
      <protection locked="0"/>
    </xf>
    <xf numFmtId="3" fontId="5" fillId="0" borderId="15" xfId="7" applyNumberFormat="1" applyFont="1" applyFill="1" applyBorder="1" applyAlignment="1" applyProtection="1">
      <protection locked="0"/>
    </xf>
    <xf numFmtId="3" fontId="5" fillId="0" borderId="33" xfId="7" applyNumberFormat="1" applyFont="1" applyBorder="1" applyAlignment="1" applyProtection="1">
      <protection locked="0"/>
    </xf>
    <xf numFmtId="3" fontId="18" fillId="0" borderId="32" xfId="7" applyNumberFormat="1" applyFont="1" applyFill="1" applyBorder="1" applyAlignment="1" applyProtection="1">
      <alignment horizontal="right"/>
      <protection locked="0"/>
    </xf>
    <xf numFmtId="3" fontId="5" fillId="2" borderId="36" xfId="7" applyNumberFormat="1" applyFont="1" applyFill="1" applyBorder="1" applyAlignment="1" applyProtection="1">
      <protection locked="0"/>
    </xf>
    <xf numFmtId="3" fontId="5" fillId="0" borderId="37" xfId="7" applyNumberFormat="1" applyFont="1" applyFill="1" applyBorder="1" applyAlignment="1" applyProtection="1">
      <protection locked="0"/>
    </xf>
    <xf numFmtId="3" fontId="5" fillId="0" borderId="37" xfId="7" applyNumberFormat="1" applyFont="1" applyFill="1" applyBorder="1" applyAlignment="1" applyProtection="1">
      <alignment horizontal="right"/>
      <protection locked="0"/>
    </xf>
    <xf numFmtId="3" fontId="5" fillId="0" borderId="38" xfId="7" applyNumberFormat="1" applyFont="1" applyFill="1" applyBorder="1" applyAlignment="1" applyProtection="1">
      <protection locked="0"/>
    </xf>
    <xf numFmtId="3" fontId="5" fillId="0" borderId="40" xfId="7" applyNumberFormat="1" applyFont="1" applyFill="1" applyBorder="1" applyAlignment="1" applyProtection="1">
      <protection locked="0"/>
    </xf>
    <xf numFmtId="3" fontId="5" fillId="0" borderId="42" xfId="7" applyNumberFormat="1" applyFont="1" applyFill="1" applyBorder="1" applyAlignment="1" applyProtection="1">
      <protection locked="0"/>
    </xf>
    <xf numFmtId="3" fontId="5" fillId="0" borderId="42" xfId="7" applyNumberFormat="1" applyFont="1" applyFill="1" applyBorder="1" applyAlignment="1" applyProtection="1">
      <alignment horizontal="right"/>
      <protection locked="0"/>
    </xf>
    <xf numFmtId="3" fontId="5" fillId="0" borderId="43" xfId="7" applyNumberFormat="1" applyFont="1" applyFill="1" applyBorder="1" applyAlignment="1" applyProtection="1">
      <protection locked="0"/>
    </xf>
    <xf numFmtId="3" fontId="5" fillId="0" borderId="44" xfId="7" applyNumberFormat="1" applyFont="1" applyFill="1" applyBorder="1" applyAlignment="1" applyProtection="1">
      <protection locked="0"/>
    </xf>
    <xf numFmtId="3" fontId="5" fillId="0" borderId="44" xfId="7" applyNumberFormat="1" applyFont="1" applyBorder="1" applyAlignment="1" applyProtection="1">
      <protection locked="0"/>
    </xf>
    <xf numFmtId="3" fontId="5" fillId="0" borderId="44" xfId="7" applyNumberFormat="1" applyFont="1" applyBorder="1" applyAlignment="1" applyProtection="1">
      <alignment horizontal="right"/>
      <protection locked="0"/>
    </xf>
    <xf numFmtId="3" fontId="5" fillId="2" borderId="45" xfId="7" applyNumberFormat="1" applyFont="1" applyFill="1" applyBorder="1" applyAlignment="1" applyProtection="1">
      <protection locked="0"/>
    </xf>
    <xf numFmtId="3" fontId="5" fillId="0" borderId="47" xfId="7" applyNumberFormat="1" applyFont="1" applyFill="1" applyBorder="1" applyAlignment="1" applyProtection="1">
      <protection locked="0"/>
    </xf>
    <xf numFmtId="3" fontId="5" fillId="0" borderId="48" xfId="7" applyNumberFormat="1" applyFont="1" applyFill="1" applyBorder="1" applyAlignment="1" applyProtection="1">
      <protection locked="0"/>
    </xf>
    <xf numFmtId="3" fontId="5" fillId="0" borderId="48" xfId="7" applyNumberFormat="1" applyFont="1" applyFill="1" applyBorder="1" applyAlignment="1" applyProtection="1">
      <alignment horizontal="right"/>
      <protection locked="0"/>
    </xf>
    <xf numFmtId="3" fontId="5" fillId="0" borderId="50" xfId="7" applyNumberFormat="1" applyFont="1" applyFill="1" applyBorder="1" applyAlignment="1" applyProtection="1">
      <protection locked="0"/>
    </xf>
    <xf numFmtId="3" fontId="5" fillId="2" borderId="25" xfId="7" applyNumberFormat="1" applyFont="1" applyFill="1" applyBorder="1" applyProtection="1">
      <alignment vertical="center"/>
      <protection locked="0"/>
    </xf>
    <xf numFmtId="3" fontId="5" fillId="0" borderId="26" xfId="7" applyNumberFormat="1" applyFont="1" applyFill="1" applyBorder="1" applyProtection="1">
      <alignment vertical="center"/>
      <protection locked="0"/>
    </xf>
    <xf numFmtId="3" fontId="5" fillId="0" borderId="51" xfId="7" applyNumberFormat="1" applyFont="1" applyFill="1" applyBorder="1" applyProtection="1">
      <alignment vertical="center"/>
      <protection locked="0"/>
    </xf>
    <xf numFmtId="3" fontId="5" fillId="0" borderId="13" xfId="7" applyNumberFormat="1" applyFont="1" applyFill="1" applyBorder="1" applyProtection="1">
      <alignment vertical="center"/>
      <protection locked="0"/>
    </xf>
    <xf numFmtId="3" fontId="5" fillId="0" borderId="28" xfId="7" applyNumberFormat="1" applyFont="1" applyFill="1" applyBorder="1" applyProtection="1">
      <alignment vertical="center"/>
      <protection locked="0"/>
    </xf>
    <xf numFmtId="3" fontId="5" fillId="2" borderId="29" xfId="7" applyNumberFormat="1" applyFont="1" applyFill="1" applyBorder="1" applyProtection="1">
      <alignment vertical="center"/>
      <protection locked="0"/>
    </xf>
    <xf numFmtId="3" fontId="5" fillId="0" borderId="29" xfId="7" applyNumberFormat="1" applyFont="1" applyFill="1" applyBorder="1" applyProtection="1">
      <alignment vertical="center"/>
      <protection locked="0"/>
    </xf>
    <xf numFmtId="3" fontId="5" fillId="0" borderId="30" xfId="7" applyNumberFormat="1" applyFont="1" applyFill="1" applyBorder="1" applyProtection="1">
      <alignment vertical="center"/>
      <protection locked="0"/>
    </xf>
    <xf numFmtId="3" fontId="5" fillId="0" borderId="5" xfId="7" applyNumberFormat="1" applyFont="1" applyFill="1" applyBorder="1" applyProtection="1">
      <alignment vertical="center"/>
      <protection locked="0"/>
    </xf>
    <xf numFmtId="3" fontId="5" fillId="0" borderId="24" xfId="7" applyNumberFormat="1" applyFont="1" applyFill="1" applyBorder="1" applyProtection="1">
      <alignment vertical="center"/>
      <protection locked="0"/>
    </xf>
    <xf numFmtId="3" fontId="5" fillId="0" borderId="31" xfId="7" applyNumberFormat="1" applyFont="1" applyFill="1" applyBorder="1" applyProtection="1">
      <alignment vertical="center"/>
      <protection locked="0"/>
    </xf>
    <xf numFmtId="3" fontId="5" fillId="0" borderId="32" xfId="7" applyNumberFormat="1" applyFont="1" applyFill="1" applyBorder="1" applyProtection="1">
      <alignment vertical="center"/>
      <protection locked="0"/>
    </xf>
    <xf numFmtId="3" fontId="5" fillId="2" borderId="32" xfId="7" applyNumberFormat="1" applyFont="1" applyFill="1" applyBorder="1" applyProtection="1">
      <alignment vertical="center"/>
      <protection locked="0"/>
    </xf>
    <xf numFmtId="3" fontId="5" fillId="0" borderId="33" xfId="7" applyNumberFormat="1" applyFont="1" applyBorder="1" applyProtection="1">
      <alignment vertical="center"/>
      <protection locked="0"/>
    </xf>
    <xf numFmtId="3" fontId="5" fillId="0" borderId="16" xfId="7" applyNumberFormat="1" applyFont="1" applyFill="1" applyBorder="1" applyProtection="1">
      <alignment vertical="center"/>
      <protection locked="0"/>
    </xf>
    <xf numFmtId="3" fontId="5" fillId="2" borderId="32" xfId="7" applyNumberFormat="1" applyFont="1" applyFill="1" applyBorder="1" applyAlignment="1" applyProtection="1">
      <alignment horizontal="right"/>
      <protection locked="0"/>
    </xf>
    <xf numFmtId="3" fontId="5" fillId="0" borderId="32" xfId="7" applyNumberFormat="1" applyFont="1" applyBorder="1" applyProtection="1">
      <alignment vertical="center"/>
      <protection locked="0"/>
    </xf>
    <xf numFmtId="3" fontId="5" fillId="2" borderId="33" xfId="7" applyNumberFormat="1" applyFont="1" applyFill="1" applyBorder="1" applyProtection="1">
      <alignment vertical="center"/>
      <protection locked="0"/>
    </xf>
    <xf numFmtId="3" fontId="5" fillId="0" borderId="34" xfId="7" applyNumberFormat="1" applyFont="1" applyFill="1" applyBorder="1" applyProtection="1">
      <alignment vertical="center"/>
      <protection locked="0"/>
    </xf>
    <xf numFmtId="3" fontId="5" fillId="0" borderId="35" xfId="7" applyNumberFormat="1" applyFont="1" applyFill="1" applyBorder="1" applyProtection="1">
      <alignment vertical="center"/>
      <protection locked="0"/>
    </xf>
    <xf numFmtId="3" fontId="5" fillId="0" borderId="15" xfId="7" applyNumberFormat="1" applyFont="1" applyFill="1" applyBorder="1" applyProtection="1">
      <alignment vertical="center"/>
      <protection locked="0"/>
    </xf>
    <xf numFmtId="3" fontId="5" fillId="0" borderId="27" xfId="7" applyNumberFormat="1" applyFont="1" applyFill="1" applyBorder="1" applyProtection="1">
      <alignment vertical="center"/>
      <protection locked="0"/>
    </xf>
    <xf numFmtId="3" fontId="5" fillId="0" borderId="23" xfId="7" applyNumberFormat="1" applyFont="1" applyFill="1" applyBorder="1" applyProtection="1">
      <alignment vertical="center"/>
      <protection locked="0"/>
    </xf>
    <xf numFmtId="3" fontId="5" fillId="0" borderId="13" xfId="7" applyNumberFormat="1" applyFont="1" applyFill="1" applyBorder="1" applyAlignment="1" applyProtection="1">
      <protection locked="0"/>
    </xf>
    <xf numFmtId="3" fontId="5" fillId="0" borderId="24" xfId="7" applyNumberFormat="1" applyFont="1" applyFill="1" applyBorder="1" applyAlignment="1" applyProtection="1">
      <protection locked="0"/>
    </xf>
    <xf numFmtId="0" fontId="2" fillId="0" borderId="10" xfId="12" applyNumberFormat="1" applyFont="1" applyFill="1" applyBorder="1" applyAlignment="1">
      <alignment vertical="center" wrapText="1"/>
    </xf>
    <xf numFmtId="0" fontId="2" fillId="0" borderId="11" xfId="12" applyNumberFormat="1" applyFont="1" applyFill="1" applyBorder="1" applyAlignment="1">
      <alignment vertical="center" wrapText="1"/>
    </xf>
    <xf numFmtId="0" fontId="2" fillId="0" borderId="1" xfId="12" applyNumberFormat="1" applyFont="1" applyFill="1" applyBorder="1" applyAlignment="1">
      <alignment vertical="center" wrapText="1"/>
    </xf>
    <xf numFmtId="0" fontId="5" fillId="0" borderId="15" xfId="12" applyNumberFormat="1" applyFont="1" applyFill="1" applyBorder="1" applyAlignment="1" applyProtection="1">
      <alignment horizontal="center" vertical="center" wrapText="1"/>
    </xf>
    <xf numFmtId="0" fontId="2" fillId="0" borderId="13" xfId="12" applyNumberFormat="1" applyFont="1" applyFill="1" applyBorder="1" applyAlignment="1">
      <alignment vertical="center" wrapText="1"/>
    </xf>
    <xf numFmtId="0" fontId="20" fillId="0" borderId="4" xfId="12" applyNumberFormat="1" applyFont="1" applyFill="1" applyBorder="1" applyAlignment="1" applyProtection="1">
      <alignment horizontal="left" vertical="center" wrapText="1"/>
    </xf>
    <xf numFmtId="0" fontId="20" fillId="0" borderId="12" xfId="12" applyNumberFormat="1" applyFont="1" applyFill="1" applyBorder="1" applyAlignment="1" applyProtection="1">
      <alignment horizontal="left" vertical="center" wrapText="1"/>
    </xf>
    <xf numFmtId="0" fontId="20" fillId="0" borderId="12" xfId="12" applyNumberFormat="1" applyFont="1" applyFill="1" applyBorder="1" applyAlignment="1" applyProtection="1">
      <alignment vertical="center" wrapText="1"/>
    </xf>
    <xf numFmtId="3" fontId="20" fillId="0" borderId="5" xfId="12" applyNumberFormat="1" applyFont="1" applyFill="1" applyBorder="1" applyAlignment="1" applyProtection="1">
      <alignment vertical="center" wrapText="1"/>
    </xf>
    <xf numFmtId="0" fontId="16" fillId="0" borderId="4" xfId="12" applyNumberFormat="1" applyFont="1" applyFill="1" applyBorder="1" applyAlignment="1" applyProtection="1">
      <alignment horizontal="left" vertical="center" wrapText="1"/>
    </xf>
    <xf numFmtId="0" fontId="16" fillId="0" borderId="12" xfId="12" applyNumberFormat="1" applyFont="1" applyFill="1" applyBorder="1" applyAlignment="1" applyProtection="1">
      <alignment horizontal="left" vertical="center" wrapText="1"/>
    </xf>
    <xf numFmtId="3" fontId="16" fillId="0" borderId="5" xfId="12" applyNumberFormat="1" applyFont="1" applyFill="1" applyBorder="1" applyAlignment="1" applyProtection="1">
      <alignment vertical="center" wrapText="1"/>
    </xf>
    <xf numFmtId="0" fontId="22" fillId="0" borderId="4" xfId="12" applyNumberFormat="1" applyFont="1" applyFill="1" applyBorder="1" applyAlignment="1" applyProtection="1">
      <alignment horizontal="left" vertical="center" wrapText="1"/>
    </xf>
    <xf numFmtId="0" fontId="22" fillId="0" borderId="12" xfId="12" applyNumberFormat="1" applyFont="1" applyFill="1" applyBorder="1" applyAlignment="1" applyProtection="1">
      <alignment vertical="center" wrapText="1"/>
    </xf>
    <xf numFmtId="3" fontId="16" fillId="0" borderId="5" xfId="12" applyNumberFormat="1" applyFont="1" applyFill="1" applyBorder="1" applyAlignment="1" applyProtection="1">
      <alignment horizontal="right" vertical="center" wrapText="1"/>
      <protection locked="0"/>
    </xf>
    <xf numFmtId="0" fontId="2" fillId="0" borderId="10" xfId="12" applyNumberFormat="1" applyFont="1" applyBorder="1" applyAlignment="1">
      <alignment vertical="center" wrapText="1"/>
    </xf>
    <xf numFmtId="0" fontId="2" fillId="0" borderId="11" xfId="12" applyNumberFormat="1" applyFont="1" applyBorder="1" applyAlignment="1">
      <alignment vertical="center" wrapText="1"/>
    </xf>
    <xf numFmtId="0" fontId="2" fillId="0" borderId="4" xfId="12" applyNumberFormat="1" applyFont="1" applyBorder="1" applyAlignment="1">
      <alignment vertical="center" wrapText="1"/>
    </xf>
    <xf numFmtId="0" fontId="2" fillId="0" borderId="12" xfId="12" applyNumberFormat="1" applyFont="1" applyBorder="1" applyAlignment="1">
      <alignment vertical="center" wrapText="1"/>
    </xf>
    <xf numFmtId="0" fontId="2" fillId="0" borderId="1" xfId="12" applyNumberFormat="1" applyFont="1" applyBorder="1" applyAlignment="1">
      <alignment vertical="center" wrapText="1"/>
    </xf>
    <xf numFmtId="0" fontId="2" fillId="0" borderId="7" xfId="12" applyNumberFormat="1" applyFont="1" applyBorder="1" applyAlignment="1">
      <alignment vertical="center" wrapText="1"/>
    </xf>
    <xf numFmtId="0" fontId="2" fillId="0" borderId="9" xfId="12" applyNumberFormat="1" applyFont="1" applyBorder="1" applyAlignment="1">
      <alignment vertical="center" wrapText="1"/>
    </xf>
    <xf numFmtId="0" fontId="5" fillId="0" borderId="15" xfId="12" applyNumberFormat="1" applyFont="1" applyBorder="1" applyAlignment="1" applyProtection="1">
      <alignment horizontal="center" vertical="center" wrapText="1"/>
    </xf>
    <xf numFmtId="0" fontId="23" fillId="0" borderId="13" xfId="12" applyNumberFormat="1" applyFont="1" applyFill="1" applyBorder="1" applyAlignment="1">
      <alignment vertical="center" wrapText="1"/>
    </xf>
    <xf numFmtId="0" fontId="20" fillId="0" borderId="4" xfId="12" applyNumberFormat="1" applyFont="1" applyBorder="1" applyAlignment="1" applyProtection="1">
      <alignment horizontal="left" vertical="center" wrapText="1"/>
    </xf>
    <xf numFmtId="0" fontId="20" fillId="0" borderId="12" xfId="12" applyNumberFormat="1" applyFont="1" applyBorder="1" applyAlignment="1" applyProtection="1">
      <alignment horizontal="left" vertical="center" wrapText="1"/>
    </xf>
    <xf numFmtId="164" fontId="16" fillId="0" borderId="5" xfId="12" applyNumberFormat="1" applyFont="1" applyBorder="1" applyAlignment="1" applyProtection="1">
      <alignment vertical="center" wrapText="1"/>
    </xf>
    <xf numFmtId="0" fontId="23" fillId="0" borderId="5" xfId="12" applyNumberFormat="1" applyFont="1" applyBorder="1" applyAlignment="1">
      <alignment vertical="center" wrapText="1"/>
    </xf>
    <xf numFmtId="0" fontId="23" fillId="0" borderId="5" xfId="12" applyNumberFormat="1" applyFont="1" applyFill="1" applyBorder="1" applyAlignment="1">
      <alignment vertical="center" wrapText="1"/>
    </xf>
    <xf numFmtId="0" fontId="20" fillId="0" borderId="12" xfId="12" applyNumberFormat="1" applyFont="1" applyBorder="1" applyAlignment="1" applyProtection="1">
      <alignment vertical="center" wrapText="1"/>
    </xf>
    <xf numFmtId="164" fontId="20" fillId="0" borderId="5" xfId="12" applyNumberFormat="1" applyFont="1" applyBorder="1" applyAlignment="1" applyProtection="1">
      <alignment vertical="center" wrapText="1"/>
    </xf>
    <xf numFmtId="0" fontId="16" fillId="0" borderId="4" xfId="12" applyNumberFormat="1" applyFont="1" applyBorder="1" applyAlignment="1" applyProtection="1">
      <alignment horizontal="left" vertical="center" wrapText="1"/>
    </xf>
    <xf numFmtId="0" fontId="16" fillId="0" borderId="12" xfId="12" applyNumberFormat="1" applyFont="1" applyBorder="1" applyAlignment="1" applyProtection="1">
      <alignment horizontal="left" vertical="center" wrapText="1"/>
    </xf>
    <xf numFmtId="164" fontId="28" fillId="0" borderId="5" xfId="12" applyNumberFormat="1" applyFont="1" applyBorder="1" applyAlignment="1" applyProtection="1">
      <alignment vertical="center" wrapText="1"/>
    </xf>
    <xf numFmtId="0" fontId="22" fillId="0" borderId="4" xfId="12" applyNumberFormat="1" applyFont="1" applyBorder="1" applyAlignment="1" applyProtection="1">
      <alignment horizontal="left" vertical="center" wrapText="1"/>
    </xf>
    <xf numFmtId="0" fontId="22" fillId="0" borderId="12" xfId="12" applyNumberFormat="1" applyFont="1" applyBorder="1" applyAlignment="1" applyProtection="1">
      <alignment vertical="center" wrapText="1"/>
    </xf>
    <xf numFmtId="0" fontId="20" fillId="0" borderId="4" xfId="12" applyNumberFormat="1" applyFont="1" applyBorder="1" applyAlignment="1" applyProtection="1">
      <alignment vertical="center" wrapText="1"/>
    </xf>
    <xf numFmtId="0" fontId="16" fillId="0" borderId="7" xfId="12" applyNumberFormat="1" applyFont="1" applyBorder="1" applyAlignment="1" applyProtection="1">
      <alignment horizontal="left" vertical="center" wrapText="1"/>
      <protection locked="0"/>
    </xf>
    <xf numFmtId="0" fontId="16" fillId="0" borderId="9" xfId="12" applyNumberFormat="1" applyFont="1" applyBorder="1" applyAlignment="1" applyProtection="1">
      <alignment horizontal="left" vertical="center" wrapText="1"/>
      <protection locked="0"/>
    </xf>
    <xf numFmtId="0" fontId="2" fillId="0" borderId="0" xfId="12" applyNumberFormat="1" applyFont="1" applyAlignment="1">
      <alignment vertical="center" wrapText="1"/>
    </xf>
    <xf numFmtId="0" fontId="2" fillId="0" borderId="0" xfId="12" applyNumberFormat="1" applyFont="1" applyFill="1" applyAlignment="1">
      <alignment vertical="center" wrapText="1"/>
    </xf>
    <xf numFmtId="1" fontId="4" fillId="0" borderId="6" xfId="7" applyNumberFormat="1" applyFont="1" applyFill="1" applyBorder="1" applyAlignment="1" applyProtection="1"/>
    <xf numFmtId="1" fontId="4" fillId="0" borderId="3" xfId="7" applyNumberFormat="1" applyFont="1" applyFill="1" applyBorder="1" applyAlignment="1" applyProtection="1">
      <alignment horizontal="left"/>
    </xf>
    <xf numFmtId="1" fontId="5" fillId="0" borderId="8" xfId="7" applyNumberFormat="1" applyFont="1" applyFill="1" applyBorder="1" applyAlignment="1" applyProtection="1">
      <alignment horizontal="center" wrapText="1"/>
    </xf>
    <xf numFmtId="0" fontId="4" fillId="0" borderId="12" xfId="7" applyNumberFormat="1" applyFont="1" applyFill="1" applyBorder="1" applyAlignment="1" applyProtection="1">
      <alignment horizontal="left" indent="1"/>
    </xf>
    <xf numFmtId="3" fontId="4" fillId="0" borderId="12" xfId="7" applyNumberFormat="1" applyFont="1" applyFill="1" applyBorder="1" applyAlignment="1" applyProtection="1">
      <protection locked="0"/>
    </xf>
    <xf numFmtId="0" fontId="5" fillId="0" borderId="12" xfId="7" applyNumberFormat="1" applyFont="1" applyFill="1" applyBorder="1" applyAlignment="1" applyProtection="1">
      <alignment horizontal="left" indent="2"/>
    </xf>
    <xf numFmtId="3" fontId="5" fillId="0" borderId="0" xfId="7" applyNumberFormat="1" applyFont="1" applyAlignment="1" applyProtection="1">
      <protection locked="0"/>
    </xf>
    <xf numFmtId="0" fontId="3" fillId="0" borderId="0" xfId="12" applyNumberFormat="1" applyFont="1" applyBorder="1" applyAlignment="1" applyProtection="1">
      <alignment horizontal="left" vertical="center" wrapText="1"/>
    </xf>
    <xf numFmtId="0" fontId="23" fillId="0" borderId="0" xfId="12" applyNumberFormat="1" applyFont="1" applyFill="1" applyAlignment="1">
      <alignment vertical="center" wrapText="1"/>
    </xf>
    <xf numFmtId="0" fontId="30" fillId="0" borderId="4" xfId="12" applyNumberFormat="1" applyFont="1" applyFill="1" applyBorder="1" applyAlignment="1" applyProtection="1">
      <alignment horizontal="left" vertical="center" wrapText="1"/>
    </xf>
    <xf numFmtId="3" fontId="22" fillId="0" borderId="5" xfId="12" applyNumberFormat="1" applyFont="1" applyFill="1" applyBorder="1" applyAlignment="1" applyProtection="1">
      <alignment vertical="center" wrapText="1"/>
    </xf>
    <xf numFmtId="0" fontId="30" fillId="0" borderId="7" xfId="12" applyNumberFormat="1" applyFont="1" applyFill="1" applyBorder="1" applyAlignment="1" applyProtection="1">
      <alignment horizontal="left" vertical="center" wrapText="1"/>
    </xf>
    <xf numFmtId="0" fontId="22" fillId="0" borderId="9" xfId="12" applyNumberFormat="1" applyFont="1" applyFill="1" applyBorder="1" applyAlignment="1" applyProtection="1">
      <alignment vertical="center" wrapText="1"/>
    </xf>
    <xf numFmtId="3" fontId="22" fillId="0" borderId="8" xfId="12" applyNumberFormat="1" applyFont="1" applyFill="1" applyBorder="1" applyAlignment="1" applyProtection="1">
      <alignment vertical="center" wrapText="1"/>
    </xf>
    <xf numFmtId="0" fontId="7" fillId="0" borderId="0" xfId="12" applyNumberFormat="1" applyFont="1" applyBorder="1" applyAlignment="1" applyProtection="1">
      <alignment vertical="center" wrapText="1"/>
    </xf>
    <xf numFmtId="0" fontId="5" fillId="0" borderId="0" xfId="12" applyNumberFormat="1" applyFont="1" applyBorder="1" applyAlignment="1" applyProtection="1">
      <alignment vertical="center" wrapText="1"/>
    </xf>
    <xf numFmtId="0" fontId="5" fillId="0" borderId="0" xfId="12" applyNumberFormat="1" applyFont="1" applyAlignment="1" applyProtection="1">
      <alignment vertical="center" wrapText="1"/>
    </xf>
    <xf numFmtId="0" fontId="8" fillId="0" borderId="6" xfId="12" applyNumberFormat="1" applyFont="1" applyBorder="1" applyAlignment="1" applyProtection="1">
      <alignment horizontal="right" vertical="center" wrapText="1"/>
    </xf>
    <xf numFmtId="0" fontId="29" fillId="0" borderId="10" xfId="12" applyNumberFormat="1" applyFont="1" applyBorder="1" applyAlignment="1">
      <alignment vertical="center" wrapText="1"/>
    </xf>
    <xf numFmtId="0" fontId="29" fillId="0" borderId="11" xfId="12" applyNumberFormat="1" applyFont="1" applyBorder="1" applyAlignment="1">
      <alignment vertical="center" wrapText="1"/>
    </xf>
    <xf numFmtId="0" fontId="29" fillId="0" borderId="0" xfId="12" applyNumberFormat="1" applyFont="1" applyAlignment="1">
      <alignment vertical="center" wrapText="1"/>
    </xf>
    <xf numFmtId="0" fontId="2" fillId="0" borderId="13" xfId="12" applyNumberFormat="1" applyFont="1" applyBorder="1" applyAlignment="1">
      <alignment vertical="center" wrapText="1"/>
    </xf>
    <xf numFmtId="0" fontId="23" fillId="0" borderId="0" xfId="12" applyNumberFormat="1" applyFont="1" applyAlignment="1">
      <alignment vertical="center" wrapText="1"/>
    </xf>
    <xf numFmtId="0" fontId="26" fillId="0" borderId="0" xfId="12" applyNumberFormat="1" applyFont="1" applyAlignment="1">
      <alignment vertical="center" wrapText="1"/>
    </xf>
    <xf numFmtId="164" fontId="22" fillId="0" borderId="5" xfId="12" applyNumberFormat="1" applyFont="1" applyBorder="1" applyAlignment="1" applyProtection="1">
      <alignment vertical="center" wrapText="1"/>
    </xf>
    <xf numFmtId="0" fontId="31" fillId="0" borderId="0" xfId="12" applyNumberFormat="1" applyFont="1" applyAlignment="1">
      <alignment vertical="center" wrapText="1"/>
    </xf>
    <xf numFmtId="164" fontId="27" fillId="0" borderId="5" xfId="12" applyNumberFormat="1" applyFont="1" applyBorder="1" applyAlignment="1" applyProtection="1">
      <alignment vertical="center" wrapText="1"/>
    </xf>
    <xf numFmtId="0" fontId="22" fillId="0" borderId="7" xfId="12" applyNumberFormat="1" applyFont="1" applyBorder="1" applyAlignment="1" applyProtection="1">
      <alignment horizontal="left" vertical="center" wrapText="1"/>
    </xf>
    <xf numFmtId="0" fontId="22" fillId="0" borderId="9" xfId="12" applyNumberFormat="1" applyFont="1" applyBorder="1" applyAlignment="1" applyProtection="1">
      <alignment vertical="center" wrapText="1"/>
    </xf>
    <xf numFmtId="164" fontId="22" fillId="0" borderId="8" xfId="12" applyNumberFormat="1" applyFont="1" applyBorder="1" applyAlignment="1" applyProtection="1">
      <alignment vertical="center" wrapText="1"/>
    </xf>
    <xf numFmtId="0" fontId="26" fillId="0" borderId="5" xfId="12" applyNumberFormat="1" applyFont="1" applyBorder="1" applyAlignment="1">
      <alignment vertical="center" wrapText="1"/>
    </xf>
    <xf numFmtId="0" fontId="30" fillId="0" borderId="4" xfId="12" applyNumberFormat="1" applyFont="1" applyBorder="1" applyAlignment="1" applyProtection="1">
      <alignment horizontal="left" vertical="center" wrapText="1"/>
    </xf>
    <xf numFmtId="0" fontId="30" fillId="0" borderId="12" xfId="12" applyNumberFormat="1" applyFont="1" applyBorder="1" applyAlignment="1" applyProtection="1">
      <alignment vertical="center" wrapText="1"/>
    </xf>
    <xf numFmtId="0" fontId="13" fillId="0" borderId="10" xfId="12" applyNumberFormat="1" applyFont="1" applyFill="1" applyBorder="1" applyAlignment="1" applyProtection="1">
      <alignment horizontal="left" vertical="center" wrapText="1"/>
    </xf>
    <xf numFmtId="0" fontId="13" fillId="0" borderId="11" xfId="12" applyNumberFormat="1" applyFont="1" applyFill="1" applyBorder="1" applyAlignment="1" applyProtection="1">
      <alignment vertical="center" wrapText="1"/>
    </xf>
    <xf numFmtId="0" fontId="29" fillId="0" borderId="0" xfId="12" applyNumberFormat="1" applyFont="1" applyFill="1" applyAlignment="1">
      <alignment vertical="center" wrapText="1"/>
    </xf>
    <xf numFmtId="0" fontId="3" fillId="0" borderId="4" xfId="12" applyNumberFormat="1" applyFont="1" applyFill="1" applyBorder="1" applyAlignment="1" applyProtection="1">
      <alignment horizontal="left" vertical="center" wrapText="1"/>
    </xf>
    <xf numFmtId="0" fontId="3" fillId="0" borderId="12" xfId="12" applyNumberFormat="1" applyFont="1" applyFill="1" applyBorder="1" applyAlignment="1" applyProtection="1">
      <alignment horizontal="left" vertical="center" wrapText="1"/>
    </xf>
    <xf numFmtId="0" fontId="5" fillId="0" borderId="4" xfId="12" applyNumberFormat="1" applyFont="1" applyFill="1" applyBorder="1" applyAlignment="1" applyProtection="1">
      <alignment horizontal="left" vertical="center" wrapText="1"/>
    </xf>
    <xf numFmtId="0" fontId="5" fillId="0" borderId="12" xfId="12" applyNumberFormat="1" applyFont="1" applyFill="1" applyBorder="1" applyAlignment="1" applyProtection="1">
      <alignment horizontal="right" vertical="center" wrapText="1"/>
    </xf>
    <xf numFmtId="0" fontId="5" fillId="0" borderId="13" xfId="12" applyNumberFormat="1" applyFont="1" applyFill="1" applyBorder="1" applyAlignment="1" applyProtection="1">
      <alignment horizontal="center" vertical="center" wrapText="1"/>
    </xf>
    <xf numFmtId="3" fontId="20" fillId="0" borderId="5" xfId="12" applyNumberFormat="1" applyFont="1" applyFill="1" applyBorder="1" applyAlignment="1" applyProtection="1">
      <alignment horizontal="right" vertical="center" wrapText="1"/>
      <protection locked="0"/>
    </xf>
    <xf numFmtId="3" fontId="20" fillId="0" borderId="12" xfId="12" applyNumberFormat="1" applyFont="1" applyFill="1" applyBorder="1" applyAlignment="1" applyProtection="1">
      <alignment horizontal="right" vertical="center" wrapText="1"/>
      <protection locked="0"/>
    </xf>
    <xf numFmtId="3" fontId="16" fillId="0" borderId="12" xfId="12" applyNumberFormat="1" applyFont="1" applyFill="1" applyBorder="1" applyAlignment="1" applyProtection="1">
      <alignment horizontal="right" vertical="center" wrapText="1"/>
      <protection locked="0"/>
    </xf>
    <xf numFmtId="0" fontId="20" fillId="0" borderId="7" xfId="12" applyNumberFormat="1" applyFont="1" applyFill="1" applyBorder="1" applyAlignment="1" applyProtection="1">
      <alignment horizontal="left" vertical="center" wrapText="1"/>
    </xf>
    <xf numFmtId="0" fontId="20" fillId="0" borderId="9" xfId="12" applyNumberFormat="1" applyFont="1" applyFill="1" applyBorder="1" applyAlignment="1" applyProtection="1">
      <alignment horizontal="left" vertical="center" wrapText="1"/>
    </xf>
    <xf numFmtId="3" fontId="20" fillId="0" borderId="8" xfId="12" applyNumberFormat="1" applyFont="1" applyFill="1" applyBorder="1" applyAlignment="1" applyProtection="1">
      <alignment horizontal="right" vertical="center" wrapText="1"/>
      <protection locked="0"/>
    </xf>
    <xf numFmtId="3" fontId="20" fillId="0" borderId="9" xfId="12" applyNumberFormat="1" applyFont="1" applyFill="1" applyBorder="1" applyAlignment="1" applyProtection="1">
      <alignment horizontal="right" vertical="center" wrapText="1"/>
      <protection locked="0"/>
    </xf>
    <xf numFmtId="3" fontId="20" fillId="0" borderId="8" xfId="12" applyNumberFormat="1" applyFont="1" applyFill="1" applyBorder="1" applyAlignment="1" applyProtection="1">
      <alignment vertical="center" wrapText="1"/>
    </xf>
    <xf numFmtId="0" fontId="13" fillId="0" borderId="10" xfId="12" applyNumberFormat="1" applyFont="1" applyBorder="1" applyAlignment="1" applyProtection="1">
      <alignment horizontal="left" vertical="center" wrapText="1"/>
    </xf>
    <xf numFmtId="0" fontId="13" fillId="0" borderId="11" xfId="12" applyNumberFormat="1" applyFont="1" applyBorder="1" applyAlignment="1" applyProtection="1">
      <alignment vertical="center" wrapText="1"/>
    </xf>
    <xf numFmtId="0" fontId="3" fillId="0" borderId="4" xfId="12" applyNumberFormat="1" applyFont="1" applyBorder="1" applyAlignment="1" applyProtection="1">
      <alignment horizontal="left" vertical="center" wrapText="1"/>
    </xf>
    <xf numFmtId="0" fontId="3" fillId="0" borderId="12" xfId="12" applyNumberFormat="1" applyFont="1" applyBorder="1" applyAlignment="1" applyProtection="1">
      <alignment horizontal="left" vertical="center" wrapText="1"/>
    </xf>
    <xf numFmtId="0" fontId="5" fillId="0" borderId="10" xfId="12" applyNumberFormat="1" applyFont="1" applyBorder="1" applyAlignment="1" applyProtection="1">
      <alignment horizontal="left" vertical="center" wrapText="1"/>
    </xf>
    <xf numFmtId="0" fontId="5" fillId="0" borderId="11" xfId="12" applyNumberFormat="1" applyFont="1" applyBorder="1" applyAlignment="1" applyProtection="1">
      <alignment horizontal="right" vertical="center" wrapText="1"/>
    </xf>
    <xf numFmtId="0" fontId="5" fillId="0" borderId="13" xfId="12" applyNumberFormat="1" applyFont="1" applyBorder="1" applyAlignment="1" applyProtection="1">
      <alignment horizontal="center" vertical="center" wrapText="1"/>
    </xf>
    <xf numFmtId="0" fontId="20" fillId="0" borderId="7" xfId="12" applyNumberFormat="1" applyFont="1" applyBorder="1" applyAlignment="1" applyProtection="1">
      <alignment horizontal="left" vertical="center" wrapText="1"/>
    </xf>
    <xf numFmtId="0" fontId="20" fillId="0" borderId="9" xfId="12" applyNumberFormat="1" applyFont="1" applyBorder="1" applyAlignment="1" applyProtection="1">
      <alignment horizontal="left" vertical="center" wrapText="1"/>
    </xf>
    <xf numFmtId="0" fontId="26" fillId="0" borderId="0" xfId="12" applyNumberFormat="1" applyFont="1" applyBorder="1" applyAlignment="1">
      <alignment vertical="center" wrapText="1"/>
    </xf>
    <xf numFmtId="3" fontId="5" fillId="0" borderId="18" xfId="7" applyNumberFormat="1" applyFont="1" applyFill="1" applyBorder="1" applyProtection="1">
      <alignment vertical="center"/>
      <protection locked="0"/>
    </xf>
    <xf numFmtId="3" fontId="5" fillId="0" borderId="52" xfId="7" applyNumberFormat="1" applyFont="1" applyFill="1" applyBorder="1" applyProtection="1">
      <alignment vertical="center"/>
      <protection locked="0"/>
    </xf>
    <xf numFmtId="3" fontId="5" fillId="0" borderId="53" xfId="7" applyNumberFormat="1" applyFont="1" applyBorder="1" applyProtection="1">
      <alignment vertical="center"/>
      <protection locked="0"/>
    </xf>
    <xf numFmtId="3" fontId="5" fillId="0" borderId="52" xfId="7" applyNumberFormat="1" applyFont="1" applyFill="1" applyBorder="1" applyAlignment="1" applyProtection="1">
      <alignment horizontal="right"/>
      <protection locked="0"/>
    </xf>
    <xf numFmtId="3" fontId="5" fillId="2" borderId="53" xfId="7" applyNumberFormat="1" applyFont="1" applyFill="1" applyBorder="1" applyProtection="1">
      <alignment vertical="center"/>
      <protection locked="0"/>
    </xf>
    <xf numFmtId="3" fontId="5" fillId="0" borderId="54" xfId="7" applyNumberFormat="1" applyFont="1" applyFill="1" applyBorder="1" applyProtection="1">
      <alignment vertical="center"/>
      <protection locked="0"/>
    </xf>
    <xf numFmtId="3" fontId="5" fillId="0" borderId="17" xfId="7" applyNumberFormat="1" applyFont="1" applyFill="1" applyBorder="1" applyAlignment="1" applyProtection="1">
      <protection locked="0"/>
    </xf>
    <xf numFmtId="3" fontId="34" fillId="0" borderId="5" xfId="8" applyNumberFormat="1" applyFont="1" applyFill="1" applyBorder="1" applyAlignment="1" applyProtection="1">
      <alignment horizontal="right"/>
      <protection locked="0"/>
    </xf>
    <xf numFmtId="3" fontId="5" fillId="0" borderId="9" xfId="7" applyNumberFormat="1" applyFont="1" applyFill="1" applyBorder="1" applyAlignment="1" applyProtection="1">
      <protection locked="0"/>
    </xf>
    <xf numFmtId="1" fontId="5" fillId="0" borderId="0" xfId="7" applyNumberFormat="1" applyFont="1" applyBorder="1" applyAlignment="1" applyProtection="1">
      <alignment horizontal="center" vertical="center" wrapText="1"/>
    </xf>
    <xf numFmtId="1" fontId="5" fillId="0" borderId="4" xfId="7" applyNumberFormat="1" applyFont="1" applyBorder="1" applyAlignment="1" applyProtection="1">
      <alignment horizontal="center" vertical="center" wrapText="1"/>
    </xf>
    <xf numFmtId="1" fontId="5" fillId="0" borderId="5" xfId="7" applyNumberFormat="1" applyFont="1" applyBorder="1" applyAlignment="1" applyProtection="1">
      <alignment horizontal="center" vertical="center" wrapText="1"/>
    </xf>
    <xf numFmtId="0" fontId="47" fillId="0" borderId="0" xfId="7" applyNumberFormat="1" applyFont="1" applyAlignment="1" applyProtection="1">
      <protection locked="0"/>
    </xf>
    <xf numFmtId="3" fontId="37" fillId="2" borderId="25" xfId="7" applyNumberFormat="1" applyFont="1" applyFill="1" applyBorder="1" applyAlignment="1" applyProtection="1">
      <protection locked="0"/>
    </xf>
    <xf numFmtId="3" fontId="37" fillId="0" borderId="26" xfId="7" applyNumberFormat="1" applyFont="1" applyFill="1" applyBorder="1" applyAlignment="1" applyProtection="1">
      <protection locked="0"/>
    </xf>
    <xf numFmtId="3" fontId="37" fillId="0" borderId="26" xfId="7" applyNumberFormat="1" applyFont="1" applyFill="1" applyBorder="1" applyAlignment="1" applyProtection="1">
      <alignment horizontal="right"/>
      <protection locked="0"/>
    </xf>
    <xf numFmtId="3" fontId="37" fillId="0" borderId="27" xfId="7" applyNumberFormat="1" applyFont="1" applyFill="1" applyBorder="1" applyAlignment="1" applyProtection="1">
      <protection locked="0"/>
    </xf>
    <xf numFmtId="3" fontId="37" fillId="0" borderId="23" xfId="7" applyNumberFormat="1" applyFont="1" applyFill="1" applyBorder="1" applyAlignment="1" applyProtection="1">
      <protection locked="0"/>
    </xf>
    <xf numFmtId="3" fontId="37" fillId="0" borderId="28" xfId="7" applyNumberFormat="1" applyFont="1" applyFill="1" applyBorder="1" applyAlignment="1" applyProtection="1">
      <protection locked="0"/>
    </xf>
    <xf numFmtId="3" fontId="37" fillId="2" borderId="29" xfId="7" applyNumberFormat="1" applyFont="1" applyFill="1" applyBorder="1" applyAlignment="1" applyProtection="1">
      <protection locked="0"/>
    </xf>
    <xf numFmtId="3" fontId="37" fillId="0" borderId="29" xfId="7" applyNumberFormat="1" applyFont="1" applyFill="1" applyBorder="1" applyAlignment="1" applyProtection="1">
      <protection locked="0"/>
    </xf>
    <xf numFmtId="3" fontId="37" fillId="0" borderId="29" xfId="7" applyNumberFormat="1" applyFont="1" applyFill="1" applyBorder="1" applyAlignment="1" applyProtection="1">
      <alignment horizontal="right"/>
      <protection locked="0"/>
    </xf>
    <xf numFmtId="3" fontId="37" fillId="0" borderId="30" xfId="7" applyNumberFormat="1" applyFont="1" applyFill="1" applyBorder="1" applyAlignment="1" applyProtection="1">
      <protection locked="0"/>
    </xf>
    <xf numFmtId="3" fontId="37" fillId="0" borderId="16" xfId="7" applyNumberFormat="1" applyFont="1" applyFill="1" applyBorder="1" applyAlignment="1" applyProtection="1">
      <protection locked="0"/>
    </xf>
    <xf numFmtId="3" fontId="37" fillId="0" borderId="31" xfId="7" applyNumberFormat="1" applyFont="1" applyFill="1" applyBorder="1" applyAlignment="1" applyProtection="1">
      <protection locked="0"/>
    </xf>
    <xf numFmtId="3" fontId="37" fillId="0" borderId="32" xfId="7" applyNumberFormat="1" applyFont="1" applyFill="1" applyBorder="1" applyAlignment="1" applyProtection="1">
      <protection locked="0"/>
    </xf>
    <xf numFmtId="3" fontId="37" fillId="2" borderId="32" xfId="7" applyNumberFormat="1" applyFont="1" applyFill="1" applyBorder="1" applyAlignment="1" applyProtection="1">
      <protection locked="0"/>
    </xf>
    <xf numFmtId="3" fontId="37" fillId="0" borderId="33" xfId="7" applyNumberFormat="1" applyFont="1" applyBorder="1" applyAlignment="1" applyProtection="1">
      <protection locked="0"/>
    </xf>
    <xf numFmtId="3" fontId="37" fillId="0" borderId="31" xfId="7" applyNumberFormat="1" applyFont="1" applyFill="1" applyBorder="1" applyAlignment="1" applyProtection="1">
      <alignment horizontal="right"/>
      <protection locked="0"/>
    </xf>
    <xf numFmtId="3" fontId="37" fillId="0" borderId="32" xfId="7" applyNumberFormat="1" applyFont="1" applyFill="1" applyBorder="1" applyAlignment="1" applyProtection="1">
      <alignment horizontal="right"/>
      <protection locked="0"/>
    </xf>
    <xf numFmtId="3" fontId="37" fillId="0" borderId="33" xfId="7" applyNumberFormat="1" applyFont="1" applyBorder="1" applyAlignment="1" applyProtection="1">
      <alignment horizontal="right"/>
      <protection locked="0"/>
    </xf>
    <xf numFmtId="3" fontId="37" fillId="0" borderId="16" xfId="7" applyNumberFormat="1" applyFont="1" applyFill="1" applyBorder="1" applyAlignment="1" applyProtection="1">
      <alignment horizontal="right"/>
      <protection locked="0"/>
    </xf>
    <xf numFmtId="3" fontId="37" fillId="0" borderId="32" xfId="7" applyNumberFormat="1" applyFont="1" applyBorder="1" applyAlignment="1" applyProtection="1">
      <protection locked="0"/>
    </xf>
    <xf numFmtId="3" fontId="37" fillId="0" borderId="32" xfId="7" applyNumberFormat="1" applyFont="1" applyBorder="1" applyAlignment="1" applyProtection="1">
      <alignment horizontal="right"/>
      <protection locked="0"/>
    </xf>
    <xf numFmtId="3" fontId="37" fillId="2" borderId="33" xfId="7" applyNumberFormat="1" applyFont="1" applyFill="1" applyBorder="1" applyAlignment="1" applyProtection="1">
      <protection locked="0"/>
    </xf>
    <xf numFmtId="3" fontId="37" fillId="0" borderId="34" xfId="7" applyNumberFormat="1" applyFont="1" applyFill="1" applyBorder="1" applyAlignment="1" applyProtection="1">
      <protection locked="0"/>
    </xf>
    <xf numFmtId="3" fontId="37" fillId="0" borderId="35" xfId="7" applyNumberFormat="1" applyFont="1" applyFill="1" applyBorder="1" applyAlignment="1" applyProtection="1">
      <protection locked="0"/>
    </xf>
    <xf numFmtId="3" fontId="37" fillId="0" borderId="35" xfId="7" applyNumberFormat="1" applyFont="1" applyFill="1" applyBorder="1" applyAlignment="1" applyProtection="1">
      <alignment horizontal="right"/>
      <protection locked="0"/>
    </xf>
    <xf numFmtId="3" fontId="37" fillId="0" borderId="15" xfId="7" applyNumberFormat="1" applyFont="1" applyFill="1" applyBorder="1" applyAlignment="1" applyProtection="1">
      <protection locked="0"/>
    </xf>
    <xf numFmtId="1" fontId="5" fillId="0" borderId="0" xfId="3" applyNumberFormat="1" applyFont="1" applyBorder="1" applyAlignment="1" applyProtection="1">
      <alignment horizontal="center" vertical="center" wrapText="1"/>
    </xf>
    <xf numFmtId="1" fontId="5" fillId="0" borderId="4" xfId="3" applyNumberFormat="1" applyFont="1" applyBorder="1" applyAlignment="1" applyProtection="1">
      <alignment horizontal="center" vertical="center" wrapText="1"/>
    </xf>
    <xf numFmtId="1" fontId="5" fillId="0" borderId="5" xfId="3" applyNumberFormat="1" applyFont="1" applyBorder="1" applyAlignment="1" applyProtection="1">
      <alignment horizontal="center" vertical="center" wrapText="1"/>
    </xf>
    <xf numFmtId="164" fontId="20" fillId="0" borderId="5" xfId="12" applyNumberFormat="1" applyFont="1" applyFill="1" applyBorder="1" applyAlignment="1" applyProtection="1">
      <alignment vertical="center" wrapText="1"/>
    </xf>
    <xf numFmtId="164" fontId="16" fillId="0" borderId="5" xfId="12" applyNumberFormat="1" applyFont="1" applyFill="1" applyBorder="1" applyAlignment="1" applyProtection="1">
      <alignment vertical="center" wrapText="1"/>
    </xf>
    <xf numFmtId="164" fontId="2" fillId="0" borderId="0" xfId="12" applyNumberFormat="1" applyFont="1" applyFill="1" applyBorder="1" applyAlignment="1"/>
    <xf numFmtId="0" fontId="21" fillId="0" borderId="0" xfId="12" applyNumberFormat="1" applyFont="1" applyAlignment="1">
      <alignment vertical="center" wrapText="1"/>
    </xf>
    <xf numFmtId="164" fontId="16" fillId="0" borderId="8" xfId="12" applyNumberFormat="1" applyFont="1" applyFill="1" applyBorder="1" applyAlignment="1" applyProtection="1">
      <alignment vertical="center" wrapText="1"/>
    </xf>
    <xf numFmtId="1" fontId="5" fillId="0" borderId="5" xfId="2" applyNumberFormat="1" applyFont="1" applyFill="1" applyBorder="1" applyAlignment="1" applyProtection="1">
      <alignment horizontal="center" vertical="center" wrapText="1"/>
    </xf>
    <xf numFmtId="1" fontId="5" fillId="0" borderId="0" xfId="2" applyNumberFormat="1" applyFont="1" applyFill="1" applyBorder="1" applyAlignment="1" applyProtection="1">
      <alignment horizontal="center" vertical="center" wrapText="1"/>
    </xf>
    <xf numFmtId="1" fontId="5" fillId="0" borderId="0" xfId="2" applyNumberFormat="1" applyFont="1" applyBorder="1" applyAlignment="1" applyProtection="1">
      <alignment horizontal="center" vertical="center" wrapText="1"/>
    </xf>
    <xf numFmtId="1" fontId="5" fillId="0" borderId="55" xfId="7" applyNumberFormat="1" applyFont="1" applyBorder="1" applyAlignment="1" applyProtection="1">
      <alignment horizontal="center" vertical="center" wrapText="1"/>
    </xf>
    <xf numFmtId="1" fontId="5" fillId="0" borderId="48" xfId="7" applyNumberFormat="1" applyFont="1" applyBorder="1" applyAlignment="1" applyProtection="1">
      <alignment horizontal="center" vertical="center" wrapText="1"/>
    </xf>
    <xf numFmtId="1" fontId="5" fillId="0" borderId="49" xfId="7" applyNumberFormat="1" applyFont="1" applyBorder="1" applyAlignment="1" applyProtection="1">
      <alignment horizontal="center" vertical="center" wrapText="1"/>
    </xf>
    <xf numFmtId="1" fontId="4" fillId="0" borderId="15" xfId="7" applyNumberFormat="1" applyFont="1" applyBorder="1" applyAlignment="1" applyProtection="1">
      <alignment horizontal="center" vertical="center" wrapText="1"/>
    </xf>
    <xf numFmtId="1" fontId="5" fillId="0" borderId="56" xfId="7" applyNumberFormat="1" applyFont="1" applyBorder="1" applyAlignment="1" applyProtection="1">
      <alignment horizontal="center" vertical="center" wrapText="1"/>
    </xf>
    <xf numFmtId="1" fontId="4" fillId="0" borderId="8" xfId="7" applyNumberFormat="1" applyFont="1" applyBorder="1" applyAlignment="1" applyProtection="1">
      <alignment horizontal="center" vertical="center" wrapText="1"/>
    </xf>
    <xf numFmtId="1" fontId="5" fillId="0" borderId="0" xfId="7" applyNumberFormat="1" applyFont="1" applyFill="1" applyBorder="1" applyAlignment="1" applyProtection="1">
      <alignment horizontal="center" vertical="center" wrapText="1"/>
    </xf>
    <xf numFmtId="1" fontId="5" fillId="0" borderId="4" xfId="7" applyNumberFormat="1" applyFont="1" applyFill="1" applyBorder="1" applyAlignment="1" applyProtection="1">
      <alignment horizontal="center" vertical="center" wrapText="1"/>
    </xf>
    <xf numFmtId="1" fontId="5" fillId="0" borderId="5" xfId="7" applyNumberFormat="1" applyFont="1" applyFill="1" applyBorder="1" applyAlignment="1" applyProtection="1">
      <alignment horizontal="center" vertical="center" wrapText="1"/>
    </xf>
    <xf numFmtId="1" fontId="5" fillId="0" borderId="55" xfId="6" applyNumberFormat="1" applyFont="1" applyBorder="1" applyAlignment="1" applyProtection="1">
      <alignment horizontal="center" vertical="center" wrapText="1"/>
    </xf>
    <xf numFmtId="1" fontId="5" fillId="0" borderId="48" xfId="6" applyNumberFormat="1" applyFont="1" applyBorder="1" applyAlignment="1" applyProtection="1">
      <alignment horizontal="center" vertical="center" wrapText="1"/>
    </xf>
    <xf numFmtId="1" fontId="5" fillId="0" borderId="49" xfId="6" applyNumberFormat="1" applyFont="1" applyBorder="1" applyAlignment="1" applyProtection="1">
      <alignment horizontal="center" vertical="center" wrapText="1"/>
    </xf>
    <xf numFmtId="1" fontId="4" fillId="0" borderId="8" xfId="6" applyNumberFormat="1" applyFont="1" applyBorder="1" applyAlignment="1" applyProtection="1">
      <alignment horizontal="center" vertical="center" wrapText="1"/>
    </xf>
    <xf numFmtId="1" fontId="5" fillId="0" borderId="0" xfId="5" applyNumberFormat="1" applyFont="1" applyBorder="1" applyAlignment="1" applyProtection="1">
      <alignment horizontal="center" vertical="center" wrapText="1"/>
    </xf>
    <xf numFmtId="1" fontId="5" fillId="0" borderId="4" xfId="5" applyNumberFormat="1" applyFont="1" applyBorder="1" applyAlignment="1" applyProtection="1">
      <alignment horizontal="center" vertical="center" wrapText="1"/>
    </xf>
    <xf numFmtId="1" fontId="5" fillId="0" borderId="5" xfId="5" applyNumberFormat="1" applyFont="1" applyBorder="1" applyAlignment="1" applyProtection="1">
      <alignment horizontal="center" vertical="center" wrapText="1"/>
    </xf>
    <xf numFmtId="1" fontId="5" fillId="0" borderId="0" xfId="6" applyNumberFormat="1" applyFont="1" applyBorder="1" applyAlignment="1" applyProtection="1">
      <alignment horizontal="center" vertical="center" wrapText="1"/>
    </xf>
    <xf numFmtId="1" fontId="5" fillId="0" borderId="4" xfId="6" applyNumberFormat="1" applyFont="1" applyBorder="1" applyAlignment="1" applyProtection="1">
      <alignment horizontal="center" vertical="center" wrapText="1"/>
    </xf>
    <xf numFmtId="1" fontId="5" fillId="0" borderId="5" xfId="6" applyNumberFormat="1" applyFont="1" applyBorder="1" applyAlignment="1" applyProtection="1">
      <alignment horizontal="center" vertical="center" wrapText="1"/>
    </xf>
    <xf numFmtId="1" fontId="5" fillId="0" borderId="0" xfId="6" applyNumberFormat="1" applyFont="1" applyFill="1" applyBorder="1" applyAlignment="1" applyProtection="1">
      <alignment horizontal="center" vertical="center" wrapText="1"/>
    </xf>
    <xf numFmtId="1" fontId="5" fillId="0" borderId="4" xfId="6" applyNumberFormat="1" applyFont="1" applyFill="1" applyBorder="1" applyAlignment="1" applyProtection="1">
      <alignment horizontal="center" vertical="center" wrapText="1"/>
    </xf>
    <xf numFmtId="1" fontId="5" fillId="0" borderId="5" xfId="6" applyNumberFormat="1" applyFont="1" applyFill="1" applyBorder="1" applyAlignment="1" applyProtection="1">
      <alignment horizontal="center" vertical="center" wrapText="1"/>
    </xf>
    <xf numFmtId="0" fontId="4" fillId="0" borderId="12" xfId="6" applyFont="1" applyFill="1" applyBorder="1" applyProtection="1">
      <protection locked="0"/>
    </xf>
    <xf numFmtId="3" fontId="4" fillId="0" borderId="12" xfId="6" applyNumberFormat="1" applyFont="1" applyFill="1" applyBorder="1" applyProtection="1">
      <protection locked="0"/>
    </xf>
    <xf numFmtId="0" fontId="5" fillId="0" borderId="12" xfId="6" applyFont="1" applyFill="1" applyBorder="1" applyProtection="1">
      <protection locked="0"/>
    </xf>
    <xf numFmtId="1" fontId="4" fillId="0" borderId="6" xfId="6" applyNumberFormat="1" applyFont="1" applyFill="1" applyBorder="1" applyAlignment="1" applyProtection="1"/>
    <xf numFmtId="1" fontId="5" fillId="0" borderId="8" xfId="6" applyNumberFormat="1" applyFont="1" applyFill="1" applyBorder="1" applyAlignment="1" applyProtection="1">
      <alignment horizontal="center" wrapText="1"/>
    </xf>
    <xf numFmtId="1" fontId="5" fillId="0" borderId="55" xfId="5" applyNumberFormat="1" applyFont="1" applyBorder="1" applyAlignment="1" applyProtection="1">
      <alignment horizontal="center" vertical="center" wrapText="1"/>
    </xf>
    <xf numFmtId="1" fontId="5" fillId="0" borderId="48" xfId="5" applyNumberFormat="1" applyFont="1" applyBorder="1" applyAlignment="1" applyProtection="1">
      <alignment horizontal="center" vertical="center" wrapText="1"/>
    </xf>
    <xf numFmtId="1" fontId="5" fillId="0" borderId="49" xfId="5" applyNumberFormat="1" applyFont="1" applyBorder="1" applyAlignment="1" applyProtection="1">
      <alignment horizontal="center" vertical="center" wrapText="1"/>
    </xf>
    <xf numFmtId="1" fontId="4" fillId="0" borderId="8" xfId="5" applyNumberFormat="1" applyFont="1" applyBorder="1" applyAlignment="1" applyProtection="1">
      <alignment horizontal="center" vertical="center" wrapText="1"/>
    </xf>
    <xf numFmtId="1" fontId="5" fillId="0" borderId="0" xfId="5" applyNumberFormat="1" applyFont="1" applyFill="1" applyBorder="1" applyAlignment="1" applyProtection="1">
      <alignment horizontal="center" vertical="center" wrapText="1"/>
    </xf>
    <xf numFmtId="1" fontId="5" fillId="0" borderId="4" xfId="5" applyNumberFormat="1" applyFont="1" applyFill="1" applyBorder="1" applyAlignment="1" applyProtection="1">
      <alignment horizontal="center" vertical="center" wrapText="1"/>
    </xf>
    <xf numFmtId="1" fontId="5" fillId="0" borderId="5" xfId="5" applyNumberFormat="1" applyFont="1" applyFill="1" applyBorder="1" applyAlignment="1" applyProtection="1">
      <alignment horizontal="center" vertical="center" wrapText="1"/>
    </xf>
    <xf numFmtId="164" fontId="7" fillId="0" borderId="0" xfId="5" applyNumberFormat="1" applyFont="1" applyFill="1" applyAlignment="1" applyProtection="1"/>
    <xf numFmtId="1" fontId="4" fillId="0" borderId="6" xfId="5" applyNumberFormat="1" applyFont="1" applyFill="1" applyBorder="1" applyAlignment="1" applyProtection="1"/>
    <xf numFmtId="1" fontId="4" fillId="0" borderId="3" xfId="5" applyNumberFormat="1" applyFont="1" applyFill="1" applyBorder="1" applyAlignment="1" applyProtection="1">
      <alignment horizontal="left"/>
    </xf>
    <xf numFmtId="1" fontId="5" fillId="0" borderId="8" xfId="5" applyNumberFormat="1" applyFont="1" applyFill="1" applyBorder="1" applyAlignment="1" applyProtection="1">
      <alignment horizontal="center" wrapText="1"/>
    </xf>
    <xf numFmtId="0" fontId="5" fillId="0" borderId="14" xfId="5" applyFont="1" applyFill="1" applyBorder="1" applyAlignment="1" applyProtection="1">
      <alignment horizontal="left"/>
    </xf>
    <xf numFmtId="1" fontId="5" fillId="0" borderId="15" xfId="5" applyNumberFormat="1" applyFont="1" applyFill="1" applyBorder="1" applyAlignment="1" applyProtection="1">
      <alignment horizontal="center" wrapText="1"/>
    </xf>
    <xf numFmtId="0" fontId="4" fillId="0" borderId="1" xfId="5" applyFont="1" applyFill="1" applyBorder="1" applyProtection="1">
      <protection locked="0"/>
    </xf>
    <xf numFmtId="164" fontId="21" fillId="0" borderId="0" xfId="5" applyNumberFormat="1" applyFont="1" applyFill="1" applyProtection="1">
      <protection locked="0"/>
    </xf>
    <xf numFmtId="0" fontId="4" fillId="0" borderId="0" xfId="5" applyFont="1" applyFill="1" applyBorder="1" applyProtection="1"/>
    <xf numFmtId="3" fontId="4" fillId="0" borderId="5" xfId="5" applyNumberFormat="1" applyFont="1" applyFill="1" applyBorder="1" applyAlignment="1" applyProtection="1"/>
    <xf numFmtId="3" fontId="5" fillId="0" borderId="5" xfId="5" applyNumberFormat="1" applyFont="1" applyFill="1" applyBorder="1" applyAlignment="1" applyProtection="1"/>
    <xf numFmtId="0" fontId="5" fillId="0" borderId="0" xfId="5" applyFont="1" applyFill="1" applyBorder="1" applyAlignment="1" applyProtection="1">
      <alignment horizontal="left" indent="3"/>
    </xf>
    <xf numFmtId="0" fontId="4" fillId="0" borderId="7" xfId="5" applyFont="1" applyFill="1" applyBorder="1" applyAlignment="1" applyProtection="1">
      <alignment horizontal="left"/>
    </xf>
    <xf numFmtId="0" fontId="4" fillId="0" borderId="6" xfId="5" applyFont="1" applyFill="1" applyBorder="1" applyAlignment="1" applyProtection="1">
      <alignment horizontal="left" indent="1"/>
    </xf>
    <xf numFmtId="0" fontId="4" fillId="0" borderId="6" xfId="5" applyFont="1" applyFill="1" applyBorder="1" applyProtection="1">
      <protection locked="0"/>
    </xf>
    <xf numFmtId="3" fontId="4" fillId="0" borderId="8" xfId="5" applyNumberFormat="1" applyFont="1" applyFill="1" applyBorder="1" applyAlignment="1" applyProtection="1"/>
    <xf numFmtId="3" fontId="4" fillId="0" borderId="13" xfId="5" applyNumberFormat="1" applyFont="1" applyFill="1" applyBorder="1" applyAlignment="1" applyProtection="1"/>
    <xf numFmtId="0" fontId="4" fillId="0" borderId="7" xfId="5" applyFont="1" applyFill="1" applyBorder="1" applyAlignment="1" applyProtection="1">
      <alignment horizontal="left"/>
      <protection locked="0"/>
    </xf>
    <xf numFmtId="0" fontId="4" fillId="0" borderId="6" xfId="5" applyFont="1" applyFill="1" applyBorder="1" applyAlignment="1" applyProtection="1">
      <alignment horizontal="left" indent="1"/>
      <protection locked="0"/>
    </xf>
    <xf numFmtId="1" fontId="5" fillId="0" borderId="55" xfId="4" applyNumberFormat="1" applyFont="1" applyBorder="1" applyAlignment="1" applyProtection="1">
      <alignment horizontal="center" vertical="center" wrapText="1"/>
    </xf>
    <xf numFmtId="1" fontId="5" fillId="0" borderId="48" xfId="4" applyNumberFormat="1" applyFont="1" applyBorder="1" applyAlignment="1" applyProtection="1">
      <alignment horizontal="center" vertical="center" wrapText="1"/>
    </xf>
    <xf numFmtId="1" fontId="5" fillId="0" borderId="5" xfId="2" applyNumberFormat="1" applyFont="1" applyBorder="1" applyAlignment="1" applyProtection="1">
      <alignment horizontal="center" vertical="center" wrapText="1"/>
    </xf>
    <xf numFmtId="1" fontId="5" fillId="0" borderId="49" xfId="4" applyNumberFormat="1" applyFont="1" applyBorder="1" applyAlignment="1" applyProtection="1">
      <alignment horizontal="center" vertical="center" wrapText="1"/>
    </xf>
    <xf numFmtId="1" fontId="4" fillId="0" borderId="8" xfId="4" applyNumberFormat="1" applyFont="1" applyBorder="1" applyAlignment="1" applyProtection="1">
      <alignment horizontal="center" vertical="center" wrapText="1"/>
    </xf>
    <xf numFmtId="1" fontId="5" fillId="0" borderId="0" xfId="4" applyNumberFormat="1" applyFont="1" applyBorder="1" applyAlignment="1" applyProtection="1">
      <alignment horizontal="center" vertical="center" wrapText="1"/>
    </xf>
    <xf numFmtId="1" fontId="5" fillId="0" borderId="4" xfId="4" applyNumberFormat="1" applyFont="1" applyBorder="1" applyAlignment="1" applyProtection="1">
      <alignment horizontal="center" vertical="center" wrapText="1"/>
    </xf>
    <xf numFmtId="1" fontId="5" fillId="0" borderId="5" xfId="4" applyNumberFormat="1" applyFont="1" applyBorder="1" applyAlignment="1" applyProtection="1">
      <alignment horizontal="center" vertical="center" wrapText="1"/>
    </xf>
    <xf numFmtId="1" fontId="5" fillId="0" borderId="0" xfId="3" applyNumberFormat="1" applyFont="1" applyFill="1" applyBorder="1" applyAlignment="1" applyProtection="1">
      <alignment horizontal="center" vertical="center" wrapText="1"/>
    </xf>
    <xf numFmtId="1" fontId="5" fillId="0" borderId="4" xfId="3" applyNumberFormat="1" applyFont="1" applyFill="1" applyBorder="1" applyAlignment="1" applyProtection="1">
      <alignment horizontal="center" vertical="center" wrapText="1"/>
    </xf>
    <xf numFmtId="1" fontId="5" fillId="0" borderId="5" xfId="3" applyNumberFormat="1" applyFont="1" applyFill="1" applyBorder="1" applyAlignment="1" applyProtection="1">
      <alignment horizontal="center" vertical="center" wrapText="1"/>
    </xf>
    <xf numFmtId="164" fontId="7" fillId="0" borderId="0" xfId="3" applyNumberFormat="1" applyFont="1" applyFill="1" applyAlignment="1" applyProtection="1"/>
    <xf numFmtId="1" fontId="4" fillId="0" borderId="6" xfId="3" applyNumberFormat="1" applyFont="1" applyFill="1" applyBorder="1" applyAlignment="1" applyProtection="1"/>
    <xf numFmtId="1" fontId="5" fillId="0" borderId="8" xfId="3" applyNumberFormat="1" applyFont="1" applyFill="1" applyBorder="1" applyAlignment="1" applyProtection="1">
      <alignment horizontal="center" wrapText="1"/>
    </xf>
    <xf numFmtId="0" fontId="5" fillId="0" borderId="14" xfId="3" applyFont="1" applyFill="1" applyBorder="1" applyAlignment="1" applyProtection="1">
      <alignment horizontal="left"/>
    </xf>
    <xf numFmtId="1" fontId="5" fillId="0" borderId="15" xfId="3" applyNumberFormat="1" applyFont="1" applyFill="1" applyBorder="1" applyAlignment="1" applyProtection="1">
      <alignment horizontal="center" wrapText="1"/>
    </xf>
    <xf numFmtId="0" fontId="21" fillId="0" borderId="0" xfId="3" applyFont="1" applyFill="1" applyBorder="1" applyProtection="1">
      <protection locked="0"/>
    </xf>
    <xf numFmtId="164" fontId="21" fillId="0" borderId="0" xfId="3" applyNumberFormat="1" applyFont="1" applyFill="1" applyBorder="1" applyProtection="1">
      <protection locked="0"/>
    </xf>
    <xf numFmtId="0" fontId="4" fillId="0" borderId="0" xfId="3" applyFont="1" applyFill="1" applyBorder="1" applyProtection="1"/>
    <xf numFmtId="3" fontId="4" fillId="0" borderId="5" xfId="3" applyNumberFormat="1" applyFont="1" applyFill="1" applyBorder="1" applyAlignment="1" applyProtection="1"/>
    <xf numFmtId="3" fontId="5" fillId="0" borderId="5" xfId="3" applyNumberFormat="1" applyFont="1" applyFill="1" applyBorder="1" applyAlignment="1" applyProtection="1"/>
    <xf numFmtId="0" fontId="5" fillId="0" borderId="0" xfId="3" applyFont="1" applyFill="1" applyBorder="1" applyAlignment="1" applyProtection="1">
      <alignment horizontal="left" indent="3"/>
    </xf>
    <xf numFmtId="0" fontId="4" fillId="0" borderId="7" xfId="3" applyFont="1" applyFill="1" applyBorder="1" applyAlignment="1" applyProtection="1">
      <alignment horizontal="left"/>
    </xf>
    <xf numFmtId="0" fontId="4" fillId="0" borderId="6" xfId="3" applyFont="1" applyFill="1" applyBorder="1" applyAlignment="1" applyProtection="1">
      <alignment horizontal="left" indent="1"/>
    </xf>
    <xf numFmtId="0" fontId="4" fillId="0" borderId="6" xfId="3" applyFont="1" applyFill="1" applyBorder="1" applyProtection="1">
      <protection locked="0"/>
    </xf>
    <xf numFmtId="3" fontId="4" fillId="0" borderId="8" xfId="3" applyNumberFormat="1" applyFont="1" applyFill="1" applyBorder="1" applyAlignment="1" applyProtection="1"/>
    <xf numFmtId="0" fontId="4" fillId="0" borderId="7" xfId="3" applyFont="1" applyFill="1" applyBorder="1" applyAlignment="1" applyProtection="1">
      <alignment horizontal="left"/>
      <protection locked="0"/>
    </xf>
    <xf numFmtId="0" fontId="4" fillId="0" borderId="6" xfId="3" applyFont="1" applyFill="1" applyBorder="1" applyAlignment="1" applyProtection="1">
      <alignment horizontal="left" indent="1"/>
      <protection locked="0"/>
    </xf>
    <xf numFmtId="1" fontId="5" fillId="0" borderId="55" xfId="0" applyNumberFormat="1" applyFont="1" applyBorder="1" applyAlignment="1" applyProtection="1">
      <alignment horizontal="center" vertical="center" wrapText="1"/>
    </xf>
    <xf numFmtId="1" fontId="5" fillId="0" borderId="48" xfId="0" applyNumberFormat="1" applyFont="1" applyBorder="1" applyAlignment="1" applyProtection="1">
      <alignment horizontal="center" vertical="center" wrapText="1"/>
    </xf>
    <xf numFmtId="1" fontId="5" fillId="0" borderId="49" xfId="0" applyNumberFormat="1" applyFont="1" applyBorder="1" applyAlignment="1" applyProtection="1">
      <alignment horizontal="center" vertical="center" wrapText="1"/>
    </xf>
    <xf numFmtId="1" fontId="4" fillId="0" borderId="8" xfId="0" applyNumberFormat="1" applyFont="1" applyBorder="1" applyAlignment="1" applyProtection="1">
      <alignment horizontal="center" vertical="center" wrapText="1"/>
    </xf>
    <xf numFmtId="1" fontId="5" fillId="0" borderId="0" xfId="0" applyNumberFormat="1" applyFont="1" applyBorder="1" applyAlignment="1" applyProtection="1">
      <alignment horizontal="center" vertical="center" wrapText="1"/>
    </xf>
    <xf numFmtId="1" fontId="5" fillId="0" borderId="4" xfId="0" applyNumberFormat="1" applyFont="1" applyBorder="1" applyAlignment="1" applyProtection="1">
      <alignment horizontal="center" vertical="center" wrapText="1"/>
    </xf>
    <xf numFmtId="1" fontId="5" fillId="0" borderId="5" xfId="0" applyNumberFormat="1" applyFont="1" applyBorder="1" applyAlignment="1" applyProtection="1">
      <alignment horizontal="center" vertical="center" wrapText="1"/>
    </xf>
    <xf numFmtId="1" fontId="5" fillId="0" borderId="0" xfId="10" applyNumberFormat="1" applyFont="1" applyBorder="1" applyAlignment="1" applyProtection="1">
      <alignment horizontal="center" vertical="center" wrapText="1"/>
    </xf>
    <xf numFmtId="1" fontId="5" fillId="0" borderId="4" xfId="10" applyNumberFormat="1" applyFont="1" applyBorder="1" applyAlignment="1" applyProtection="1">
      <alignment horizontal="center" vertical="center" wrapText="1"/>
    </xf>
    <xf numFmtId="1" fontId="5" fillId="0" borderId="5" xfId="10" applyNumberFormat="1" applyFont="1" applyBorder="1" applyAlignment="1" applyProtection="1">
      <alignment horizontal="center" vertical="center" wrapText="1"/>
    </xf>
    <xf numFmtId="1" fontId="5" fillId="0" borderId="55" xfId="2" applyNumberFormat="1" applyFont="1" applyBorder="1" applyAlignment="1" applyProtection="1">
      <alignment horizontal="center" vertical="center" wrapText="1"/>
    </xf>
    <xf numFmtId="1" fontId="5" fillId="0" borderId="48" xfId="2" applyNumberFormat="1" applyFont="1" applyBorder="1" applyAlignment="1" applyProtection="1">
      <alignment horizontal="center" vertical="center" wrapText="1"/>
    </xf>
    <xf numFmtId="1" fontId="5" fillId="0" borderId="49" xfId="2" applyNumberFormat="1" applyFont="1" applyBorder="1" applyAlignment="1" applyProtection="1">
      <alignment horizontal="center" vertical="center" wrapText="1"/>
    </xf>
    <xf numFmtId="1" fontId="4" fillId="0" borderId="8" xfId="2" applyNumberFormat="1" applyFont="1" applyBorder="1" applyAlignment="1" applyProtection="1">
      <alignment horizontal="center" vertical="center" wrapText="1"/>
    </xf>
    <xf numFmtId="1" fontId="5" fillId="0" borderId="4" xfId="2" applyNumberFormat="1" applyFont="1" applyBorder="1" applyAlignment="1" applyProtection="1">
      <alignment horizontal="center" vertical="center" wrapText="1"/>
    </xf>
    <xf numFmtId="1" fontId="5" fillId="0" borderId="4" xfId="2" applyNumberFormat="1" applyFont="1" applyFill="1" applyBorder="1" applyAlignment="1" applyProtection="1">
      <alignment horizontal="center" vertical="center" wrapText="1"/>
    </xf>
    <xf numFmtId="0" fontId="5" fillId="0" borderId="5" xfId="0" applyNumberFormat="1" applyFont="1" applyBorder="1" applyAlignment="1" applyProtection="1">
      <alignment horizontal="center" vertical="center" wrapText="1"/>
    </xf>
    <xf numFmtId="0" fontId="5" fillId="0" borderId="0" xfId="0" applyNumberFormat="1" applyFont="1" applyBorder="1" applyAlignment="1" applyProtection="1">
      <alignment horizontal="center" vertical="center" wrapText="1"/>
    </xf>
    <xf numFmtId="0" fontId="5" fillId="0" borderId="4" xfId="0" applyNumberFormat="1" applyFont="1" applyBorder="1" applyAlignment="1" applyProtection="1">
      <alignment horizontal="center" vertical="center" wrapText="1"/>
    </xf>
    <xf numFmtId="0" fontId="47" fillId="0" borderId="0" xfId="12" applyNumberFormat="1" applyFont="1" applyAlignment="1"/>
    <xf numFmtId="0" fontId="47" fillId="0" borderId="0" xfId="12" applyNumberFormat="1" applyFont="1" applyAlignment="1">
      <alignment vertical="center" wrapText="1"/>
    </xf>
    <xf numFmtId="0" fontId="0" fillId="0" borderId="0" xfId="0" applyAlignment="1"/>
    <xf numFmtId="0" fontId="3" fillId="0" borderId="0" xfId="12" applyNumberFormat="1" applyFont="1" applyFill="1" applyBorder="1" applyAlignment="1" applyProtection="1"/>
    <xf numFmtId="0" fontId="5" fillId="0" borderId="3" xfId="12" applyNumberFormat="1" applyFont="1" applyFill="1" applyBorder="1" applyAlignment="1" applyProtection="1">
      <alignment horizontal="center" vertical="center" wrapText="1"/>
    </xf>
    <xf numFmtId="164" fontId="27" fillId="0" borderId="5" xfId="12" applyNumberFormat="1" applyFont="1" applyFill="1" applyBorder="1" applyAlignment="1" applyProtection="1">
      <alignment vertical="center" wrapText="1"/>
    </xf>
    <xf numFmtId="0" fontId="21" fillId="0" borderId="0" xfId="12" applyNumberFormat="1" applyFont="1" applyFill="1" applyAlignment="1"/>
    <xf numFmtId="0" fontId="2" fillId="0" borderId="6" xfId="12" applyNumberFormat="1" applyFont="1" applyBorder="1" applyAlignment="1">
      <alignment vertical="center" wrapText="1"/>
    </xf>
    <xf numFmtId="0" fontId="21" fillId="0" borderId="12" xfId="12" applyNumberFormat="1" applyFont="1" applyBorder="1" applyAlignment="1"/>
    <xf numFmtId="164" fontId="16" fillId="0" borderId="12" xfId="12" applyNumberFormat="1" applyFont="1" applyBorder="1" applyAlignment="1" applyProtection="1"/>
    <xf numFmtId="164" fontId="20" fillId="0" borderId="12" xfId="12" applyNumberFormat="1" applyFont="1" applyBorder="1" applyAlignment="1" applyProtection="1"/>
    <xf numFmtId="164" fontId="22" fillId="0" borderId="12" xfId="12" applyNumberFormat="1" applyFont="1" applyBorder="1" applyAlignment="1" applyProtection="1"/>
    <xf numFmtId="164" fontId="23" fillId="0" borderId="12" xfId="12" applyNumberFormat="1" applyFont="1" applyBorder="1" applyAlignment="1"/>
    <xf numFmtId="164" fontId="16" fillId="0" borderId="9" xfId="12" applyNumberFormat="1" applyFont="1" applyBorder="1" applyAlignment="1" applyProtection="1"/>
    <xf numFmtId="0" fontId="21" fillId="0" borderId="4" xfId="12" applyNumberFormat="1" applyFont="1" applyBorder="1" applyAlignment="1"/>
    <xf numFmtId="164" fontId="16" fillId="0" borderId="4" xfId="12" applyNumberFormat="1" applyFont="1" applyBorder="1" applyAlignment="1" applyProtection="1"/>
    <xf numFmtId="164" fontId="20" fillId="0" borderId="4" xfId="12" applyNumberFormat="1" applyFont="1" applyBorder="1" applyAlignment="1" applyProtection="1"/>
    <xf numFmtId="164" fontId="22" fillId="0" borderId="4" xfId="12" applyNumberFormat="1" applyFont="1" applyBorder="1" applyAlignment="1" applyProtection="1"/>
    <xf numFmtId="164" fontId="23" fillId="0" borderId="4" xfId="12" applyNumberFormat="1" applyFont="1" applyBorder="1" applyAlignment="1"/>
    <xf numFmtId="164" fontId="26" fillId="0" borderId="5" xfId="12" applyNumberFormat="1" applyFont="1" applyBorder="1" applyAlignment="1"/>
    <xf numFmtId="0" fontId="2" fillId="0" borderId="5" xfId="12" applyNumberFormat="1" applyFont="1" applyBorder="1" applyAlignment="1"/>
    <xf numFmtId="0" fontId="24" fillId="0" borderId="12" xfId="12" applyNumberFormat="1" applyFont="1" applyBorder="1" applyAlignment="1" applyProtection="1">
      <alignment vertical="center" wrapText="1"/>
    </xf>
    <xf numFmtId="164" fontId="27" fillId="0" borderId="8" xfId="12" applyNumberFormat="1" applyFont="1" applyBorder="1" applyAlignment="1" applyProtection="1">
      <alignment vertical="center" wrapText="1"/>
    </xf>
    <xf numFmtId="0" fontId="31" fillId="0" borderId="6" xfId="12" applyNumberFormat="1" applyFont="1" applyBorder="1" applyAlignment="1">
      <alignment vertical="center" wrapText="1"/>
    </xf>
    <xf numFmtId="0" fontId="2" fillId="0" borderId="6" xfId="12" applyNumberFormat="1" applyFont="1" applyBorder="1" applyAlignment="1"/>
    <xf numFmtId="0" fontId="26" fillId="0" borderId="8" xfId="12" applyNumberFormat="1" applyFont="1" applyBorder="1" applyAlignment="1">
      <alignment vertical="center" wrapText="1"/>
    </xf>
    <xf numFmtId="0" fontId="21" fillId="0" borderId="0" xfId="12" applyNumberFormat="1" applyFont="1" applyAlignment="1">
      <alignment vertical="center"/>
    </xf>
    <xf numFmtId="164" fontId="23" fillId="0" borderId="5" xfId="12" applyNumberFormat="1" applyFont="1" applyBorder="1" applyAlignment="1">
      <alignment vertical="center" wrapText="1"/>
    </xf>
    <xf numFmtId="0" fontId="28" fillId="0" borderId="4" xfId="12" applyNumberFormat="1" applyFont="1" applyFill="1" applyBorder="1" applyAlignment="1" applyProtection="1">
      <alignment horizontal="left" vertical="center" wrapText="1"/>
    </xf>
    <xf numFmtId="0" fontId="27" fillId="0" borderId="4" xfId="12" applyNumberFormat="1" applyFont="1" applyFill="1" applyBorder="1" applyAlignment="1" applyProtection="1">
      <alignment horizontal="left" vertical="center" wrapText="1"/>
    </xf>
    <xf numFmtId="3" fontId="26" fillId="0" borderId="5" xfId="12" applyNumberFormat="1" applyFont="1" applyFill="1" applyBorder="1" applyAlignment="1">
      <alignment vertical="center" wrapText="1"/>
    </xf>
    <xf numFmtId="3" fontId="23" fillId="0" borderId="5" xfId="12" applyNumberFormat="1" applyFont="1" applyFill="1" applyBorder="1" applyAlignment="1">
      <alignment vertical="center" wrapText="1"/>
    </xf>
    <xf numFmtId="3" fontId="26" fillId="0" borderId="8" xfId="12" applyNumberFormat="1" applyFont="1" applyFill="1" applyBorder="1" applyAlignment="1">
      <alignment vertical="center" wrapText="1"/>
    </xf>
    <xf numFmtId="164" fontId="5" fillId="2" borderId="25" xfId="13" applyNumberFormat="1" applyFont="1" applyFill="1" applyBorder="1" applyProtection="1">
      <alignment vertical="center"/>
      <protection locked="0"/>
    </xf>
    <xf numFmtId="164" fontId="5" fillId="0" borderId="26" xfId="13" applyNumberFormat="1" applyFont="1" applyFill="1" applyBorder="1" applyProtection="1">
      <alignment vertical="center"/>
      <protection locked="0"/>
    </xf>
    <xf numFmtId="164" fontId="5" fillId="0" borderId="26" xfId="13" applyNumberFormat="1" applyFont="1" applyFill="1" applyBorder="1" applyAlignment="1" applyProtection="1">
      <alignment horizontal="right"/>
      <protection locked="0"/>
    </xf>
    <xf numFmtId="164" fontId="5" fillId="0" borderId="27" xfId="13" applyNumberFormat="1" applyFont="1" applyFill="1" applyBorder="1" applyProtection="1">
      <alignment vertical="center"/>
      <protection locked="0"/>
    </xf>
    <xf numFmtId="164" fontId="5" fillId="0" borderId="13" xfId="13" applyNumberFormat="1" applyFont="1" applyFill="1" applyBorder="1" applyProtection="1">
      <alignment vertical="center"/>
      <protection locked="0"/>
    </xf>
    <xf numFmtId="164" fontId="5" fillId="0" borderId="28" xfId="13" applyNumberFormat="1" applyFont="1" applyFill="1" applyBorder="1" applyProtection="1">
      <alignment vertical="center"/>
      <protection locked="0"/>
    </xf>
    <xf numFmtId="164" fontId="5" fillId="2" borderId="29" xfId="13" applyNumberFormat="1" applyFont="1" applyFill="1" applyBorder="1" applyProtection="1">
      <alignment vertical="center"/>
      <protection locked="0"/>
    </xf>
    <xf numFmtId="164" fontId="5" fillId="0" borderId="29" xfId="13" applyNumberFormat="1" applyFont="1" applyFill="1" applyBorder="1" applyProtection="1">
      <alignment vertical="center"/>
      <protection locked="0"/>
    </xf>
    <xf numFmtId="164" fontId="5" fillId="0" borderId="29" xfId="13" applyNumberFormat="1" applyFont="1" applyFill="1" applyBorder="1" applyAlignment="1" applyProtection="1">
      <alignment horizontal="right"/>
      <protection locked="0"/>
    </xf>
    <xf numFmtId="164" fontId="5" fillId="0" borderId="30" xfId="13" applyNumberFormat="1" applyFont="1" applyFill="1" applyBorder="1" applyProtection="1">
      <alignment vertical="center"/>
      <protection locked="0"/>
    </xf>
    <xf numFmtId="164" fontId="5" fillId="0" borderId="5" xfId="13" applyNumberFormat="1" applyFont="1" applyFill="1" applyBorder="1" applyProtection="1">
      <alignment vertical="center"/>
      <protection locked="0"/>
    </xf>
    <xf numFmtId="164" fontId="5" fillId="0" borderId="24" xfId="13" applyNumberFormat="1" applyFont="1" applyFill="1" applyBorder="1" applyProtection="1">
      <alignment vertical="center"/>
      <protection locked="0"/>
    </xf>
    <xf numFmtId="164" fontId="5" fillId="0" borderId="31" xfId="13" applyNumberFormat="1" applyFont="1" applyFill="1" applyBorder="1" applyProtection="1">
      <alignment vertical="center"/>
      <protection locked="0"/>
    </xf>
    <xf numFmtId="164" fontId="5" fillId="0" borderId="32" xfId="13" applyNumberFormat="1" applyFont="1" applyFill="1" applyBorder="1" applyProtection="1">
      <alignment vertical="center"/>
      <protection locked="0"/>
    </xf>
    <xf numFmtId="164" fontId="5" fillId="2" borderId="32" xfId="13" applyNumberFormat="1" applyFont="1" applyFill="1" applyBorder="1" applyProtection="1">
      <alignment vertical="center"/>
      <protection locked="0"/>
    </xf>
    <xf numFmtId="164" fontId="5" fillId="0" borderId="32" xfId="13" applyNumberFormat="1" applyFont="1" applyFill="1" applyBorder="1" applyAlignment="1" applyProtection="1">
      <alignment horizontal="right"/>
      <protection locked="0"/>
    </xf>
    <xf numFmtId="164" fontId="5" fillId="0" borderId="33" xfId="13" applyNumberFormat="1" applyFont="1" applyBorder="1" applyProtection="1">
      <alignment vertical="center"/>
      <protection locked="0"/>
    </xf>
    <xf numFmtId="164" fontId="5" fillId="0" borderId="16" xfId="13" applyNumberFormat="1" applyFont="1" applyFill="1" applyBorder="1" applyProtection="1">
      <alignment vertical="center"/>
      <protection locked="0"/>
    </xf>
    <xf numFmtId="164" fontId="5" fillId="0" borderId="31" xfId="13" applyNumberFormat="1" applyFont="1" applyFill="1" applyBorder="1" applyAlignment="1" applyProtection="1">
      <alignment horizontal="right"/>
      <protection locked="0"/>
    </xf>
    <xf numFmtId="164" fontId="5" fillId="0" borderId="32" xfId="13" applyNumberFormat="1" applyFont="1" applyBorder="1" applyAlignment="1" applyProtection="1">
      <alignment horizontal="right"/>
      <protection locked="0"/>
    </xf>
    <xf numFmtId="164" fontId="5" fillId="2" borderId="32" xfId="13" applyNumberFormat="1" applyFont="1" applyFill="1" applyBorder="1" applyAlignment="1" applyProtection="1">
      <alignment horizontal="right"/>
      <protection locked="0"/>
    </xf>
    <xf numFmtId="164" fontId="5" fillId="0" borderId="33" xfId="13" applyNumberFormat="1" applyFont="1" applyBorder="1" applyAlignment="1" applyProtection="1">
      <alignment horizontal="right"/>
      <protection locked="0"/>
    </xf>
    <xf numFmtId="164" fontId="5" fillId="0" borderId="16" xfId="13" applyNumberFormat="1" applyFont="1" applyFill="1" applyBorder="1" applyAlignment="1" applyProtection="1">
      <alignment horizontal="right"/>
      <protection locked="0"/>
    </xf>
    <xf numFmtId="164" fontId="5" fillId="0" borderId="32" xfId="13" applyNumberFormat="1" applyFont="1" applyBorder="1" applyProtection="1">
      <alignment vertical="center"/>
      <protection locked="0"/>
    </xf>
    <xf numFmtId="164" fontId="5" fillId="2" borderId="33" xfId="13" applyNumberFormat="1" applyFont="1" applyFill="1" applyBorder="1" applyProtection="1">
      <alignment vertical="center"/>
      <protection locked="0"/>
    </xf>
    <xf numFmtId="164" fontId="5" fillId="0" borderId="34" xfId="13" applyNumberFormat="1" applyFont="1" applyFill="1" applyBorder="1" applyProtection="1">
      <alignment vertical="center"/>
      <protection locked="0"/>
    </xf>
    <xf numFmtId="164" fontId="5" fillId="0" borderId="35" xfId="13" applyNumberFormat="1" applyFont="1" applyFill="1" applyBorder="1" applyProtection="1">
      <alignment vertical="center"/>
      <protection locked="0"/>
    </xf>
    <xf numFmtId="164" fontId="5" fillId="0" borderId="35" xfId="13" applyNumberFormat="1" applyFont="1" applyFill="1" applyBorder="1" applyAlignment="1" applyProtection="1">
      <alignment horizontal="right"/>
      <protection locked="0"/>
    </xf>
    <xf numFmtId="164" fontId="5" fillId="0" borderId="15" xfId="13" applyNumberFormat="1" applyFont="1" applyFill="1" applyBorder="1" applyProtection="1">
      <alignment vertical="center"/>
      <protection locked="0"/>
    </xf>
    <xf numFmtId="164" fontId="20" fillId="0" borderId="8" xfId="12" applyNumberFormat="1" applyFont="1" applyFill="1" applyBorder="1" applyAlignment="1" applyProtection="1">
      <alignment vertical="center" wrapText="1"/>
    </xf>
    <xf numFmtId="0" fontId="5" fillId="0" borderId="7" xfId="12" applyNumberFormat="1" applyFont="1" applyBorder="1" applyAlignment="1" applyProtection="1">
      <alignment horizontal="left" vertical="center" wrapText="1"/>
    </xf>
    <xf numFmtId="0" fontId="5" fillId="0" borderId="9" xfId="12" applyNumberFormat="1" applyFont="1" applyBorder="1" applyAlignment="1" applyProtection="1">
      <alignment horizontal="right" vertical="center" wrapText="1"/>
    </xf>
    <xf numFmtId="164" fontId="20" fillId="0" borderId="8" xfId="12" applyNumberFormat="1" applyFont="1" applyBorder="1" applyAlignment="1" applyProtection="1">
      <alignment vertical="center" wrapText="1"/>
    </xf>
    <xf numFmtId="0" fontId="5" fillId="0" borderId="7" xfId="12" applyNumberFormat="1" applyFont="1" applyFill="1" applyBorder="1" applyAlignment="1" applyProtection="1">
      <alignment horizontal="left" vertical="center" wrapText="1"/>
    </xf>
    <xf numFmtId="0" fontId="5" fillId="0" borderId="9" xfId="12" applyNumberFormat="1" applyFont="1" applyFill="1" applyBorder="1" applyAlignment="1" applyProtection="1">
      <alignment horizontal="right" vertical="center" wrapText="1"/>
    </xf>
    <xf numFmtId="2" fontId="23" fillId="0" borderId="13" xfId="12" applyNumberFormat="1" applyFont="1" applyFill="1" applyBorder="1" applyAlignment="1">
      <alignment vertical="center" wrapText="1"/>
    </xf>
    <xf numFmtId="2" fontId="23" fillId="0" borderId="5" xfId="12" applyNumberFormat="1" applyFont="1" applyFill="1" applyBorder="1" applyAlignment="1">
      <alignment vertical="center" wrapText="1"/>
    </xf>
    <xf numFmtId="3" fontId="2" fillId="0" borderId="0" xfId="12" applyNumberFormat="1" applyFont="1" applyFill="1" applyAlignment="1"/>
    <xf numFmtId="3" fontId="5" fillId="0" borderId="26" xfId="13" applyNumberFormat="1" applyFont="1" applyFill="1" applyBorder="1" applyProtection="1">
      <alignment vertical="center"/>
      <protection locked="0"/>
    </xf>
    <xf numFmtId="3" fontId="5" fillId="0" borderId="26" xfId="13" applyNumberFormat="1" applyFont="1" applyFill="1" applyBorder="1" applyAlignment="1" applyProtection="1">
      <alignment horizontal="right"/>
      <protection locked="0"/>
    </xf>
    <xf numFmtId="3" fontId="5" fillId="0" borderId="27" xfId="13" applyNumberFormat="1" applyFont="1" applyFill="1" applyBorder="1" applyProtection="1">
      <alignment vertical="center"/>
      <protection locked="0"/>
    </xf>
    <xf numFmtId="3" fontId="5" fillId="2" borderId="29" xfId="13" applyNumberFormat="1" applyFont="1" applyFill="1" applyBorder="1" applyProtection="1">
      <alignment vertical="center"/>
      <protection locked="0"/>
    </xf>
    <xf numFmtId="3" fontId="5" fillId="0" borderId="29" xfId="13" applyNumberFormat="1" applyFont="1" applyFill="1" applyBorder="1" applyProtection="1">
      <alignment vertical="center"/>
      <protection locked="0"/>
    </xf>
    <xf numFmtId="3" fontId="5" fillId="0" borderId="29" xfId="13" applyNumberFormat="1" applyFont="1" applyFill="1" applyBorder="1" applyAlignment="1" applyProtection="1">
      <alignment horizontal="right"/>
      <protection locked="0"/>
    </xf>
    <xf numFmtId="3" fontId="5" fillId="0" borderId="30" xfId="13" applyNumberFormat="1" applyFont="1" applyFill="1" applyBorder="1" applyProtection="1">
      <alignment vertical="center"/>
      <protection locked="0"/>
    </xf>
    <xf numFmtId="3" fontId="5" fillId="0" borderId="32" xfId="13" applyNumberFormat="1" applyFont="1" applyFill="1" applyBorder="1" applyProtection="1">
      <alignment vertical="center"/>
      <protection locked="0"/>
    </xf>
    <xf numFmtId="3" fontId="5" fillId="2" borderId="32" xfId="13" applyNumberFormat="1" applyFont="1" applyFill="1" applyBorder="1" applyProtection="1">
      <alignment vertical="center"/>
      <protection locked="0"/>
    </xf>
    <xf numFmtId="3" fontId="5" fillId="0" borderId="32" xfId="13" applyNumberFormat="1" applyFont="1" applyFill="1" applyBorder="1" applyAlignment="1" applyProtection="1">
      <alignment horizontal="right"/>
      <protection locked="0"/>
    </xf>
    <xf numFmtId="3" fontId="5" fillId="0" borderId="33" xfId="13" applyNumberFormat="1" applyFont="1" applyBorder="1" applyProtection="1">
      <alignment vertical="center"/>
      <protection locked="0"/>
    </xf>
    <xf numFmtId="3" fontId="5" fillId="0" borderId="16" xfId="13" applyNumberFormat="1" applyFont="1" applyFill="1" applyBorder="1" applyProtection="1">
      <alignment vertical="center"/>
      <protection locked="0"/>
    </xf>
    <xf numFmtId="3" fontId="5" fillId="0" borderId="32" xfId="13" applyNumberFormat="1" applyFont="1" applyBorder="1" applyAlignment="1" applyProtection="1">
      <alignment horizontal="right"/>
      <protection locked="0"/>
    </xf>
    <xf numFmtId="3" fontId="5" fillId="2" borderId="32" xfId="13" applyNumberFormat="1" applyFont="1" applyFill="1" applyBorder="1" applyAlignment="1" applyProtection="1">
      <alignment horizontal="right"/>
      <protection locked="0"/>
    </xf>
    <xf numFmtId="3" fontId="5" fillId="0" borderId="33" xfId="13" applyNumberFormat="1" applyFont="1" applyBorder="1" applyAlignment="1" applyProtection="1">
      <alignment horizontal="right"/>
      <protection locked="0"/>
    </xf>
    <xf numFmtId="3" fontId="5" fillId="0" borderId="16" xfId="13" applyNumberFormat="1" applyFont="1" applyFill="1" applyBorder="1" applyAlignment="1" applyProtection="1">
      <alignment horizontal="right"/>
      <protection locked="0"/>
    </xf>
    <xf numFmtId="3" fontId="5" fillId="0" borderId="32" xfId="13" applyNumberFormat="1" applyFont="1" applyBorder="1" applyProtection="1">
      <alignment vertical="center"/>
      <protection locked="0"/>
    </xf>
    <xf numFmtId="3" fontId="5" fillId="2" borderId="33" xfId="13" applyNumberFormat="1" applyFont="1" applyFill="1" applyBorder="1" applyProtection="1">
      <alignment vertical="center"/>
      <protection locked="0"/>
    </xf>
    <xf numFmtId="3" fontId="5" fillId="0" borderId="35" xfId="13" applyNumberFormat="1" applyFont="1" applyFill="1" applyBorder="1" applyProtection="1">
      <alignment vertical="center"/>
      <protection locked="0"/>
    </xf>
    <xf numFmtId="3" fontId="5" fillId="0" borderId="35" xfId="13" applyNumberFormat="1" applyFont="1" applyFill="1" applyBorder="1" applyAlignment="1" applyProtection="1">
      <alignment horizontal="right"/>
      <protection locked="0"/>
    </xf>
    <xf numFmtId="3" fontId="5" fillId="0" borderId="15" xfId="13" applyNumberFormat="1" applyFont="1" applyFill="1" applyBorder="1" applyProtection="1">
      <alignment vertical="center"/>
      <protection locked="0"/>
    </xf>
    <xf numFmtId="3" fontId="5" fillId="0" borderId="23" xfId="13" applyNumberFormat="1" applyFont="1" applyFill="1" applyBorder="1" applyProtection="1">
      <alignment vertical="center"/>
      <protection locked="0"/>
    </xf>
    <xf numFmtId="3" fontId="2" fillId="0" borderId="10" xfId="12" applyNumberFormat="1" applyFont="1" applyFill="1" applyBorder="1" applyAlignment="1">
      <alignment vertical="center" wrapText="1"/>
    </xf>
    <xf numFmtId="3" fontId="5" fillId="0" borderId="15" xfId="12" applyNumberFormat="1" applyFont="1" applyFill="1" applyBorder="1" applyAlignment="1" applyProtection="1">
      <alignment horizontal="center" vertical="center" wrapText="1"/>
    </xf>
    <xf numFmtId="3" fontId="2" fillId="0" borderId="1" xfId="12" applyNumberFormat="1" applyFont="1" applyFill="1" applyBorder="1" applyAlignment="1">
      <alignment vertical="center" wrapText="1"/>
    </xf>
    <xf numFmtId="3" fontId="26" fillId="0" borderId="12" xfId="12" applyNumberFormat="1" applyFont="1" applyFill="1" applyBorder="1" applyAlignment="1">
      <alignment vertical="center" wrapText="1"/>
    </xf>
    <xf numFmtId="3" fontId="23" fillId="0" borderId="12" xfId="12" applyNumberFormat="1" applyFont="1" applyFill="1" applyBorder="1" applyAlignment="1">
      <alignment vertical="center" wrapText="1"/>
    </xf>
    <xf numFmtId="3" fontId="2" fillId="0" borderId="13" xfId="12" applyNumberFormat="1" applyFont="1" applyFill="1" applyBorder="1" applyAlignment="1">
      <alignment vertical="center" wrapText="1"/>
    </xf>
    <xf numFmtId="3" fontId="2" fillId="0" borderId="11" xfId="12" applyNumberFormat="1" applyFont="1" applyFill="1" applyBorder="1" applyAlignment="1">
      <alignment vertical="center" wrapText="1"/>
    </xf>
    <xf numFmtId="3" fontId="26" fillId="0" borderId="9" xfId="12" applyNumberFormat="1" applyFont="1" applyFill="1" applyBorder="1" applyAlignment="1">
      <alignment vertical="center" wrapText="1"/>
    </xf>
    <xf numFmtId="3" fontId="20" fillId="0" borderId="12" xfId="12" applyNumberFormat="1" applyFont="1" applyFill="1" applyBorder="1" applyAlignment="1" applyProtection="1">
      <alignment vertical="center" wrapText="1"/>
    </xf>
    <xf numFmtId="164" fontId="28" fillId="0" borderId="5" xfId="12" applyNumberFormat="1" applyFont="1" applyFill="1" applyBorder="1" applyAlignment="1" applyProtection="1">
      <alignment vertical="center" wrapText="1"/>
    </xf>
    <xf numFmtId="0" fontId="3" fillId="0" borderId="0" xfId="0" applyNumberFormat="1" applyFont="1" applyAlignment="1" applyProtection="1">
      <alignment horizontal="left"/>
    </xf>
    <xf numFmtId="0" fontId="0" fillId="0" borderId="0" xfId="0" applyNumberFormat="1" applyAlignment="1" applyProtection="1">
      <protection locked="0"/>
    </xf>
    <xf numFmtId="0" fontId="5" fillId="0" borderId="0" xfId="0" applyNumberFormat="1" applyFont="1" applyAlignment="1" applyProtection="1">
      <protection locked="0"/>
    </xf>
    <xf numFmtId="0" fontId="7" fillId="0" borderId="0" xfId="0" applyNumberFormat="1" applyFont="1" applyAlignment="1" applyProtection="1"/>
    <xf numFmtId="0" fontId="7" fillId="0" borderId="1" xfId="0" applyNumberFormat="1" applyFont="1" applyBorder="1" applyAlignment="1" applyProtection="1">
      <alignment horizontal="left"/>
    </xf>
    <xf numFmtId="0" fontId="7" fillId="0" borderId="1" xfId="0" applyNumberFormat="1" applyFont="1" applyBorder="1" applyAlignment="1" applyProtection="1"/>
    <xf numFmtId="0" fontId="5" fillId="0" borderId="1" xfId="0" applyNumberFormat="1" applyFont="1" applyBorder="1" applyAlignment="1" applyProtection="1"/>
    <xf numFmtId="0" fontId="4" fillId="0" borderId="14" xfId="0" applyNumberFormat="1" applyFont="1" applyBorder="1" applyAlignment="1" applyProtection="1"/>
    <xf numFmtId="0" fontId="4" fillId="0" borderId="2" xfId="0" applyNumberFormat="1" applyFont="1" applyBorder="1" applyAlignment="1" applyProtection="1"/>
    <xf numFmtId="0" fontId="5" fillId="0" borderId="2" xfId="0" applyNumberFormat="1" applyFont="1" applyBorder="1" applyAlignment="1" applyProtection="1">
      <alignment horizontal="right"/>
    </xf>
    <xf numFmtId="0" fontId="4" fillId="0" borderId="2" xfId="0" applyNumberFormat="1" applyFont="1" applyBorder="1" applyAlignment="1" applyProtection="1">
      <alignment horizontal="left"/>
    </xf>
    <xf numFmtId="0" fontId="4" fillId="0" borderId="3" xfId="0" applyNumberFormat="1" applyFont="1" applyBorder="1" applyAlignment="1" applyProtection="1"/>
    <xf numFmtId="0" fontId="5" fillId="0" borderId="6" xfId="0" applyNumberFormat="1" applyFont="1" applyBorder="1" applyAlignment="1" applyProtection="1">
      <alignment horizontal="left"/>
    </xf>
    <xf numFmtId="0" fontId="5" fillId="0" borderId="6" xfId="0" applyNumberFormat="1" applyFont="1" applyBorder="1" applyAlignment="1" applyProtection="1"/>
    <xf numFmtId="0" fontId="5" fillId="0" borderId="2" xfId="0" applyNumberFormat="1" applyFont="1" applyBorder="1" applyAlignment="1" applyProtection="1">
      <alignment horizontal="left"/>
    </xf>
    <xf numFmtId="0" fontId="5" fillId="0" borderId="2" xfId="0" applyNumberFormat="1" applyFont="1" applyBorder="1" applyAlignment="1" applyProtection="1">
      <protection locked="0"/>
    </xf>
    <xf numFmtId="0" fontId="5" fillId="0" borderId="15" xfId="0" applyNumberFormat="1" applyFont="1" applyBorder="1" applyAlignment="1" applyProtection="1">
      <alignment horizontal="center"/>
      <protection locked="0"/>
    </xf>
    <xf numFmtId="0" fontId="5" fillId="0" borderId="2" xfId="0" applyNumberFormat="1" applyFont="1" applyBorder="1" applyAlignment="1" applyProtection="1">
      <alignment horizontal="center"/>
      <protection locked="0"/>
    </xf>
    <xf numFmtId="0" fontId="5" fillId="0" borderId="3" xfId="0" applyNumberFormat="1" applyFont="1" applyBorder="1" applyAlignment="1" applyProtection="1">
      <alignment horizontal="center"/>
      <protection locked="0"/>
    </xf>
    <xf numFmtId="0" fontId="5" fillId="0" borderId="0" xfId="0" applyNumberFormat="1" applyFont="1" applyBorder="1" applyAlignment="1" applyProtection="1">
      <alignment horizontal="left"/>
    </xf>
    <xf numFmtId="0" fontId="4" fillId="0" borderId="0" xfId="0" applyNumberFormat="1" applyFont="1" applyBorder="1" applyAlignment="1" applyProtection="1"/>
    <xf numFmtId="0" fontId="5" fillId="0" borderId="0" xfId="0" applyNumberFormat="1" applyFont="1" applyBorder="1" applyAlignment="1" applyProtection="1">
      <protection locked="0"/>
    </xf>
    <xf numFmtId="164" fontId="5" fillId="0" borderId="5" xfId="0" applyNumberFormat="1" applyFont="1" applyBorder="1" applyAlignment="1" applyProtection="1">
      <protection locked="0"/>
    </xf>
    <xf numFmtId="164" fontId="5" fillId="0" borderId="0" xfId="0" applyNumberFormat="1" applyFont="1" applyBorder="1" applyAlignment="1" applyProtection="1">
      <protection locked="0"/>
    </xf>
    <xf numFmtId="164" fontId="5" fillId="0" borderId="12" xfId="0" applyNumberFormat="1" applyFont="1" applyBorder="1" applyAlignment="1" applyProtection="1">
      <protection locked="0"/>
    </xf>
    <xf numFmtId="0" fontId="4" fillId="0" borderId="0" xfId="0" applyNumberFormat="1" applyFont="1" applyBorder="1" applyAlignment="1" applyProtection="1">
      <alignment horizontal="left"/>
    </xf>
    <xf numFmtId="164" fontId="6" fillId="0" borderId="5" xfId="0" applyNumberFormat="1" applyFont="1" applyBorder="1" applyAlignment="1" applyProtection="1">
      <protection locked="0"/>
    </xf>
    <xf numFmtId="0" fontId="5" fillId="0" borderId="0" xfId="0" applyNumberFormat="1" applyFont="1" applyBorder="1" applyAlignment="1" applyProtection="1">
      <alignment horizontal="left" indent="1"/>
    </xf>
    <xf numFmtId="0" fontId="5" fillId="0" borderId="0" xfId="0" applyNumberFormat="1" applyFont="1" applyFill="1" applyBorder="1" applyAlignment="1" applyProtection="1">
      <alignment horizontal="left" indent="1"/>
    </xf>
    <xf numFmtId="0" fontId="10" fillId="0" borderId="19" xfId="0" applyNumberFormat="1" applyFont="1" applyBorder="1" applyAlignment="1" applyProtection="1">
      <alignment horizontal="left"/>
    </xf>
    <xf numFmtId="0" fontId="10" fillId="0" borderId="19" xfId="0" applyNumberFormat="1" applyFont="1" applyBorder="1" applyAlignment="1" applyProtection="1"/>
    <xf numFmtId="0" fontId="5" fillId="0" borderId="19" xfId="0" applyNumberFormat="1" applyFont="1" applyBorder="1" applyAlignment="1" applyProtection="1">
      <protection locked="0"/>
    </xf>
    <xf numFmtId="0" fontId="4" fillId="0" borderId="0" xfId="0" applyNumberFormat="1" applyFont="1" applyBorder="1" applyAlignment="1" applyProtection="1">
      <alignment wrapText="1"/>
    </xf>
    <xf numFmtId="0" fontId="4" fillId="0" borderId="0" xfId="0" quotePrefix="1" applyNumberFormat="1" applyFont="1" applyBorder="1" applyAlignment="1" applyProtection="1">
      <alignment horizontal="left"/>
    </xf>
    <xf numFmtId="0" fontId="10" fillId="0" borderId="0" xfId="0" applyNumberFormat="1" applyFont="1" applyBorder="1" applyAlignment="1" applyProtection="1"/>
    <xf numFmtId="0" fontId="10" fillId="0" borderId="57" xfId="0" applyNumberFormat="1" applyFont="1" applyBorder="1" applyAlignment="1" applyProtection="1"/>
    <xf numFmtId="0" fontId="5" fillId="0" borderId="57" xfId="0" applyNumberFormat="1" applyFont="1" applyBorder="1" applyAlignment="1" applyProtection="1">
      <protection locked="0"/>
    </xf>
    <xf numFmtId="0" fontId="10" fillId="0" borderId="6" xfId="0" applyNumberFormat="1" applyFont="1" applyBorder="1" applyAlignment="1" applyProtection="1">
      <protection locked="0"/>
    </xf>
    <xf numFmtId="0" fontId="5" fillId="0" borderId="6" xfId="0" applyNumberFormat="1" applyFont="1" applyBorder="1" applyAlignment="1" applyProtection="1">
      <protection locked="0"/>
    </xf>
    <xf numFmtId="164" fontId="5" fillId="0" borderId="0" xfId="0" applyNumberFormat="1" applyFont="1" applyAlignment="1" applyProtection="1">
      <protection locked="0"/>
    </xf>
    <xf numFmtId="0" fontId="7" fillId="0" borderId="0" xfId="0" applyNumberFormat="1" applyFont="1" applyAlignment="1" applyProtection="1">
      <protection locked="0"/>
    </xf>
    <xf numFmtId="0" fontId="5" fillId="0" borderId="2" xfId="0" applyNumberFormat="1" applyFont="1" applyBorder="1" applyAlignment="1" applyProtection="1"/>
    <xf numFmtId="164" fontId="5" fillId="0" borderId="8" xfId="0" applyNumberFormat="1" applyFont="1" applyBorder="1" applyAlignment="1" applyProtection="1">
      <protection locked="0"/>
    </xf>
    <xf numFmtId="0" fontId="12" fillId="0" borderId="0" xfId="0" applyNumberFormat="1" applyFont="1" applyAlignment="1" applyProtection="1">
      <protection locked="0"/>
    </xf>
    <xf numFmtId="0" fontId="4" fillId="0" borderId="0" xfId="0" applyNumberFormat="1" applyFont="1" applyAlignment="1" applyProtection="1">
      <protection locked="0"/>
    </xf>
    <xf numFmtId="0" fontId="5" fillId="0" borderId="0" xfId="0" applyNumberFormat="1" applyFont="1" applyFill="1" applyAlignment="1" applyProtection="1">
      <protection locked="0"/>
    </xf>
    <xf numFmtId="0" fontId="3" fillId="0" borderId="0" xfId="0" applyNumberFormat="1" applyFont="1" applyBorder="1" applyAlignment="1" applyProtection="1">
      <alignment horizontal="left"/>
    </xf>
    <xf numFmtId="0" fontId="7" fillId="0" borderId="0" xfId="0" applyNumberFormat="1" applyFont="1" applyBorder="1" applyAlignment="1" applyProtection="1"/>
    <xf numFmtId="164" fontId="5" fillId="0" borderId="0" xfId="0" applyNumberFormat="1" applyFont="1" applyBorder="1" applyAlignment="1" applyProtection="1"/>
    <xf numFmtId="0" fontId="10" fillId="0" borderId="0" xfId="0" applyNumberFormat="1" applyFont="1" applyBorder="1" applyAlignment="1" applyProtection="1">
      <alignment horizontal="left"/>
    </xf>
    <xf numFmtId="0" fontId="10" fillId="0" borderId="57" xfId="0" applyNumberFormat="1" applyFont="1" applyBorder="1" applyAlignment="1" applyProtection="1">
      <alignment horizontal="left"/>
    </xf>
    <xf numFmtId="0" fontId="4" fillId="0" borderId="58" xfId="0" applyNumberFormat="1" applyFont="1" applyBorder="1" applyAlignment="1" applyProtection="1">
      <alignment vertical="top" wrapText="1"/>
    </xf>
    <xf numFmtId="0" fontId="4" fillId="0" borderId="58" xfId="0" applyNumberFormat="1" applyFont="1" applyBorder="1" applyAlignment="1" applyProtection="1">
      <alignment wrapText="1"/>
    </xf>
    <xf numFmtId="0" fontId="5" fillId="0" borderId="6" xfId="0" applyNumberFormat="1" applyFont="1" applyBorder="1" applyAlignment="1" applyProtection="1">
      <alignment horizontal="left"/>
      <protection locked="0"/>
    </xf>
    <xf numFmtId="0" fontId="5" fillId="0" borderId="6" xfId="0" applyNumberFormat="1" applyFont="1" applyBorder="1" applyAlignment="1" applyProtection="1">
      <alignment horizontal="left" indent="1"/>
      <protection locked="0"/>
    </xf>
    <xf numFmtId="164" fontId="5" fillId="0" borderId="6" xfId="0" applyNumberFormat="1" applyFont="1" applyBorder="1" applyAlignment="1" applyProtection="1">
      <protection locked="0"/>
    </xf>
    <xf numFmtId="164" fontId="5" fillId="0" borderId="9" xfId="0" applyNumberFormat="1" applyFont="1" applyBorder="1" applyAlignment="1" applyProtection="1">
      <protection locked="0"/>
    </xf>
    <xf numFmtId="0" fontId="12" fillId="0" borderId="0" xfId="0" applyNumberFormat="1" applyFont="1" applyAlignment="1" applyProtection="1"/>
    <xf numFmtId="164" fontId="5" fillId="0" borderId="15" xfId="0" applyNumberFormat="1" applyFont="1" applyBorder="1" applyAlignment="1" applyProtection="1">
      <protection locked="0"/>
    </xf>
    <xf numFmtId="0" fontId="5" fillId="0" borderId="59" xfId="0" applyNumberFormat="1" applyFont="1" applyBorder="1" applyAlignment="1" applyProtection="1">
      <protection locked="0"/>
    </xf>
    <xf numFmtId="164" fontId="34" fillId="0" borderId="5" xfId="0" applyNumberFormat="1" applyFont="1" applyBorder="1" applyAlignment="1" applyProtection="1">
      <protection locked="0"/>
    </xf>
    <xf numFmtId="164" fontId="34" fillId="0" borderId="0" xfId="0" applyNumberFormat="1" applyFont="1" applyBorder="1" applyAlignment="1" applyProtection="1">
      <protection locked="0"/>
    </xf>
    <xf numFmtId="164" fontId="34" fillId="0" borderId="12" xfId="0" applyNumberFormat="1" applyFont="1" applyBorder="1" applyAlignment="1" applyProtection="1">
      <protection locked="0"/>
    </xf>
    <xf numFmtId="164" fontId="34" fillId="0" borderId="16" xfId="0" applyNumberFormat="1" applyFont="1" applyBorder="1" applyAlignment="1" applyProtection="1">
      <protection locked="0"/>
    </xf>
    <xf numFmtId="164" fontId="34" fillId="0" borderId="24" xfId="0" applyNumberFormat="1" applyFont="1" applyBorder="1" applyAlignment="1" applyProtection="1">
      <protection locked="0"/>
    </xf>
    <xf numFmtId="164" fontId="34" fillId="0" borderId="24" xfId="0" applyNumberFormat="1" applyFont="1" applyFill="1" applyBorder="1" applyAlignment="1" applyProtection="1">
      <protection locked="0"/>
    </xf>
    <xf numFmtId="164" fontId="34" fillId="0" borderId="8" xfId="0" applyNumberFormat="1" applyFont="1" applyBorder="1" applyAlignment="1" applyProtection="1">
      <protection locked="0"/>
    </xf>
    <xf numFmtId="164" fontId="4" fillId="0" borderId="0" xfId="0" applyNumberFormat="1" applyFont="1" applyAlignment="1" applyProtection="1"/>
    <xf numFmtId="164" fontId="5" fillId="0" borderId="0" xfId="0" applyNumberFormat="1" applyFont="1" applyAlignment="1" applyProtection="1"/>
    <xf numFmtId="0" fontId="3" fillId="0" borderId="0" xfId="0" applyNumberFormat="1" applyFont="1" applyFill="1" applyAlignment="1" applyProtection="1">
      <alignment horizontal="right"/>
    </xf>
    <xf numFmtId="164" fontId="7" fillId="0" borderId="0" xfId="0" applyNumberFormat="1" applyFont="1" applyAlignment="1" applyProtection="1"/>
    <xf numFmtId="0" fontId="4" fillId="0" borderId="6" xfId="0" applyNumberFormat="1" applyFont="1" applyBorder="1" applyAlignment="1" applyProtection="1"/>
    <xf numFmtId="0" fontId="4" fillId="0" borderId="2" xfId="0" applyNumberFormat="1" applyFont="1" applyBorder="1" applyAlignment="1" applyProtection="1">
      <alignment horizontal="center"/>
    </xf>
    <xf numFmtId="0" fontId="5" fillId="0" borderId="5" xfId="0" applyNumberFormat="1" applyFont="1" applyFill="1" applyBorder="1" applyAlignment="1" applyProtection="1">
      <alignment horizontal="center" wrapText="1"/>
    </xf>
    <xf numFmtId="0" fontId="5" fillId="0" borderId="8" xfId="0" applyNumberFormat="1" applyFont="1" applyBorder="1" applyAlignment="1" applyProtection="1">
      <alignment horizontal="center" wrapText="1"/>
    </xf>
    <xf numFmtId="0" fontId="5" fillId="0" borderId="9" xfId="0" quotePrefix="1" applyNumberFormat="1" applyFont="1" applyFill="1" applyBorder="1" applyAlignment="1" applyProtection="1">
      <alignment horizontal="center"/>
    </xf>
    <xf numFmtId="0" fontId="5" fillId="0" borderId="15" xfId="0" quotePrefix="1" applyNumberFormat="1" applyFont="1" applyBorder="1" applyAlignment="1" applyProtection="1">
      <alignment horizontal="center"/>
      <protection locked="0"/>
    </xf>
    <xf numFmtId="0" fontId="5" fillId="0" borderId="15" xfId="0" quotePrefix="1" applyNumberFormat="1" applyFont="1" applyFill="1" applyBorder="1" applyAlignment="1" applyProtection="1">
      <alignment horizontal="center"/>
      <protection locked="0"/>
    </xf>
    <xf numFmtId="0" fontId="4" fillId="0" borderId="18" xfId="0" applyNumberFormat="1" applyFont="1" applyBorder="1" applyAlignment="1" applyProtection="1">
      <alignment horizontal="left"/>
    </xf>
    <xf numFmtId="0" fontId="4" fillId="0" borderId="18" xfId="0" applyNumberFormat="1" applyFont="1" applyBorder="1" applyAlignment="1" applyProtection="1"/>
    <xf numFmtId="0" fontId="4" fillId="0" borderId="0" xfId="0" applyNumberFormat="1" applyFont="1" applyBorder="1" applyAlignment="1" applyProtection="1">
      <alignment horizontal="left" indent="1"/>
    </xf>
    <xf numFmtId="0" fontId="5" fillId="0" borderId="0" xfId="0" applyNumberFormat="1" applyFont="1" applyBorder="1" applyAlignment="1" applyProtection="1">
      <alignment horizontal="left" indent="2"/>
    </xf>
    <xf numFmtId="0" fontId="5" fillId="0" borderId="0" xfId="0" applyNumberFormat="1" applyFont="1" applyBorder="1" applyAlignment="1" applyProtection="1">
      <alignment horizontal="left" indent="3"/>
    </xf>
    <xf numFmtId="0" fontId="4" fillId="0" borderId="19" xfId="0" applyNumberFormat="1" applyFont="1" applyBorder="1" applyAlignment="1" applyProtection="1">
      <alignment horizontal="left"/>
    </xf>
    <xf numFmtId="0" fontId="4" fillId="0" borderId="19" xfId="0" applyNumberFormat="1" applyFont="1" applyBorder="1" applyAlignment="1" applyProtection="1">
      <alignment horizontal="left" indent="1"/>
    </xf>
    <xf numFmtId="0" fontId="5" fillId="0" borderId="19" xfId="0" applyNumberFormat="1" applyFont="1" applyBorder="1" applyAlignment="1" applyProtection="1">
      <alignment horizontal="left"/>
    </xf>
    <xf numFmtId="0" fontId="5" fillId="0" borderId="19" xfId="0" applyNumberFormat="1" applyFont="1" applyBorder="1" applyAlignment="1" applyProtection="1">
      <alignment horizontal="left" indent="2"/>
    </xf>
    <xf numFmtId="0" fontId="4" fillId="0" borderId="6" xfId="0" applyNumberFormat="1" applyFont="1" applyBorder="1" applyAlignment="1" applyProtection="1">
      <alignment horizontal="left"/>
      <protection locked="0"/>
    </xf>
    <xf numFmtId="0" fontId="4" fillId="0" borderId="6" xfId="0" applyNumberFormat="1" applyFont="1" applyBorder="1" applyAlignment="1" applyProtection="1">
      <alignment horizontal="left" indent="1"/>
      <protection locked="0"/>
    </xf>
    <xf numFmtId="164" fontId="5" fillId="0" borderId="0" xfId="0" applyNumberFormat="1" applyFont="1" applyFill="1" applyAlignment="1" applyProtection="1">
      <protection locked="0"/>
    </xf>
    <xf numFmtId="0" fontId="7" fillId="0" borderId="0" xfId="0" applyFont="1"/>
    <xf numFmtId="164" fontId="5" fillId="0" borderId="23" xfId="0" applyNumberFormat="1" applyFont="1" applyBorder="1" applyAlignment="1" applyProtection="1">
      <protection locked="0"/>
    </xf>
    <xf numFmtId="3" fontId="34" fillId="0" borderId="23" xfId="0" applyNumberFormat="1" applyFont="1" applyBorder="1" applyAlignment="1" applyProtection="1">
      <protection locked="0"/>
    </xf>
    <xf numFmtId="3" fontId="34" fillId="0" borderId="23" xfId="0" applyNumberFormat="1" applyFont="1" applyFill="1" applyBorder="1" applyAlignment="1" applyProtection="1">
      <protection locked="0"/>
    </xf>
    <xf numFmtId="3" fontId="34" fillId="0" borderId="5" xfId="0" applyNumberFormat="1" applyFont="1" applyBorder="1" applyAlignment="1" applyProtection="1">
      <protection locked="0"/>
    </xf>
    <xf numFmtId="3" fontId="34" fillId="0" borderId="5" xfId="0" applyNumberFormat="1" applyFont="1" applyFill="1" applyBorder="1" applyAlignment="1" applyProtection="1">
      <protection locked="0"/>
    </xf>
    <xf numFmtId="3" fontId="5" fillId="0" borderId="5" xfId="0" applyNumberFormat="1" applyFont="1" applyFill="1" applyBorder="1" applyAlignment="1" applyProtection="1">
      <protection locked="0"/>
    </xf>
    <xf numFmtId="3" fontId="34" fillId="0" borderId="24" xfId="0" applyNumberFormat="1" applyFont="1" applyBorder="1" applyAlignment="1" applyProtection="1">
      <protection locked="0"/>
    </xf>
    <xf numFmtId="3" fontId="34" fillId="0" borderId="24" xfId="0" applyNumberFormat="1" applyFont="1" applyFill="1" applyBorder="1" applyAlignment="1" applyProtection="1">
      <protection locked="0"/>
    </xf>
    <xf numFmtId="3" fontId="34" fillId="0" borderId="0" xfId="0" applyNumberFormat="1" applyFont="1" applyAlignment="1" applyProtection="1"/>
    <xf numFmtId="3" fontId="5" fillId="0" borderId="0" xfId="0" applyNumberFormat="1" applyFont="1" applyAlignment="1" applyProtection="1"/>
    <xf numFmtId="3" fontId="5" fillId="0" borderId="24" xfId="0" applyNumberFormat="1" applyFont="1" applyBorder="1" applyAlignment="1" applyProtection="1">
      <protection locked="0"/>
    </xf>
    <xf numFmtId="3" fontId="5" fillId="0" borderId="24" xfId="0" applyNumberFormat="1" applyFont="1" applyFill="1" applyBorder="1" applyAlignment="1" applyProtection="1">
      <protection locked="0"/>
    </xf>
    <xf numFmtId="3" fontId="34" fillId="0" borderId="8" xfId="0" applyNumberFormat="1" applyFont="1" applyBorder="1" applyAlignment="1" applyProtection="1">
      <protection locked="0"/>
    </xf>
    <xf numFmtId="3" fontId="34" fillId="0" borderId="8" xfId="0" applyNumberFormat="1" applyFont="1" applyFill="1" applyBorder="1" applyAlignment="1" applyProtection="1">
      <protection locked="0"/>
    </xf>
    <xf numFmtId="0" fontId="5" fillId="0" borderId="0" xfId="0" applyNumberFormat="1" applyFont="1" applyFill="1" applyAlignment="1" applyProtection="1"/>
    <xf numFmtId="0" fontId="4" fillId="0" borderId="2" xfId="0" applyNumberFormat="1" applyFont="1" applyFill="1" applyBorder="1" applyAlignment="1" applyProtection="1"/>
    <xf numFmtId="0" fontId="4" fillId="0" borderId="3" xfId="0" applyNumberFormat="1" applyFont="1" applyFill="1" applyBorder="1" applyAlignment="1" applyProtection="1"/>
    <xf numFmtId="0" fontId="5" fillId="0" borderId="0" xfId="0" applyNumberFormat="1" applyFont="1" applyFill="1" applyBorder="1" applyAlignment="1" applyProtection="1">
      <alignment horizontal="center" wrapText="1"/>
    </xf>
    <xf numFmtId="0" fontId="5" fillId="0" borderId="6" xfId="0" quotePrefix="1" applyNumberFormat="1" applyFont="1" applyFill="1" applyBorder="1" applyAlignment="1" applyProtection="1">
      <alignment horizontal="center"/>
    </xf>
    <xf numFmtId="0" fontId="5" fillId="0" borderId="18" xfId="0" applyNumberFormat="1" applyFont="1" applyBorder="1" applyAlignment="1" applyProtection="1">
      <protection locked="0"/>
    </xf>
    <xf numFmtId="0" fontId="5" fillId="0" borderId="6" xfId="0" applyNumberFormat="1" applyFont="1" applyBorder="1" applyAlignment="1" applyProtection="1">
      <alignment horizontal="left" indent="2"/>
      <protection locked="0"/>
    </xf>
    <xf numFmtId="164" fontId="5" fillId="0" borderId="0" xfId="0" applyNumberFormat="1" applyFont="1" applyFill="1" applyBorder="1" applyAlignment="1" applyProtection="1">
      <protection locked="0"/>
    </xf>
    <xf numFmtId="1" fontId="34" fillId="0" borderId="23" xfId="0" applyNumberFormat="1" applyFont="1" applyBorder="1" applyAlignment="1" applyProtection="1">
      <protection locked="0"/>
    </xf>
    <xf numFmtId="1" fontId="34" fillId="0" borderId="23" xfId="0" applyNumberFormat="1" applyFont="1" applyFill="1" applyBorder="1" applyAlignment="1" applyProtection="1">
      <protection locked="0"/>
    </xf>
    <xf numFmtId="1" fontId="5" fillId="0" borderId="5" xfId="0" applyNumberFormat="1" applyFont="1" applyBorder="1" applyAlignment="1" applyProtection="1">
      <protection locked="0"/>
    </xf>
    <xf numFmtId="1" fontId="5" fillId="0" borderId="5" xfId="0" applyNumberFormat="1" applyFont="1" applyFill="1" applyBorder="1" applyAlignment="1" applyProtection="1">
      <protection locked="0"/>
    </xf>
    <xf numFmtId="1" fontId="34" fillId="0" borderId="5" xfId="0" applyNumberFormat="1" applyFont="1" applyBorder="1" applyAlignment="1" applyProtection="1">
      <protection locked="0"/>
    </xf>
    <xf numFmtId="1" fontId="34" fillId="0" borderId="5" xfId="0" applyNumberFormat="1" applyFont="1" applyFill="1" applyBorder="1" applyAlignment="1" applyProtection="1">
      <protection locked="0"/>
    </xf>
    <xf numFmtId="1" fontId="5" fillId="0" borderId="8" xfId="0" applyNumberFormat="1" applyFont="1" applyBorder="1" applyAlignment="1" applyProtection="1">
      <protection locked="0"/>
    </xf>
    <xf numFmtId="1" fontId="5" fillId="0" borderId="8" xfId="0" applyNumberFormat="1" applyFont="1" applyFill="1" applyBorder="1" applyAlignment="1" applyProtection="1">
      <protection locked="0"/>
    </xf>
    <xf numFmtId="0" fontId="4" fillId="0" borderId="19" xfId="0" applyNumberFormat="1" applyFont="1" applyBorder="1" applyAlignment="1" applyProtection="1"/>
    <xf numFmtId="0" fontId="4" fillId="0" borderId="0" xfId="0" applyNumberFormat="1" applyFont="1" applyFill="1" applyBorder="1" applyAlignment="1" applyProtection="1">
      <alignment horizontal="left"/>
    </xf>
    <xf numFmtId="0" fontId="4" fillId="0" borderId="0" xfId="0" applyNumberFormat="1" applyFont="1" applyFill="1" applyBorder="1" applyAlignment="1" applyProtection="1">
      <alignment horizontal="left" indent="1"/>
    </xf>
    <xf numFmtId="0" fontId="5" fillId="0" borderId="0" xfId="0" applyNumberFormat="1" applyFont="1" applyFill="1" applyBorder="1" applyAlignment="1" applyProtection="1">
      <protection locked="0"/>
    </xf>
    <xf numFmtId="0" fontId="5" fillId="0" borderId="0" xfId="0" applyNumberFormat="1" applyFont="1" applyFill="1" applyBorder="1" applyAlignment="1" applyProtection="1">
      <alignment horizontal="left"/>
    </xf>
    <xf numFmtId="0" fontId="5" fillId="0" borderId="0" xfId="0" applyNumberFormat="1" applyFont="1" applyFill="1" applyBorder="1" applyAlignment="1" applyProtection="1">
      <alignment horizontal="left" indent="2"/>
    </xf>
    <xf numFmtId="0" fontId="4" fillId="0" borderId="18" xfId="0" applyNumberFormat="1" applyFont="1" applyFill="1" applyBorder="1" applyAlignment="1" applyProtection="1">
      <alignment horizontal="left"/>
    </xf>
    <xf numFmtId="0" fontId="4" fillId="0" borderId="18" xfId="0" applyNumberFormat="1" applyFont="1" applyFill="1" applyBorder="1" applyAlignment="1" applyProtection="1"/>
    <xf numFmtId="0" fontId="5" fillId="0" borderId="18" xfId="0" applyNumberFormat="1" applyFont="1" applyFill="1" applyBorder="1" applyAlignment="1" applyProtection="1">
      <protection locked="0"/>
    </xf>
    <xf numFmtId="0" fontId="4" fillId="0" borderId="6" xfId="0" applyNumberFormat="1" applyFont="1" applyBorder="1" applyAlignment="1" applyProtection="1">
      <alignment horizontal="left"/>
    </xf>
    <xf numFmtId="0" fontId="5" fillId="0" borderId="6" xfId="0" applyNumberFormat="1" applyFont="1" applyBorder="1" applyAlignment="1" applyProtection="1">
      <alignment horizontal="left" indent="2"/>
    </xf>
    <xf numFmtId="0" fontId="5" fillId="0" borderId="0" xfId="0" applyNumberFormat="1" applyFont="1" applyAlignment="1" applyProtection="1">
      <alignment horizontal="left"/>
      <protection locked="0"/>
    </xf>
    <xf numFmtId="165" fontId="4" fillId="0" borderId="0" xfId="0" applyNumberFormat="1" applyFont="1" applyFill="1" applyBorder="1" applyAlignment="1" applyProtection="1">
      <alignment horizontal="left"/>
    </xf>
    <xf numFmtId="0" fontId="10" fillId="0" borderId="0" xfId="0" applyNumberFormat="1" applyFont="1" applyFill="1" applyBorder="1" applyAlignment="1" applyProtection="1">
      <alignment horizontal="left" indent="2"/>
    </xf>
    <xf numFmtId="165" fontId="5" fillId="0" borderId="0" xfId="0" applyNumberFormat="1" applyFont="1" applyFill="1" applyBorder="1" applyAlignment="1" applyProtection="1">
      <alignment horizontal="left"/>
    </xf>
    <xf numFmtId="0" fontId="11" fillId="0" borderId="0" xfId="0" applyNumberFormat="1" applyFont="1" applyFill="1" applyBorder="1" applyAlignment="1" applyProtection="1">
      <alignment horizontal="left" indent="3"/>
    </xf>
    <xf numFmtId="165" fontId="5" fillId="0" borderId="6" xfId="0" applyNumberFormat="1" applyFont="1" applyFill="1" applyBorder="1" applyAlignment="1" applyProtection="1">
      <alignment horizontal="left"/>
    </xf>
    <xf numFmtId="0" fontId="11" fillId="0" borderId="6" xfId="0" applyNumberFormat="1" applyFont="1" applyFill="1" applyBorder="1" applyAlignment="1" applyProtection="1">
      <alignment horizontal="left" indent="3"/>
    </xf>
    <xf numFmtId="0" fontId="5" fillId="0" borderId="6" xfId="0" applyNumberFormat="1" applyFont="1" applyFill="1" applyBorder="1" applyAlignment="1" applyProtection="1">
      <protection locked="0"/>
    </xf>
    <xf numFmtId="3" fontId="34" fillId="0" borderId="20" xfId="0" applyNumberFormat="1" applyFont="1" applyBorder="1" applyAlignment="1" applyProtection="1">
      <alignment horizontal="right"/>
      <protection locked="0"/>
    </xf>
    <xf numFmtId="3" fontId="34" fillId="0" borderId="20" xfId="0" quotePrefix="1" applyNumberFormat="1" applyFont="1" applyBorder="1" applyAlignment="1" applyProtection="1">
      <alignment horizontal="right"/>
      <protection locked="0"/>
    </xf>
    <xf numFmtId="3" fontId="34" fillId="0" borderId="23" xfId="0" quotePrefix="1" applyNumberFormat="1" applyFont="1" applyBorder="1" applyAlignment="1" applyProtection="1">
      <alignment horizontal="right"/>
      <protection locked="0"/>
    </xf>
    <xf numFmtId="3" fontId="34" fillId="0" borderId="0" xfId="0" applyNumberFormat="1" applyFont="1" applyFill="1" applyBorder="1" applyAlignment="1" applyProtection="1">
      <protection locked="0"/>
    </xf>
    <xf numFmtId="3" fontId="5" fillId="0" borderId="12" xfId="0" applyNumberFormat="1" applyFont="1" applyFill="1" applyBorder="1" applyAlignment="1" applyProtection="1">
      <protection locked="0"/>
    </xf>
    <xf numFmtId="3" fontId="5" fillId="0" borderId="0" xfId="0" applyNumberFormat="1" applyFont="1" applyFill="1" applyBorder="1" applyAlignment="1" applyProtection="1">
      <protection locked="0"/>
    </xf>
    <xf numFmtId="3" fontId="5" fillId="0" borderId="8" xfId="0" applyNumberFormat="1" applyFont="1" applyFill="1" applyBorder="1" applyAlignment="1" applyProtection="1">
      <protection locked="0"/>
    </xf>
    <xf numFmtId="3" fontId="5" fillId="0" borderId="6" xfId="0" applyNumberFormat="1" applyFont="1" applyFill="1" applyBorder="1" applyAlignment="1" applyProtection="1">
      <protection locked="0"/>
    </xf>
    <xf numFmtId="3" fontId="34" fillId="0" borderId="12" xfId="0" applyNumberFormat="1" applyFont="1" applyBorder="1" applyAlignment="1" applyProtection="1">
      <protection locked="0"/>
    </xf>
    <xf numFmtId="3" fontId="5" fillId="0" borderId="0" xfId="0" applyNumberFormat="1" applyFont="1" applyBorder="1" applyAlignment="1" applyProtection="1">
      <protection locked="0"/>
    </xf>
    <xf numFmtId="3" fontId="5" fillId="0" borderId="12" xfId="0" applyNumberFormat="1" applyFont="1" applyBorder="1" applyAlignment="1" applyProtection="1">
      <protection locked="0"/>
    </xf>
    <xf numFmtId="3" fontId="34" fillId="0" borderId="6" xfId="0" applyNumberFormat="1" applyFont="1" applyBorder="1" applyAlignment="1" applyProtection="1">
      <protection locked="0"/>
    </xf>
    <xf numFmtId="3" fontId="34" fillId="0" borderId="9" xfId="0" applyNumberFormat="1" applyFont="1" applyBorder="1" applyAlignment="1" applyProtection="1">
      <protection locked="0"/>
    </xf>
    <xf numFmtId="3" fontId="5" fillId="0" borderId="8" xfId="0" applyNumberFormat="1" applyFont="1" applyBorder="1" applyAlignment="1" applyProtection="1">
      <protection locked="0"/>
    </xf>
    <xf numFmtId="3" fontId="5" fillId="0" borderId="6" xfId="0" applyNumberFormat="1" applyFont="1" applyBorder="1" applyAlignment="1" applyProtection="1">
      <protection locked="0"/>
    </xf>
    <xf numFmtId="3" fontId="5" fillId="0" borderId="9" xfId="0" applyNumberFormat="1" applyFont="1" applyBorder="1" applyAlignment="1" applyProtection="1">
      <protection locked="0"/>
    </xf>
    <xf numFmtId="0" fontId="3" fillId="0" borderId="0" xfId="0" applyNumberFormat="1" applyFont="1" applyFill="1" applyAlignment="1" applyProtection="1">
      <alignment horizontal="left"/>
    </xf>
    <xf numFmtId="0" fontId="4" fillId="0" borderId="0" xfId="0" applyNumberFormat="1" applyFont="1" applyFill="1" applyAlignment="1" applyProtection="1"/>
    <xf numFmtId="0" fontId="7" fillId="0" borderId="0" xfId="0" applyNumberFormat="1" applyFont="1" applyFill="1" applyAlignment="1" applyProtection="1"/>
    <xf numFmtId="0" fontId="7" fillId="0" borderId="1" xfId="0" applyNumberFormat="1" applyFont="1" applyFill="1" applyBorder="1" applyAlignment="1" applyProtection="1">
      <alignment horizontal="left"/>
    </xf>
    <xf numFmtId="0" fontId="7" fillId="0" borderId="1" xfId="0" applyNumberFormat="1" applyFont="1" applyFill="1" applyBorder="1" applyAlignment="1" applyProtection="1"/>
    <xf numFmtId="0" fontId="5" fillId="0" borderId="1" xfId="0" applyNumberFormat="1" applyFont="1" applyFill="1" applyBorder="1" applyAlignment="1" applyProtection="1"/>
    <xf numFmtId="0" fontId="4" fillId="0" borderId="14" xfId="0" applyNumberFormat="1" applyFont="1" applyFill="1" applyBorder="1" applyAlignment="1" applyProtection="1"/>
    <xf numFmtId="0" fontId="5" fillId="0" borderId="2" xfId="0" applyNumberFormat="1" applyFont="1" applyFill="1" applyBorder="1" applyAlignment="1" applyProtection="1">
      <alignment horizontal="right"/>
    </xf>
    <xf numFmtId="0" fontId="4" fillId="0" borderId="2" xfId="0" applyNumberFormat="1" applyFont="1" applyFill="1" applyBorder="1" applyAlignment="1" applyProtection="1">
      <alignment horizontal="center"/>
    </xf>
    <xf numFmtId="0" fontId="5" fillId="0" borderId="0" xfId="0" applyNumberFormat="1" applyFont="1" applyFill="1" applyBorder="1" applyAlignment="1" applyProtection="1"/>
    <xf numFmtId="0" fontId="5" fillId="0" borderId="4" xfId="0" applyNumberFormat="1" applyFont="1" applyFill="1" applyBorder="1" applyAlignment="1" applyProtection="1">
      <alignment horizontal="center" wrapText="1"/>
    </xf>
    <xf numFmtId="0" fontId="5" fillId="0" borderId="6" xfId="0" applyNumberFormat="1" applyFont="1" applyFill="1" applyBorder="1" applyAlignment="1" applyProtection="1">
      <alignment horizontal="left"/>
    </xf>
    <xf numFmtId="0" fontId="5" fillId="0" borderId="6" xfId="0" applyNumberFormat="1" applyFont="1" applyFill="1" applyBorder="1" applyAlignment="1" applyProtection="1"/>
    <xf numFmtId="0" fontId="5" fillId="0" borderId="7" xfId="0" quotePrefix="1" applyNumberFormat="1" applyFont="1" applyFill="1" applyBorder="1" applyAlignment="1" applyProtection="1">
      <alignment horizontal="center"/>
    </xf>
    <xf numFmtId="0" fontId="5" fillId="0" borderId="8" xfId="0" quotePrefix="1" applyNumberFormat="1" applyFont="1" applyFill="1" applyBorder="1" applyAlignment="1" applyProtection="1">
      <alignment horizontal="center"/>
    </xf>
    <xf numFmtId="0" fontId="5" fillId="0" borderId="2" xfId="0" applyNumberFormat="1" applyFont="1" applyFill="1" applyBorder="1" applyAlignment="1" applyProtection="1">
      <protection locked="0"/>
    </xf>
    <xf numFmtId="0" fontId="5" fillId="0" borderId="6" xfId="0" applyNumberFormat="1" applyFont="1" applyFill="1" applyBorder="1" applyAlignment="1" applyProtection="1">
      <alignment horizontal="left" indent="2"/>
    </xf>
    <xf numFmtId="0" fontId="5" fillId="0" borderId="0" xfId="0" applyNumberFormat="1" applyFont="1" applyFill="1" applyBorder="1" applyAlignment="1" applyProtection="1">
      <alignment horizontal="left"/>
      <protection locked="0"/>
    </xf>
    <xf numFmtId="0" fontId="5" fillId="0" borderId="1" xfId="0" applyNumberFormat="1" applyFont="1" applyFill="1" applyBorder="1" applyAlignment="1" applyProtection="1">
      <protection locked="0"/>
    </xf>
    <xf numFmtId="164" fontId="5" fillId="0" borderId="1" xfId="0" applyNumberFormat="1" applyFont="1" applyBorder="1" applyAlignment="1" applyProtection="1">
      <protection locked="0"/>
    </xf>
    <xf numFmtId="3" fontId="12" fillId="0" borderId="5" xfId="0" applyNumberFormat="1" applyFont="1" applyBorder="1" applyAlignment="1" applyProtection="1">
      <protection locked="0"/>
    </xf>
    <xf numFmtId="3" fontId="12" fillId="0" borderId="5" xfId="0" applyNumberFormat="1" applyFont="1" applyFill="1" applyBorder="1" applyAlignment="1" applyProtection="1">
      <protection locked="0"/>
    </xf>
    <xf numFmtId="3" fontId="12" fillId="0" borderId="60" xfId="11" applyNumberFormat="1" applyFont="1" applyFill="1" applyBorder="1" applyAlignment="1" applyProtection="1">
      <protection locked="0"/>
    </xf>
    <xf numFmtId="3" fontId="12" fillId="0" borderId="5" xfId="0" applyNumberFormat="1" applyFont="1" applyFill="1" applyBorder="1" applyAlignment="1" applyProtection="1">
      <alignment horizontal="right"/>
      <protection locked="0"/>
    </xf>
    <xf numFmtId="3" fontId="12" fillId="0" borderId="0" xfId="0" applyNumberFormat="1" applyFont="1" applyFill="1" applyBorder="1" applyAlignment="1" applyProtection="1">
      <protection locked="0"/>
    </xf>
    <xf numFmtId="3" fontId="12" fillId="0" borderId="12" xfId="0" applyNumberFormat="1" applyFont="1" applyFill="1" applyBorder="1" applyAlignment="1" applyProtection="1">
      <protection locked="0"/>
    </xf>
    <xf numFmtId="0" fontId="4" fillId="0" borderId="6" xfId="0" applyNumberFormat="1" applyFont="1" applyBorder="1" applyAlignment="1" applyProtection="1">
      <alignment horizontal="left" indent="1"/>
    </xf>
    <xf numFmtId="3" fontId="34" fillId="0" borderId="12" xfId="0" applyNumberFormat="1" applyFont="1" applyFill="1" applyBorder="1" applyAlignment="1" applyProtection="1">
      <protection locked="0"/>
    </xf>
    <xf numFmtId="3" fontId="34" fillId="0" borderId="4" xfId="0" applyNumberFormat="1" applyFont="1" applyFill="1" applyBorder="1" applyAlignment="1" applyProtection="1">
      <protection locked="0"/>
    </xf>
    <xf numFmtId="3" fontId="34" fillId="0" borderId="18" xfId="0" applyNumberFormat="1" applyFont="1" applyBorder="1" applyAlignment="1" applyProtection="1">
      <protection locked="0"/>
    </xf>
    <xf numFmtId="3" fontId="34" fillId="0" borderId="22" xfId="0" applyNumberFormat="1" applyFont="1" applyBorder="1" applyAlignment="1" applyProtection="1">
      <protection locked="0"/>
    </xf>
    <xf numFmtId="3" fontId="34" fillId="0" borderId="0" xfId="0" applyNumberFormat="1" applyFont="1" applyBorder="1" applyAlignment="1" applyProtection="1">
      <protection locked="0"/>
    </xf>
    <xf numFmtId="3" fontId="3" fillId="0" borderId="0" xfId="0" applyNumberFormat="1" applyFont="1" applyAlignment="1" applyProtection="1">
      <alignment horizontal="right"/>
    </xf>
    <xf numFmtId="0" fontId="17" fillId="0" borderId="0" xfId="0" applyNumberFormat="1" applyFont="1" applyAlignment="1" applyProtection="1">
      <protection locked="0"/>
    </xf>
    <xf numFmtId="0" fontId="10" fillId="0" borderId="0" xfId="0" applyNumberFormat="1" applyFont="1" applyAlignment="1" applyProtection="1">
      <alignment horizontal="right"/>
      <protection locked="0"/>
    </xf>
    <xf numFmtId="0" fontId="4" fillId="0" borderId="0" xfId="0" applyNumberFormat="1" applyFont="1" applyBorder="1" applyAlignment="1" applyProtection="1">
      <alignment horizontal="center" wrapText="1"/>
      <protection locked="0"/>
    </xf>
    <xf numFmtId="0" fontId="5" fillId="0" borderId="0" xfId="0" applyNumberFormat="1" applyFont="1" applyBorder="1" applyAlignment="1" applyProtection="1">
      <alignment horizontal="center" wrapText="1"/>
      <protection locked="0"/>
    </xf>
    <xf numFmtId="0" fontId="4" fillId="0" borderId="0" xfId="0" applyNumberFormat="1" applyFont="1" applyBorder="1" applyAlignment="1" applyProtection="1">
      <alignment horizontal="center"/>
      <protection locked="0"/>
    </xf>
    <xf numFmtId="164" fontId="5" fillId="0" borderId="55" xfId="0" applyNumberFormat="1" applyFont="1" applyBorder="1" applyAlignment="1" applyProtection="1">
      <alignment horizontal="center" wrapText="1"/>
    </xf>
    <xf numFmtId="164" fontId="5" fillId="0" borderId="48" xfId="0" applyNumberFormat="1" applyFont="1" applyBorder="1" applyAlignment="1" applyProtection="1">
      <alignment horizontal="center" wrapText="1"/>
    </xf>
    <xf numFmtId="164" fontId="5" fillId="0" borderId="49" xfId="0" applyNumberFormat="1" applyFont="1" applyBorder="1" applyAlignment="1" applyProtection="1">
      <alignment horizontal="center" wrapText="1"/>
    </xf>
    <xf numFmtId="164" fontId="4" fillId="0" borderId="8" xfId="0" applyNumberFormat="1" applyFont="1" applyBorder="1" applyAlignment="1" applyProtection="1">
      <alignment horizontal="center" wrapText="1"/>
    </xf>
    <xf numFmtId="0" fontId="5" fillId="0" borderId="13" xfId="0" applyNumberFormat="1" applyFont="1" applyBorder="1" applyAlignment="1" applyProtection="1">
      <alignment horizontal="left" wrapText="1"/>
    </xf>
    <xf numFmtId="0" fontId="5" fillId="0" borderId="16" xfId="0" applyNumberFormat="1" applyFont="1" applyBorder="1" applyAlignment="1" applyProtection="1">
      <alignment horizontal="left" wrapText="1"/>
    </xf>
    <xf numFmtId="0" fontId="5" fillId="0" borderId="5" xfId="0" applyNumberFormat="1" applyFont="1" applyBorder="1" applyAlignment="1" applyProtection="1">
      <alignment horizontal="left" wrapText="1"/>
    </xf>
    <xf numFmtId="0" fontId="5" fillId="0" borderId="17" xfId="0" applyNumberFormat="1" applyFont="1" applyBorder="1" applyAlignment="1" applyProtection="1">
      <alignment horizontal="left" wrapText="1"/>
    </xf>
    <xf numFmtId="0" fontId="4" fillId="0" borderId="15" xfId="0" applyNumberFormat="1" applyFont="1" applyBorder="1" applyAlignment="1" applyProtection="1">
      <alignment horizontal="left" wrapText="1"/>
    </xf>
    <xf numFmtId="0" fontId="4" fillId="0" borderId="1" xfId="0" applyNumberFormat="1" applyFont="1" applyBorder="1" applyAlignment="1" applyProtection="1">
      <alignment vertical="center" wrapText="1"/>
      <protection locked="0"/>
    </xf>
    <xf numFmtId="0" fontId="4" fillId="0" borderId="0" xfId="0" applyNumberFormat="1" applyFont="1" applyBorder="1" applyAlignment="1" applyProtection="1">
      <alignment horizontal="left" wrapText="1"/>
      <protection locked="0"/>
    </xf>
    <xf numFmtId="0" fontId="4" fillId="0" borderId="0" xfId="0" applyNumberFormat="1" applyFont="1" applyBorder="1" applyAlignment="1" applyProtection="1">
      <alignment vertical="center" wrapText="1"/>
      <protection locked="0"/>
    </xf>
    <xf numFmtId="0" fontId="4" fillId="0" borderId="0" xfId="0" applyFont="1" applyAlignment="1" applyProtection="1">
      <alignment vertical="center"/>
      <protection locked="0"/>
    </xf>
    <xf numFmtId="0" fontId="5" fillId="0" borderId="0" xfId="0" applyFont="1" applyAlignment="1" applyProtection="1">
      <alignment vertical="center"/>
      <protection locked="0"/>
    </xf>
    <xf numFmtId="0" fontId="17" fillId="0" borderId="0" xfId="0" applyNumberFormat="1" applyFont="1" applyBorder="1" applyAlignment="1" applyProtection="1">
      <alignment vertical="center" wrapText="1"/>
      <protection locked="0"/>
    </xf>
    <xf numFmtId="3" fontId="5" fillId="2" borderId="25" xfId="0" applyNumberFormat="1" applyFont="1" applyFill="1" applyBorder="1" applyAlignment="1" applyProtection="1">
      <protection locked="0"/>
    </xf>
    <xf numFmtId="3" fontId="5" fillId="0" borderId="26" xfId="0" applyNumberFormat="1" applyFont="1" applyFill="1" applyBorder="1" applyAlignment="1" applyProtection="1">
      <protection locked="0"/>
    </xf>
    <xf numFmtId="3" fontId="5" fillId="0" borderId="27" xfId="0" applyNumberFormat="1" applyFont="1" applyFill="1" applyBorder="1" applyAlignment="1" applyProtection="1">
      <protection locked="0"/>
    </xf>
    <xf numFmtId="3" fontId="5" fillId="0" borderId="23" xfId="0" applyNumberFormat="1" applyFont="1" applyFill="1" applyBorder="1" applyAlignment="1" applyProtection="1">
      <protection locked="0"/>
    </xf>
    <xf numFmtId="3" fontId="5" fillId="0" borderId="28" xfId="0" applyNumberFormat="1" applyFont="1" applyFill="1" applyBorder="1" applyAlignment="1" applyProtection="1">
      <protection locked="0"/>
    </xf>
    <xf numFmtId="3" fontId="5" fillId="2" borderId="29" xfId="0" applyNumberFormat="1" applyFont="1" applyFill="1" applyBorder="1" applyAlignment="1" applyProtection="1">
      <protection locked="0"/>
    </xf>
    <xf numFmtId="3" fontId="5" fillId="0" borderId="29" xfId="0" applyNumberFormat="1" applyFont="1" applyFill="1" applyBorder="1" applyAlignment="1" applyProtection="1">
      <protection locked="0"/>
    </xf>
    <xf numFmtId="3" fontId="5" fillId="0" borderId="30" xfId="0" applyNumberFormat="1" applyFont="1" applyFill="1" applyBorder="1" applyAlignment="1" applyProtection="1">
      <protection locked="0"/>
    </xf>
    <xf numFmtId="3" fontId="5" fillId="0" borderId="16" xfId="0" applyNumberFormat="1" applyFont="1" applyFill="1" applyBorder="1" applyAlignment="1" applyProtection="1">
      <protection locked="0"/>
    </xf>
    <xf numFmtId="3" fontId="5" fillId="0" borderId="31" xfId="0" applyNumberFormat="1" applyFont="1" applyFill="1" applyBorder="1" applyAlignment="1" applyProtection="1">
      <protection locked="0"/>
    </xf>
    <xf numFmtId="3" fontId="5" fillId="0" borderId="32" xfId="0" applyNumberFormat="1" applyFont="1" applyFill="1" applyBorder="1" applyAlignment="1" applyProtection="1">
      <protection locked="0"/>
    </xf>
    <xf numFmtId="3" fontId="5" fillId="2" borderId="32" xfId="0" applyNumberFormat="1" applyFont="1" applyFill="1" applyBorder="1" applyAlignment="1" applyProtection="1">
      <protection locked="0"/>
    </xf>
    <xf numFmtId="3" fontId="5" fillId="0" borderId="33" xfId="0" applyNumberFormat="1" applyFont="1" applyFill="1" applyBorder="1" applyAlignment="1" applyProtection="1">
      <protection locked="0"/>
    </xf>
    <xf numFmtId="3" fontId="18" fillId="0" borderId="32" xfId="0" applyNumberFormat="1" applyFont="1" applyFill="1" applyBorder="1" applyAlignment="1" applyProtection="1">
      <alignment horizontal="right"/>
      <protection locked="0"/>
    </xf>
    <xf numFmtId="3" fontId="5" fillId="0" borderId="33" xfId="0" applyNumberFormat="1" applyFont="1" applyFill="1" applyBorder="1" applyAlignment="1" applyProtection="1">
      <alignment horizontal="right"/>
      <protection locked="0"/>
    </xf>
    <xf numFmtId="3" fontId="5" fillId="0" borderId="32" xfId="0" applyNumberFormat="1" applyFont="1" applyBorder="1" applyAlignment="1" applyProtection="1">
      <protection locked="0"/>
    </xf>
    <xf numFmtId="3" fontId="5" fillId="2" borderId="33" xfId="0" applyNumberFormat="1" applyFont="1" applyFill="1" applyBorder="1" applyAlignment="1" applyProtection="1">
      <protection locked="0"/>
    </xf>
    <xf numFmtId="3" fontId="5" fillId="0" borderId="34" xfId="0" applyNumberFormat="1" applyFont="1" applyFill="1" applyBorder="1" applyAlignment="1" applyProtection="1">
      <protection locked="0"/>
    </xf>
    <xf numFmtId="3" fontId="5" fillId="0" borderId="35" xfId="0" applyNumberFormat="1" applyFont="1" applyFill="1" applyBorder="1" applyAlignment="1" applyProtection="1">
      <protection locked="0"/>
    </xf>
    <xf numFmtId="3" fontId="5" fillId="0" borderId="15" xfId="0" applyNumberFormat="1" applyFont="1" applyFill="1" applyBorder="1" applyAlignment="1" applyProtection="1">
      <protection locked="0"/>
    </xf>
    <xf numFmtId="3" fontId="5" fillId="0" borderId="0" xfId="0" applyNumberFormat="1" applyFont="1" applyAlignment="1" applyProtection="1">
      <protection locked="0"/>
    </xf>
    <xf numFmtId="3" fontId="5" fillId="0" borderId="55" xfId="0" applyNumberFormat="1" applyFont="1" applyBorder="1" applyAlignment="1" applyProtection="1">
      <alignment horizontal="center" wrapText="1"/>
    </xf>
    <xf numFmtId="3" fontId="5" fillId="0" borderId="48" xfId="0" applyNumberFormat="1" applyFont="1" applyBorder="1" applyAlignment="1" applyProtection="1">
      <alignment horizontal="center" wrapText="1"/>
    </xf>
    <xf numFmtId="3" fontId="5" fillId="0" borderId="49" xfId="0" applyNumberFormat="1" applyFont="1" applyBorder="1" applyAlignment="1" applyProtection="1">
      <alignment horizontal="center" wrapText="1"/>
    </xf>
    <xf numFmtId="3" fontId="4" fillId="0" borderId="8" xfId="0" applyNumberFormat="1" applyFont="1" applyBorder="1" applyAlignment="1" applyProtection="1">
      <alignment horizontal="center" wrapText="1"/>
    </xf>
    <xf numFmtId="3" fontId="5" fillId="0" borderId="33" xfId="0" applyNumberFormat="1" applyFont="1" applyBorder="1" applyAlignment="1" applyProtection="1">
      <protection locked="0"/>
    </xf>
    <xf numFmtId="3" fontId="5" fillId="2" borderId="36" xfId="0" applyNumberFormat="1" applyFont="1" applyFill="1" applyBorder="1" applyAlignment="1" applyProtection="1">
      <protection locked="0"/>
    </xf>
    <xf numFmtId="3" fontId="5" fillId="0" borderId="37" xfId="0" applyNumberFormat="1" applyFont="1" applyFill="1" applyBorder="1" applyAlignment="1" applyProtection="1">
      <protection locked="0"/>
    </xf>
    <xf numFmtId="3" fontId="5" fillId="0" borderId="38" xfId="0" applyNumberFormat="1" applyFont="1" applyFill="1" applyBorder="1" applyAlignment="1" applyProtection="1">
      <protection locked="0"/>
    </xf>
    <xf numFmtId="3" fontId="5" fillId="0" borderId="39" xfId="0" applyNumberFormat="1" applyFont="1" applyFill="1" applyBorder="1" applyAlignment="1" applyProtection="1">
      <protection locked="0"/>
    </xf>
    <xf numFmtId="3" fontId="5" fillId="0" borderId="40" xfId="0" applyNumberFormat="1" applyFont="1" applyFill="1" applyBorder="1" applyAlignment="1" applyProtection="1">
      <protection locked="0"/>
    </xf>
    <xf numFmtId="3" fontId="5" fillId="0" borderId="41" xfId="0" applyNumberFormat="1" applyFont="1" applyFill="1" applyBorder="1" applyAlignment="1" applyProtection="1">
      <protection locked="0"/>
    </xf>
    <xf numFmtId="3" fontId="5" fillId="0" borderId="42" xfId="0" applyNumberFormat="1" applyFont="1" applyFill="1" applyBorder="1" applyAlignment="1" applyProtection="1">
      <protection locked="0"/>
    </xf>
    <xf numFmtId="3" fontId="5" fillId="0" borderId="43" xfId="0" applyNumberFormat="1" applyFont="1" applyFill="1" applyBorder="1" applyAlignment="1" applyProtection="1">
      <protection locked="0"/>
    </xf>
    <xf numFmtId="3" fontId="5" fillId="0" borderId="44" xfId="0" applyNumberFormat="1" applyFont="1" applyFill="1" applyBorder="1" applyAlignment="1" applyProtection="1">
      <protection locked="0"/>
    </xf>
    <xf numFmtId="3" fontId="5" fillId="0" borderId="44" xfId="0" applyNumberFormat="1" applyFont="1" applyBorder="1" applyAlignment="1" applyProtection="1">
      <protection locked="0"/>
    </xf>
    <xf numFmtId="3" fontId="5" fillId="2" borderId="45" xfId="0" applyNumberFormat="1" applyFont="1" applyFill="1" applyBorder="1" applyAlignment="1" applyProtection="1">
      <protection locked="0"/>
    </xf>
    <xf numFmtId="3" fontId="5" fillId="0" borderId="46" xfId="0" applyNumberFormat="1" applyFont="1" applyFill="1" applyBorder="1" applyAlignment="1" applyProtection="1">
      <protection locked="0"/>
    </xf>
    <xf numFmtId="3" fontId="5" fillId="0" borderId="47" xfId="0" applyNumberFormat="1" applyFont="1" applyFill="1" applyBorder="1" applyAlignment="1" applyProtection="1">
      <protection locked="0"/>
    </xf>
    <xf numFmtId="3" fontId="5" fillId="0" borderId="48" xfId="0" applyNumberFormat="1" applyFont="1" applyFill="1" applyBorder="1" applyAlignment="1" applyProtection="1">
      <protection locked="0"/>
    </xf>
    <xf numFmtId="3" fontId="5" fillId="0" borderId="50" xfId="0" applyNumberFormat="1" applyFont="1" applyFill="1" applyBorder="1" applyAlignment="1" applyProtection="1">
      <protection locked="0"/>
    </xf>
    <xf numFmtId="3" fontId="5" fillId="0" borderId="0" xfId="0" applyNumberFormat="1" applyFont="1" applyAlignment="1" applyProtection="1">
      <alignment vertical="center"/>
      <protection locked="0"/>
    </xf>
    <xf numFmtId="3" fontId="5" fillId="2" borderId="25" xfId="0" applyNumberFormat="1" applyFont="1" applyFill="1" applyBorder="1" applyAlignment="1" applyProtection="1">
      <alignment vertical="center"/>
      <protection locked="0"/>
    </xf>
    <xf numFmtId="3" fontId="5" fillId="0" borderId="26" xfId="0" applyNumberFormat="1" applyFont="1" applyFill="1" applyBorder="1" applyAlignment="1" applyProtection="1">
      <alignment vertical="center"/>
      <protection locked="0"/>
    </xf>
    <xf numFmtId="3" fontId="5" fillId="0" borderId="27" xfId="0" applyNumberFormat="1" applyFont="1" applyFill="1" applyBorder="1" applyAlignment="1" applyProtection="1">
      <alignment vertical="center"/>
      <protection locked="0"/>
    </xf>
    <xf numFmtId="3" fontId="5" fillId="0" borderId="13" xfId="0" applyNumberFormat="1" applyFont="1" applyFill="1" applyBorder="1" applyAlignment="1" applyProtection="1">
      <alignment vertical="center"/>
      <protection locked="0"/>
    </xf>
    <xf numFmtId="3" fontId="5" fillId="0" borderId="28" xfId="0" applyNumberFormat="1" applyFont="1" applyFill="1" applyBorder="1" applyAlignment="1" applyProtection="1">
      <alignment vertical="center"/>
      <protection locked="0"/>
    </xf>
    <xf numFmtId="3" fontId="5" fillId="2" borderId="29" xfId="0" applyNumberFormat="1" applyFont="1" applyFill="1" applyBorder="1" applyAlignment="1" applyProtection="1">
      <alignment vertical="center"/>
      <protection locked="0"/>
    </xf>
    <xf numFmtId="3" fontId="5" fillId="0" borderId="29" xfId="0" applyNumberFormat="1" applyFont="1" applyFill="1" applyBorder="1" applyAlignment="1" applyProtection="1">
      <alignment vertical="center"/>
      <protection locked="0"/>
    </xf>
    <xf numFmtId="3" fontId="5" fillId="0" borderId="30" xfId="0" applyNumberFormat="1" applyFont="1" applyFill="1" applyBorder="1" applyAlignment="1" applyProtection="1">
      <alignment vertical="center"/>
      <protection locked="0"/>
    </xf>
    <xf numFmtId="3" fontId="5" fillId="0" borderId="5" xfId="0" applyNumberFormat="1" applyFont="1" applyFill="1" applyBorder="1" applyAlignment="1" applyProtection="1">
      <alignment vertical="center"/>
      <protection locked="0"/>
    </xf>
    <xf numFmtId="3" fontId="5" fillId="0" borderId="24" xfId="0" applyNumberFormat="1" applyFont="1" applyFill="1" applyBorder="1" applyAlignment="1" applyProtection="1">
      <alignment vertical="center"/>
      <protection locked="0"/>
    </xf>
    <xf numFmtId="3" fontId="5" fillId="0" borderId="31" xfId="0" applyNumberFormat="1" applyFont="1" applyFill="1" applyBorder="1" applyAlignment="1" applyProtection="1">
      <alignment vertical="center"/>
      <protection locked="0"/>
    </xf>
    <xf numFmtId="3" fontId="5" fillId="0" borderId="32" xfId="0" applyNumberFormat="1" applyFont="1" applyFill="1" applyBorder="1" applyAlignment="1" applyProtection="1">
      <alignment vertical="center"/>
      <protection locked="0"/>
    </xf>
    <xf numFmtId="3" fontId="5" fillId="2" borderId="32" xfId="0" applyNumberFormat="1" applyFont="1" applyFill="1" applyBorder="1" applyAlignment="1" applyProtection="1">
      <alignment vertical="center"/>
      <protection locked="0"/>
    </xf>
    <xf numFmtId="3" fontId="5" fillId="0" borderId="33" xfId="0" applyNumberFormat="1" applyFont="1" applyBorder="1" applyAlignment="1" applyProtection="1">
      <alignment vertical="center"/>
      <protection locked="0"/>
    </xf>
    <xf numFmtId="3" fontId="5" fillId="0" borderId="16" xfId="0" applyNumberFormat="1" applyFont="1" applyFill="1" applyBorder="1" applyAlignment="1" applyProtection="1">
      <alignment vertical="center"/>
      <protection locked="0"/>
    </xf>
    <xf numFmtId="3" fontId="5" fillId="0" borderId="32" xfId="0" applyNumberFormat="1" applyFont="1" applyBorder="1" applyAlignment="1" applyProtection="1">
      <alignment vertical="center"/>
      <protection locked="0"/>
    </xf>
    <xf numFmtId="3" fontId="5" fillId="2" borderId="33" xfId="0" applyNumberFormat="1" applyFont="1" applyFill="1" applyBorder="1" applyAlignment="1" applyProtection="1">
      <alignment vertical="center"/>
      <protection locked="0"/>
    </xf>
    <xf numFmtId="3" fontId="5" fillId="0" borderId="34" xfId="0" applyNumberFormat="1" applyFont="1" applyFill="1" applyBorder="1" applyAlignment="1" applyProtection="1">
      <alignment vertical="center"/>
      <protection locked="0"/>
    </xf>
    <xf numFmtId="3" fontId="5" fillId="0" borderId="35" xfId="0" applyNumberFormat="1" applyFont="1" applyFill="1" applyBorder="1" applyAlignment="1" applyProtection="1">
      <alignment vertical="center"/>
      <protection locked="0"/>
    </xf>
    <xf numFmtId="3" fontId="5" fillId="0" borderId="15" xfId="0" applyNumberFormat="1" applyFont="1" applyFill="1" applyBorder="1" applyAlignment="1" applyProtection="1">
      <alignment vertical="center"/>
      <protection locked="0"/>
    </xf>
    <xf numFmtId="3" fontId="5" fillId="0" borderId="0" xfId="0" applyNumberFormat="1" applyFont="1" applyFill="1" applyBorder="1" applyAlignment="1" applyProtection="1">
      <alignment vertical="center"/>
      <protection locked="0"/>
    </xf>
    <xf numFmtId="3" fontId="5" fillId="0" borderId="0" xfId="0" applyNumberFormat="1" applyFont="1" applyBorder="1" applyAlignment="1" applyProtection="1">
      <alignment vertical="center"/>
      <protection locked="0"/>
    </xf>
    <xf numFmtId="3" fontId="5" fillId="0" borderId="23" xfId="0" applyNumberFormat="1" applyFont="1" applyFill="1" applyBorder="1" applyAlignment="1" applyProtection="1">
      <alignment vertical="center"/>
      <protection locked="0"/>
    </xf>
    <xf numFmtId="3" fontId="5" fillId="0" borderId="13" xfId="0" applyNumberFormat="1" applyFont="1" applyFill="1" applyBorder="1" applyAlignment="1" applyProtection="1">
      <protection locked="0"/>
    </xf>
    <xf numFmtId="3" fontId="7" fillId="0" borderId="0" xfId="0" applyNumberFormat="1" applyFont="1"/>
    <xf numFmtId="0" fontId="3" fillId="0" borderId="0" xfId="0" applyNumberFormat="1" applyFont="1" applyAlignment="1" applyProtection="1">
      <alignment horizontal="right"/>
    </xf>
    <xf numFmtId="0" fontId="5" fillId="0" borderId="5" xfId="0" applyNumberFormat="1" applyFont="1" applyBorder="1" applyAlignment="1" applyProtection="1">
      <alignment horizontal="center" wrapText="1"/>
    </xf>
    <xf numFmtId="0" fontId="5" fillId="0" borderId="0" xfId="0" applyNumberFormat="1" applyFont="1" applyBorder="1" applyAlignment="1" applyProtection="1">
      <alignment horizontal="center" wrapText="1"/>
    </xf>
    <xf numFmtId="0" fontId="5" fillId="0" borderId="2" xfId="0" applyNumberFormat="1" applyFont="1" applyBorder="1" applyAlignment="1" applyProtection="1">
      <alignment horizontal="right"/>
    </xf>
    <xf numFmtId="0" fontId="3" fillId="0" borderId="0" xfId="1" applyNumberFormat="1" applyFont="1" applyAlignment="1" applyProtection="1">
      <alignment horizontal="left"/>
    </xf>
    <xf numFmtId="0" fontId="4" fillId="0" borderId="0" xfId="1" applyNumberFormat="1" applyFont="1" applyAlignment="1" applyProtection="1"/>
    <xf numFmtId="0" fontId="5" fillId="0" borderId="0" xfId="1" applyNumberFormat="1" applyFont="1" applyAlignment="1" applyProtection="1"/>
    <xf numFmtId="0" fontId="3" fillId="0" borderId="0" xfId="1" applyNumberFormat="1" applyFont="1" applyAlignment="1" applyProtection="1">
      <alignment horizontal="right"/>
    </xf>
    <xf numFmtId="0" fontId="2" fillId="0" borderId="0" xfId="1" applyNumberFormat="1" applyAlignment="1" applyProtection="1">
      <protection locked="0"/>
    </xf>
    <xf numFmtId="0" fontId="5" fillId="0" borderId="0" xfId="1" applyNumberFormat="1" applyFont="1" applyAlignment="1" applyProtection="1">
      <protection locked="0"/>
    </xf>
    <xf numFmtId="0" fontId="7" fillId="0" borderId="0" xfId="1" applyNumberFormat="1" applyFont="1" applyAlignment="1" applyProtection="1"/>
    <xf numFmtId="0" fontId="7" fillId="0" borderId="1" xfId="1" applyNumberFormat="1" applyFont="1" applyBorder="1" applyAlignment="1" applyProtection="1">
      <alignment horizontal="left"/>
    </xf>
    <xf numFmtId="0" fontId="7" fillId="0" borderId="1" xfId="1" applyNumberFormat="1" applyFont="1" applyBorder="1" applyAlignment="1" applyProtection="1"/>
    <xf numFmtId="0" fontId="5" fillId="0" borderId="1" xfId="1" applyNumberFormat="1" applyFont="1" applyBorder="1" applyAlignment="1" applyProtection="1"/>
    <xf numFmtId="0" fontId="4" fillId="0" borderId="14" xfId="1" applyNumberFormat="1" applyFont="1" applyBorder="1" applyAlignment="1" applyProtection="1"/>
    <xf numFmtId="0" fontId="4" fillId="0" borderId="2" xfId="1" applyNumberFormat="1" applyFont="1" applyBorder="1" applyAlignment="1" applyProtection="1"/>
    <xf numFmtId="0" fontId="4" fillId="0" borderId="2" xfId="1" applyNumberFormat="1" applyFont="1" applyBorder="1" applyAlignment="1" applyProtection="1">
      <alignment horizontal="left"/>
    </xf>
    <xf numFmtId="0" fontId="4" fillId="0" borderId="3" xfId="1" applyNumberFormat="1" applyFont="1" applyBorder="1" applyAlignment="1" applyProtection="1"/>
    <xf numFmtId="0" fontId="5" fillId="0" borderId="0" xfId="1" applyNumberFormat="1" applyFont="1" applyBorder="1" applyAlignment="1" applyProtection="1"/>
    <xf numFmtId="0" fontId="5" fillId="0" borderId="4" xfId="1" applyNumberFormat="1" applyFont="1" applyBorder="1" applyAlignment="1" applyProtection="1">
      <alignment horizontal="center" wrapText="1"/>
    </xf>
    <xf numFmtId="0" fontId="5" fillId="0" borderId="5" xfId="1" applyNumberFormat="1" applyFont="1" applyBorder="1" applyAlignment="1" applyProtection="1">
      <alignment horizontal="center" wrapText="1"/>
    </xf>
    <xf numFmtId="0" fontId="5" fillId="0" borderId="0" xfId="1" applyNumberFormat="1" applyFont="1" applyBorder="1" applyAlignment="1" applyProtection="1">
      <alignment horizontal="center" wrapText="1"/>
    </xf>
    <xf numFmtId="0" fontId="5" fillId="0" borderId="6" xfId="1" applyNumberFormat="1" applyFont="1" applyBorder="1" applyAlignment="1" applyProtection="1">
      <alignment horizontal="left"/>
    </xf>
    <xf numFmtId="0" fontId="5" fillId="0" borderId="6" xfId="1" applyNumberFormat="1" applyFont="1" applyBorder="1" applyAlignment="1" applyProtection="1"/>
    <xf numFmtId="0" fontId="5" fillId="0" borderId="7" xfId="1" quotePrefix="1" applyNumberFormat="1" applyFont="1" applyBorder="1" applyAlignment="1" applyProtection="1">
      <alignment horizontal="center"/>
    </xf>
    <xf numFmtId="0" fontId="5" fillId="0" borderId="8" xfId="1" quotePrefix="1" applyNumberFormat="1" applyFont="1" applyBorder="1" applyAlignment="1" applyProtection="1">
      <alignment horizontal="center"/>
    </xf>
    <xf numFmtId="0" fontId="5" fillId="0" borderId="6" xfId="1" quotePrefix="1" applyNumberFormat="1" applyFont="1" applyBorder="1" applyAlignment="1" applyProtection="1">
      <alignment horizontal="center"/>
    </xf>
    <xf numFmtId="0" fontId="5" fillId="0" borderId="9" xfId="1" quotePrefix="1" applyNumberFormat="1" applyFont="1" applyBorder="1" applyAlignment="1" applyProtection="1">
      <alignment horizontal="center"/>
    </xf>
    <xf numFmtId="0" fontId="5" fillId="0" borderId="2" xfId="1" applyNumberFormat="1" applyFont="1" applyBorder="1" applyAlignment="1" applyProtection="1">
      <alignment horizontal="left"/>
    </xf>
    <xf numFmtId="0" fontId="5" fillId="0" borderId="2" xfId="1" applyNumberFormat="1" applyFont="1" applyBorder="1" applyAlignment="1" applyProtection="1">
      <alignment horizontal="right"/>
    </xf>
    <xf numFmtId="0" fontId="5" fillId="0" borderId="2" xfId="1" applyNumberFormat="1" applyFont="1" applyBorder="1" applyAlignment="1" applyProtection="1">
      <protection locked="0"/>
    </xf>
    <xf numFmtId="0" fontId="5" fillId="0" borderId="15" xfId="1" applyNumberFormat="1" applyFont="1" applyBorder="1" applyAlignment="1" applyProtection="1">
      <alignment horizontal="center"/>
      <protection locked="0"/>
    </xf>
    <xf numFmtId="0" fontId="5" fillId="0" borderId="2" xfId="1" applyNumberFormat="1" applyFont="1" applyBorder="1" applyAlignment="1" applyProtection="1">
      <alignment horizontal="center"/>
      <protection locked="0"/>
    </xf>
    <xf numFmtId="0" fontId="5" fillId="0" borderId="3" xfId="1" applyNumberFormat="1" applyFont="1" applyBorder="1" applyAlignment="1" applyProtection="1">
      <alignment horizontal="center"/>
      <protection locked="0"/>
    </xf>
    <xf numFmtId="0" fontId="5" fillId="0" borderId="0" xfId="1" applyNumberFormat="1" applyFont="1" applyBorder="1" applyAlignment="1" applyProtection="1">
      <alignment horizontal="left"/>
    </xf>
    <xf numFmtId="0" fontId="4" fillId="0" borderId="0" xfId="1" applyNumberFormat="1" applyFont="1" applyBorder="1" applyAlignment="1" applyProtection="1"/>
    <xf numFmtId="0" fontId="5" fillId="0" borderId="0" xfId="1" applyNumberFormat="1" applyFont="1" applyBorder="1" applyAlignment="1" applyProtection="1">
      <protection locked="0"/>
    </xf>
    <xf numFmtId="164" fontId="5" fillId="0" borderId="5" xfId="1" applyNumberFormat="1" applyFont="1" applyBorder="1" applyAlignment="1" applyProtection="1">
      <protection locked="0"/>
    </xf>
    <xf numFmtId="164" fontId="5" fillId="0" borderId="0" xfId="1" applyNumberFormat="1" applyFont="1" applyBorder="1" applyAlignment="1" applyProtection="1">
      <protection locked="0"/>
    </xf>
    <xf numFmtId="164" fontId="5" fillId="0" borderId="12" xfId="1" applyNumberFormat="1" applyFont="1" applyBorder="1" applyAlignment="1" applyProtection="1">
      <protection locked="0"/>
    </xf>
    <xf numFmtId="0" fontId="4" fillId="0" borderId="0" xfId="1" applyNumberFormat="1" applyFont="1" applyBorder="1" applyAlignment="1" applyProtection="1">
      <alignment horizontal="left"/>
    </xf>
    <xf numFmtId="164" fontId="2" fillId="0" borderId="0" xfId="1" applyNumberFormat="1" applyAlignment="1" applyProtection="1">
      <protection locked="0"/>
    </xf>
    <xf numFmtId="0" fontId="5" fillId="0" borderId="0" xfId="1" applyNumberFormat="1" applyFont="1" applyBorder="1" applyAlignment="1" applyProtection="1">
      <alignment horizontal="left" indent="1"/>
    </xf>
    <xf numFmtId="0" fontId="5" fillId="0" borderId="0" xfId="1" applyNumberFormat="1" applyFont="1" applyFill="1" applyBorder="1" applyAlignment="1" applyProtection="1">
      <alignment horizontal="left" indent="1"/>
    </xf>
    <xf numFmtId="0" fontId="10" fillId="0" borderId="19" xfId="1" applyNumberFormat="1" applyFont="1" applyBorder="1" applyAlignment="1" applyProtection="1">
      <alignment horizontal="left"/>
    </xf>
    <xf numFmtId="0" fontId="10" fillId="0" borderId="19" xfId="1" applyNumberFormat="1" applyFont="1" applyBorder="1" applyAlignment="1" applyProtection="1"/>
    <xf numFmtId="0" fontId="5" fillId="0" borderId="19" xfId="1" applyNumberFormat="1" applyFont="1" applyBorder="1" applyAlignment="1" applyProtection="1">
      <protection locked="0"/>
    </xf>
    <xf numFmtId="0" fontId="4" fillId="0" borderId="0" xfId="1" applyNumberFormat="1" applyFont="1" applyBorder="1" applyAlignment="1" applyProtection="1">
      <alignment wrapText="1"/>
    </xf>
    <xf numFmtId="0" fontId="4" fillId="0" borderId="0" xfId="1" quotePrefix="1" applyNumberFormat="1" applyFont="1" applyBorder="1" applyAlignment="1" applyProtection="1">
      <alignment horizontal="left"/>
    </xf>
    <xf numFmtId="0" fontId="10" fillId="0" borderId="0" xfId="1" applyNumberFormat="1" applyFont="1" applyBorder="1" applyAlignment="1" applyProtection="1"/>
    <xf numFmtId="0" fontId="10" fillId="0" borderId="57" xfId="1" applyNumberFormat="1" applyFont="1" applyBorder="1" applyAlignment="1" applyProtection="1"/>
    <xf numFmtId="0" fontId="5" fillId="0" borderId="57" xfId="1" applyNumberFormat="1" applyFont="1" applyBorder="1" applyAlignment="1" applyProtection="1">
      <protection locked="0"/>
    </xf>
    <xf numFmtId="0" fontId="10" fillId="0" borderId="6" xfId="1" applyNumberFormat="1" applyFont="1" applyBorder="1" applyAlignment="1" applyProtection="1">
      <protection locked="0"/>
    </xf>
    <xf numFmtId="0" fontId="5" fillId="0" borderId="6" xfId="1" applyNumberFormat="1" applyFont="1" applyBorder="1" applyAlignment="1" applyProtection="1">
      <protection locked="0"/>
    </xf>
    <xf numFmtId="0" fontId="5" fillId="0" borderId="0" xfId="1" applyNumberFormat="1" applyFont="1" applyBorder="1" applyAlignment="1" applyProtection="1">
      <alignment horizontal="left"/>
      <protection locked="0"/>
    </xf>
    <xf numFmtId="164" fontId="5" fillId="0" borderId="0" xfId="1" applyNumberFormat="1" applyFont="1" applyAlignment="1" applyProtection="1">
      <protection locked="0"/>
    </xf>
    <xf numFmtId="0" fontId="5" fillId="0" borderId="2" xfId="1" applyNumberFormat="1" applyFont="1" applyBorder="1" applyAlignment="1" applyProtection="1"/>
    <xf numFmtId="164" fontId="5" fillId="0" borderId="8" xfId="1" applyNumberFormat="1" applyFont="1" applyBorder="1" applyAlignment="1" applyProtection="1">
      <protection locked="0"/>
    </xf>
    <xf numFmtId="0" fontId="4" fillId="0" borderId="0" xfId="1" applyNumberFormat="1" applyFont="1" applyAlignment="1" applyProtection="1">
      <protection locked="0"/>
    </xf>
    <xf numFmtId="0" fontId="5" fillId="0" borderId="12" xfId="1" applyNumberFormat="1" applyFont="1" applyBorder="1" applyAlignment="1" applyProtection="1">
      <protection locked="0"/>
    </xf>
    <xf numFmtId="0" fontId="5" fillId="0" borderId="0" xfId="1" applyNumberFormat="1" applyFont="1" applyFill="1" applyAlignment="1" applyProtection="1">
      <protection locked="0"/>
    </xf>
    <xf numFmtId="164" fontId="5" fillId="0" borderId="24" xfId="1" applyNumberFormat="1" applyFont="1" applyBorder="1" applyAlignment="1" applyProtection="1">
      <protection locked="0"/>
    </xf>
    <xf numFmtId="164" fontId="5" fillId="0" borderId="16" xfId="1" applyNumberFormat="1" applyFont="1" applyBorder="1" applyAlignment="1" applyProtection="1">
      <protection locked="0"/>
    </xf>
    <xf numFmtId="164" fontId="5" fillId="0" borderId="15" xfId="1" applyNumberFormat="1" applyFont="1" applyBorder="1" applyAlignment="1" applyProtection="1">
      <protection locked="0"/>
    </xf>
    <xf numFmtId="164" fontId="4" fillId="0" borderId="0" xfId="1" applyNumberFormat="1" applyFont="1" applyAlignment="1" applyProtection="1"/>
    <xf numFmtId="164" fontId="5" fillId="0" borderId="0" xfId="1" applyNumberFormat="1" applyFont="1" applyAlignment="1" applyProtection="1"/>
    <xf numFmtId="0" fontId="3" fillId="0" borderId="0" xfId="1" applyNumberFormat="1" applyFont="1" applyFill="1" applyAlignment="1" applyProtection="1">
      <alignment horizontal="right"/>
    </xf>
    <xf numFmtId="164" fontId="7" fillId="0" borderId="0" xfId="1" applyNumberFormat="1" applyFont="1" applyAlignment="1" applyProtection="1"/>
    <xf numFmtId="0" fontId="4" fillId="0" borderId="6" xfId="1" applyNumberFormat="1" applyFont="1" applyBorder="1" applyAlignment="1" applyProtection="1"/>
    <xf numFmtId="0" fontId="4" fillId="0" borderId="2" xfId="1" applyNumberFormat="1" applyFont="1" applyBorder="1" applyAlignment="1" applyProtection="1">
      <alignment horizontal="center"/>
    </xf>
    <xf numFmtId="0" fontId="5" fillId="0" borderId="8" xfId="1" applyNumberFormat="1" applyFont="1" applyBorder="1" applyAlignment="1" applyProtection="1">
      <alignment horizontal="center" wrapText="1"/>
    </xf>
    <xf numFmtId="0" fontId="5" fillId="0" borderId="9" xfId="1" quotePrefix="1" applyNumberFormat="1" applyFont="1" applyFill="1" applyBorder="1" applyAlignment="1" applyProtection="1">
      <alignment horizontal="center"/>
    </xf>
    <xf numFmtId="0" fontId="5" fillId="0" borderId="15" xfId="1" quotePrefix="1" applyNumberFormat="1" applyFont="1" applyBorder="1" applyAlignment="1" applyProtection="1">
      <alignment horizontal="center"/>
      <protection locked="0"/>
    </xf>
    <xf numFmtId="0" fontId="5" fillId="0" borderId="15" xfId="1" quotePrefix="1" applyNumberFormat="1" applyFont="1" applyFill="1" applyBorder="1" applyAlignment="1" applyProtection="1">
      <alignment horizontal="center"/>
      <protection locked="0"/>
    </xf>
    <xf numFmtId="0" fontId="4" fillId="0" borderId="18" xfId="1" applyNumberFormat="1" applyFont="1" applyBorder="1" applyAlignment="1" applyProtection="1">
      <alignment horizontal="left"/>
    </xf>
    <xf numFmtId="0" fontId="4" fillId="0" borderId="18" xfId="1" applyNumberFormat="1" applyFont="1" applyBorder="1" applyAlignment="1" applyProtection="1"/>
    <xf numFmtId="0" fontId="4" fillId="0" borderId="0" xfId="1" applyNumberFormat="1" applyFont="1" applyBorder="1" applyAlignment="1" applyProtection="1">
      <alignment horizontal="left" indent="1"/>
    </xf>
    <xf numFmtId="164" fontId="5" fillId="0" borderId="5" xfId="1" applyNumberFormat="1" applyFont="1" applyFill="1" applyBorder="1" applyAlignment="1" applyProtection="1">
      <protection locked="0"/>
    </xf>
    <xf numFmtId="0" fontId="5" fillId="0" borderId="0" xfId="1" applyNumberFormat="1" applyFont="1" applyBorder="1" applyAlignment="1" applyProtection="1">
      <alignment horizontal="left" indent="2"/>
    </xf>
    <xf numFmtId="0" fontId="5" fillId="0" borderId="0" xfId="1" applyNumberFormat="1" applyFont="1" applyBorder="1" applyAlignment="1" applyProtection="1">
      <alignment horizontal="left" indent="3"/>
    </xf>
    <xf numFmtId="0" fontId="4" fillId="0" borderId="19" xfId="1" applyNumberFormat="1" applyFont="1" applyBorder="1" applyAlignment="1" applyProtection="1">
      <alignment horizontal="left"/>
    </xf>
    <xf numFmtId="0" fontId="4" fillId="0" borderId="19" xfId="1" applyNumberFormat="1" applyFont="1" applyBorder="1" applyAlignment="1" applyProtection="1">
      <alignment horizontal="left" indent="1"/>
    </xf>
    <xf numFmtId="164" fontId="5" fillId="0" borderId="24" xfId="1" applyNumberFormat="1" applyFont="1" applyFill="1" applyBorder="1" applyAlignment="1" applyProtection="1">
      <protection locked="0"/>
    </xf>
    <xf numFmtId="0" fontId="5" fillId="0" borderId="19" xfId="1" applyNumberFormat="1" applyFont="1" applyBorder="1" applyAlignment="1" applyProtection="1">
      <alignment horizontal="left"/>
    </xf>
    <xf numFmtId="0" fontId="5" fillId="0" borderId="19" xfId="1" applyNumberFormat="1" applyFont="1" applyBorder="1" applyAlignment="1" applyProtection="1">
      <alignment horizontal="left" indent="2"/>
    </xf>
    <xf numFmtId="0" fontId="4" fillId="0" borderId="6" xfId="1" applyNumberFormat="1" applyFont="1" applyBorder="1" applyAlignment="1" applyProtection="1">
      <alignment horizontal="left"/>
      <protection locked="0"/>
    </xf>
    <xf numFmtId="0" fontId="4" fillId="0" borderId="6" xfId="1" applyNumberFormat="1" applyFont="1" applyBorder="1" applyAlignment="1" applyProtection="1">
      <alignment horizontal="left" indent="1"/>
      <protection locked="0"/>
    </xf>
    <xf numFmtId="164" fontId="5" fillId="0" borderId="8" xfId="1" applyNumberFormat="1" applyFont="1" applyFill="1" applyBorder="1" applyAlignment="1" applyProtection="1">
      <protection locked="0"/>
    </xf>
    <xf numFmtId="164" fontId="5" fillId="0" borderId="0" xfId="1" applyNumberFormat="1" applyFont="1" applyFill="1" applyAlignment="1" applyProtection="1">
      <protection locked="0"/>
    </xf>
    <xf numFmtId="0" fontId="2" fillId="0" borderId="0" xfId="1" applyNumberFormat="1" applyFill="1" applyAlignment="1" applyProtection="1">
      <protection locked="0"/>
    </xf>
    <xf numFmtId="0" fontId="5" fillId="0" borderId="2" xfId="1" applyNumberFormat="1" applyFont="1" applyFill="1" applyBorder="1" applyAlignment="1" applyProtection="1">
      <protection locked="0"/>
    </xf>
    <xf numFmtId="164" fontId="5" fillId="0" borderId="13" xfId="1" applyNumberFormat="1" applyFont="1" applyFill="1" applyBorder="1" applyAlignment="1" applyProtection="1">
      <protection locked="0"/>
    </xf>
    <xf numFmtId="0" fontId="2" fillId="0" borderId="0" xfId="1" applyNumberFormat="1" applyFont="1" applyAlignment="1" applyProtection="1">
      <protection locked="0"/>
    </xf>
    <xf numFmtId="0" fontId="5" fillId="0" borderId="0" xfId="1" applyNumberFormat="1" applyFont="1" applyFill="1" applyAlignment="1" applyProtection="1"/>
    <xf numFmtId="0" fontId="4" fillId="0" borderId="2" xfId="1" applyNumberFormat="1" applyFont="1" applyFill="1" applyBorder="1" applyAlignment="1" applyProtection="1"/>
    <xf numFmtId="0" fontId="4" fillId="0" borderId="3" xfId="1" applyNumberFormat="1" applyFont="1" applyFill="1" applyBorder="1" applyAlignment="1" applyProtection="1"/>
    <xf numFmtId="0" fontId="5" fillId="0" borderId="0" xfId="1" applyNumberFormat="1" applyFont="1" applyFill="1" applyBorder="1" applyAlignment="1" applyProtection="1">
      <alignment horizontal="center" wrapText="1"/>
    </xf>
    <xf numFmtId="0" fontId="5" fillId="0" borderId="6" xfId="1" quotePrefix="1" applyNumberFormat="1" applyFont="1" applyFill="1" applyBorder="1" applyAlignment="1" applyProtection="1">
      <alignment horizontal="center"/>
    </xf>
    <xf numFmtId="0" fontId="5" fillId="0" borderId="18" xfId="1" applyNumberFormat="1" applyFont="1" applyBorder="1" applyAlignment="1" applyProtection="1">
      <protection locked="0"/>
    </xf>
    <xf numFmtId="0" fontId="5" fillId="0" borderId="6" xfId="1" applyNumberFormat="1" applyFont="1" applyBorder="1" applyAlignment="1" applyProtection="1">
      <alignment horizontal="left"/>
      <protection locked="0"/>
    </xf>
    <xf numFmtId="0" fontId="5" fillId="0" borderId="6" xfId="1" applyNumberFormat="1" applyFont="1" applyBorder="1" applyAlignment="1" applyProtection="1">
      <alignment horizontal="left" indent="2"/>
      <protection locked="0"/>
    </xf>
    <xf numFmtId="164" fontId="5" fillId="0" borderId="0" xfId="1" applyNumberFormat="1" applyFont="1" applyFill="1" applyBorder="1" applyAlignment="1" applyProtection="1">
      <protection locked="0"/>
    </xf>
    <xf numFmtId="0" fontId="2" fillId="0" borderId="0" xfId="1" applyNumberFormat="1" applyBorder="1" applyAlignment="1" applyProtection="1">
      <protection locked="0"/>
    </xf>
    <xf numFmtId="0" fontId="4" fillId="0" borderId="19" xfId="1" applyNumberFormat="1" applyFont="1" applyBorder="1" applyAlignment="1" applyProtection="1"/>
    <xf numFmtId="0" fontId="4" fillId="0" borderId="0" xfId="1" applyNumberFormat="1" applyFont="1" applyFill="1" applyBorder="1" applyAlignment="1" applyProtection="1">
      <alignment horizontal="left"/>
    </xf>
    <xf numFmtId="0" fontId="4" fillId="0" borderId="0" xfId="1" applyNumberFormat="1" applyFont="1" applyFill="1" applyBorder="1" applyAlignment="1" applyProtection="1">
      <alignment horizontal="left" indent="1"/>
    </xf>
    <xf numFmtId="0" fontId="5" fillId="0" borderId="0" xfId="1" applyNumberFormat="1" applyFont="1" applyFill="1" applyBorder="1" applyAlignment="1" applyProtection="1">
      <protection locked="0"/>
    </xf>
    <xf numFmtId="0" fontId="5" fillId="0" borderId="0" xfId="1" applyNumberFormat="1" applyFont="1" applyFill="1" applyBorder="1" applyAlignment="1" applyProtection="1">
      <alignment horizontal="left"/>
    </xf>
    <xf numFmtId="0" fontId="5" fillId="0" borderId="0" xfId="1" applyNumberFormat="1" applyFont="1" applyFill="1" applyBorder="1" applyAlignment="1" applyProtection="1">
      <alignment horizontal="left" indent="2"/>
    </xf>
    <xf numFmtId="164" fontId="5" fillId="0" borderId="12" xfId="1" applyNumberFormat="1" applyFont="1" applyFill="1" applyBorder="1" applyAlignment="1" applyProtection="1">
      <protection locked="0"/>
    </xf>
    <xf numFmtId="0" fontId="4" fillId="0" borderId="18" xfId="1" applyNumberFormat="1" applyFont="1" applyFill="1" applyBorder="1" applyAlignment="1" applyProtection="1">
      <alignment horizontal="left"/>
    </xf>
    <xf numFmtId="0" fontId="4" fillId="0" borderId="18" xfId="1" applyNumberFormat="1" applyFont="1" applyFill="1" applyBorder="1" applyAlignment="1" applyProtection="1"/>
    <xf numFmtId="0" fontId="5" fillId="0" borderId="18" xfId="1" applyNumberFormat="1" applyFont="1" applyFill="1" applyBorder="1" applyAlignment="1" applyProtection="1">
      <protection locked="0"/>
    </xf>
    <xf numFmtId="49" fontId="5" fillId="0" borderId="4" xfId="1" applyNumberFormat="1" applyFont="1" applyFill="1" applyBorder="1" applyAlignment="1" applyProtection="1">
      <alignment horizontal="left"/>
    </xf>
    <xf numFmtId="0" fontId="4" fillId="0" borderId="6" xfId="1" applyNumberFormat="1" applyFont="1" applyBorder="1" applyAlignment="1" applyProtection="1">
      <alignment horizontal="left"/>
    </xf>
    <xf numFmtId="0" fontId="5" fillId="0" borderId="6" xfId="1" applyNumberFormat="1" applyFont="1" applyBorder="1" applyAlignment="1" applyProtection="1">
      <alignment horizontal="left" indent="2"/>
    </xf>
    <xf numFmtId="164" fontId="5" fillId="0" borderId="6" xfId="1" applyNumberFormat="1" applyFont="1" applyBorder="1" applyAlignment="1" applyProtection="1">
      <protection locked="0"/>
    </xf>
    <xf numFmtId="164" fontId="5" fillId="0" borderId="9" xfId="1" applyNumberFormat="1" applyFont="1" applyBorder="1" applyAlignment="1" applyProtection="1">
      <protection locked="0"/>
    </xf>
    <xf numFmtId="0" fontId="5" fillId="0" borderId="6" xfId="1" applyNumberFormat="1" applyFont="1" applyBorder="1" applyAlignment="1" applyProtection="1">
      <alignment horizontal="left" indent="1"/>
      <protection locked="0"/>
    </xf>
    <xf numFmtId="0" fontId="5" fillId="0" borderId="9" xfId="1" applyNumberFormat="1" applyFont="1" applyBorder="1" applyAlignment="1" applyProtection="1">
      <protection locked="0"/>
    </xf>
    <xf numFmtId="0" fontId="5" fillId="0" borderId="0" xfId="1" applyNumberFormat="1" applyFont="1" applyAlignment="1" applyProtection="1">
      <alignment horizontal="left"/>
      <protection locked="0"/>
    </xf>
    <xf numFmtId="164" fontId="5" fillId="0" borderId="23" xfId="1" applyNumberFormat="1" applyFont="1" applyBorder="1" applyAlignment="1" applyProtection="1">
      <protection locked="0"/>
    </xf>
    <xf numFmtId="164" fontId="5" fillId="0" borderId="23" xfId="1" applyNumberFormat="1" applyFont="1" applyFill="1" applyBorder="1" applyAlignment="1" applyProtection="1">
      <protection locked="0"/>
    </xf>
    <xf numFmtId="0" fontId="2" fillId="0" borderId="0" xfId="1" applyNumberFormat="1" applyFont="1" applyFill="1" applyAlignment="1" applyProtection="1">
      <protection locked="0"/>
    </xf>
    <xf numFmtId="0" fontId="2" fillId="0" borderId="0" xfId="1" applyNumberFormat="1" applyFont="1" applyAlignment="1" applyProtection="1"/>
    <xf numFmtId="0" fontId="2" fillId="3" borderId="0" xfId="1" applyNumberFormat="1" applyFont="1" applyFill="1" applyAlignment="1" applyProtection="1">
      <protection locked="0"/>
    </xf>
    <xf numFmtId="164" fontId="5" fillId="0" borderId="20" xfId="1" applyNumberFormat="1" applyFont="1" applyBorder="1" applyAlignment="1" applyProtection="1">
      <alignment horizontal="right"/>
      <protection locked="0"/>
    </xf>
    <xf numFmtId="164" fontId="5" fillId="0" borderId="20" xfId="1" quotePrefix="1" applyNumberFormat="1" applyFont="1" applyBorder="1" applyAlignment="1" applyProtection="1">
      <alignment horizontal="right"/>
      <protection locked="0"/>
    </xf>
    <xf numFmtId="164" fontId="5" fillId="0" borderId="23" xfId="1" quotePrefix="1" applyNumberFormat="1" applyFont="1" applyBorder="1" applyAlignment="1" applyProtection="1">
      <alignment horizontal="right"/>
      <protection locked="0"/>
    </xf>
    <xf numFmtId="165" fontId="4" fillId="0" borderId="0" xfId="1" applyNumberFormat="1" applyFont="1" applyFill="1" applyBorder="1" applyAlignment="1" applyProtection="1">
      <alignment horizontal="left"/>
    </xf>
    <xf numFmtId="0" fontId="10" fillId="0" borderId="0" xfId="1" applyNumberFormat="1" applyFont="1" applyFill="1" applyBorder="1" applyAlignment="1" applyProtection="1">
      <alignment horizontal="left" indent="2"/>
    </xf>
    <xf numFmtId="165" fontId="5" fillId="0" borderId="0" xfId="1" applyNumberFormat="1" applyFont="1" applyFill="1" applyBorder="1" applyAlignment="1" applyProtection="1">
      <alignment horizontal="left"/>
    </xf>
    <xf numFmtId="0" fontId="11" fillId="0" borderId="0" xfId="1" applyNumberFormat="1" applyFont="1" applyFill="1" applyBorder="1" applyAlignment="1" applyProtection="1">
      <alignment horizontal="left" indent="3"/>
    </xf>
    <xf numFmtId="165" fontId="5" fillId="0" borderId="6" xfId="1" applyNumberFormat="1" applyFont="1" applyFill="1" applyBorder="1" applyAlignment="1" applyProtection="1">
      <alignment horizontal="left"/>
    </xf>
    <xf numFmtId="0" fontId="11" fillId="0" borderId="6" xfId="1" applyNumberFormat="1" applyFont="1" applyFill="1" applyBorder="1" applyAlignment="1" applyProtection="1">
      <alignment horizontal="left" indent="3"/>
    </xf>
    <xf numFmtId="0" fontId="5" fillId="0" borderId="6" xfId="1" applyNumberFormat="1" applyFont="1" applyFill="1" applyBorder="1" applyAlignment="1" applyProtection="1">
      <protection locked="0"/>
    </xf>
    <xf numFmtId="164" fontId="5" fillId="0" borderId="6" xfId="1" applyNumberFormat="1" applyFont="1" applyFill="1" applyBorder="1" applyAlignment="1" applyProtection="1">
      <protection locked="0"/>
    </xf>
    <xf numFmtId="0" fontId="3" fillId="0" borderId="0" xfId="1" applyNumberFormat="1" applyFont="1" applyFill="1" applyAlignment="1" applyProtection="1">
      <alignment horizontal="left"/>
    </xf>
    <xf numFmtId="0" fontId="4" fillId="0" borderId="0" xfId="1" applyNumberFormat="1" applyFont="1" applyFill="1" applyAlignment="1" applyProtection="1"/>
    <xf numFmtId="0" fontId="7" fillId="0" borderId="0" xfId="1" applyNumberFormat="1" applyFont="1" applyFill="1" applyAlignment="1" applyProtection="1"/>
    <xf numFmtId="0" fontId="7" fillId="0" borderId="1" xfId="1" applyNumberFormat="1" applyFont="1" applyFill="1" applyBorder="1" applyAlignment="1" applyProtection="1">
      <alignment horizontal="left"/>
    </xf>
    <xf numFmtId="0" fontId="7" fillId="0" borderId="1" xfId="1" applyNumberFormat="1" applyFont="1" applyFill="1" applyBorder="1" applyAlignment="1" applyProtection="1"/>
    <xf numFmtId="0" fontId="5" fillId="0" borderId="1" xfId="1" applyNumberFormat="1" applyFont="1" applyFill="1" applyBorder="1" applyAlignment="1" applyProtection="1"/>
    <xf numFmtId="0" fontId="4" fillId="0" borderId="14" xfId="1" applyNumberFormat="1" applyFont="1" applyFill="1" applyBorder="1" applyAlignment="1" applyProtection="1"/>
    <xf numFmtId="0" fontId="4" fillId="0" borderId="2" xfId="1" applyNumberFormat="1" applyFont="1" applyFill="1" applyBorder="1" applyAlignment="1" applyProtection="1">
      <alignment horizontal="center"/>
    </xf>
    <xf numFmtId="0" fontId="5" fillId="0" borderId="0" xfId="1" applyNumberFormat="1" applyFont="1" applyFill="1" applyBorder="1" applyAlignment="1" applyProtection="1"/>
    <xf numFmtId="0" fontId="5" fillId="0" borderId="4" xfId="1" applyNumberFormat="1" applyFont="1" applyFill="1" applyBorder="1" applyAlignment="1" applyProtection="1">
      <alignment horizontal="center" wrapText="1"/>
    </xf>
    <xf numFmtId="0" fontId="5" fillId="0" borderId="5" xfId="1" applyNumberFormat="1" applyFont="1" applyFill="1" applyBorder="1" applyAlignment="1" applyProtection="1">
      <alignment horizontal="center" wrapText="1"/>
    </xf>
    <xf numFmtId="0" fontId="5" fillId="0" borderId="6" xfId="1" applyNumberFormat="1" applyFont="1" applyFill="1" applyBorder="1" applyAlignment="1" applyProtection="1">
      <alignment horizontal="left"/>
    </xf>
    <xf numFmtId="0" fontId="5" fillId="0" borderId="6" xfId="1" applyNumberFormat="1" applyFont="1" applyFill="1" applyBorder="1" applyAlignment="1" applyProtection="1"/>
    <xf numFmtId="0" fontId="5" fillId="0" borderId="7" xfId="1" quotePrefix="1" applyNumberFormat="1" applyFont="1" applyFill="1" applyBorder="1" applyAlignment="1" applyProtection="1">
      <alignment horizontal="center"/>
    </xf>
    <xf numFmtId="0" fontId="5" fillId="0" borderId="8" xfId="1" quotePrefix="1" applyNumberFormat="1" applyFont="1" applyFill="1" applyBorder="1" applyAlignment="1" applyProtection="1">
      <alignment horizontal="center"/>
    </xf>
    <xf numFmtId="0" fontId="5" fillId="0" borderId="2" xfId="1" applyNumberFormat="1" applyFont="1" applyFill="1" applyBorder="1" applyAlignment="1" applyProtection="1">
      <alignment horizontal="right"/>
    </xf>
    <xf numFmtId="164" fontId="5" fillId="0" borderId="60" xfId="11" applyNumberFormat="1" applyFont="1" applyFill="1" applyBorder="1" applyAlignment="1" applyProtection="1">
      <protection locked="0"/>
    </xf>
    <xf numFmtId="167" fontId="5" fillId="0" borderId="5" xfId="1" applyNumberFormat="1" applyFont="1" applyFill="1" applyBorder="1" applyAlignment="1" applyProtection="1">
      <alignment horizontal="right"/>
      <protection locked="0"/>
    </xf>
    <xf numFmtId="0" fontId="5" fillId="0" borderId="6" xfId="1" applyNumberFormat="1" applyFont="1" applyFill="1" applyBorder="1" applyAlignment="1" applyProtection="1">
      <alignment horizontal="left" indent="2"/>
    </xf>
    <xf numFmtId="0" fontId="5" fillId="0" borderId="0" xfId="1" applyNumberFormat="1" applyFont="1" applyFill="1" applyBorder="1" applyAlignment="1" applyProtection="1">
      <alignment horizontal="left"/>
      <protection locked="0"/>
    </xf>
    <xf numFmtId="0" fontId="5" fillId="0" borderId="15" xfId="1" quotePrefix="1" applyNumberFormat="1" applyFont="1" applyBorder="1" applyAlignment="1" applyProtection="1">
      <alignment horizontal="center"/>
    </xf>
    <xf numFmtId="0" fontId="4" fillId="0" borderId="6" xfId="1" applyNumberFormat="1" applyFont="1" applyBorder="1" applyAlignment="1" applyProtection="1">
      <alignment horizontal="left" indent="1"/>
    </xf>
    <xf numFmtId="3" fontId="3" fillId="0" borderId="0" xfId="1" applyNumberFormat="1" applyFont="1" applyAlignment="1" applyProtection="1">
      <alignment horizontal="right"/>
    </xf>
    <xf numFmtId="0" fontId="17" fillId="0" borderId="0" xfId="1" applyNumberFormat="1" applyFont="1" applyAlignment="1" applyProtection="1">
      <protection locked="0"/>
    </xf>
    <xf numFmtId="0" fontId="10" fillId="0" borderId="0" xfId="1" applyNumberFormat="1" applyFont="1" applyAlignment="1" applyProtection="1">
      <alignment horizontal="right"/>
      <protection locked="0"/>
    </xf>
    <xf numFmtId="0" fontId="4" fillId="0" borderId="0" xfId="1" applyNumberFormat="1" applyFont="1" applyBorder="1" applyAlignment="1" applyProtection="1">
      <alignment horizontal="center" wrapText="1"/>
      <protection locked="0"/>
    </xf>
    <xf numFmtId="0" fontId="5" fillId="0" borderId="0" xfId="1" applyNumberFormat="1" applyFont="1" applyBorder="1" applyAlignment="1" applyProtection="1">
      <alignment horizontal="center" wrapText="1"/>
      <protection locked="0"/>
    </xf>
    <xf numFmtId="0" fontId="4" fillId="0" borderId="0" xfId="1" applyNumberFormat="1" applyFont="1" applyBorder="1" applyAlignment="1" applyProtection="1">
      <alignment horizontal="center"/>
      <protection locked="0"/>
    </xf>
    <xf numFmtId="164" fontId="5" fillId="0" borderId="55" xfId="1" applyNumberFormat="1" applyFont="1" applyBorder="1" applyAlignment="1" applyProtection="1">
      <alignment horizontal="center" wrapText="1"/>
    </xf>
    <xf numFmtId="164" fontId="5" fillId="0" borderId="48" xfId="1" applyNumberFormat="1" applyFont="1" applyBorder="1" applyAlignment="1" applyProtection="1">
      <alignment horizontal="center" wrapText="1"/>
    </xf>
    <xf numFmtId="164" fontId="5" fillId="0" borderId="49" xfId="1" applyNumberFormat="1" applyFont="1" applyBorder="1" applyAlignment="1" applyProtection="1">
      <alignment horizontal="center" wrapText="1"/>
    </xf>
    <xf numFmtId="164" fontId="4" fillId="0" borderId="8" xfId="1" applyNumberFormat="1" applyFont="1" applyBorder="1" applyAlignment="1" applyProtection="1">
      <alignment horizontal="center" wrapText="1"/>
    </xf>
    <xf numFmtId="0" fontId="5" fillId="0" borderId="13" xfId="1" applyNumberFormat="1" applyFont="1" applyBorder="1" applyAlignment="1" applyProtection="1">
      <alignment horizontal="left" wrapText="1"/>
    </xf>
    <xf numFmtId="164" fontId="5" fillId="2" borderId="25" xfId="1" applyNumberFormat="1" applyFont="1" applyFill="1" applyBorder="1" applyAlignment="1" applyProtection="1">
      <protection locked="0"/>
    </xf>
    <xf numFmtId="164" fontId="5" fillId="0" borderId="26" xfId="1" applyNumberFormat="1" applyFont="1" applyFill="1" applyBorder="1" applyAlignment="1" applyProtection="1">
      <protection locked="0"/>
    </xf>
    <xf numFmtId="164" fontId="5" fillId="0" borderId="26" xfId="1" applyNumberFormat="1" applyFont="1" applyFill="1" applyBorder="1" applyAlignment="1" applyProtection="1">
      <alignment horizontal="right"/>
      <protection locked="0"/>
    </xf>
    <xf numFmtId="164" fontId="5" fillId="0" borderId="27" xfId="1" applyNumberFormat="1" applyFont="1" applyFill="1" applyBorder="1" applyAlignment="1" applyProtection="1">
      <protection locked="0"/>
    </xf>
    <xf numFmtId="0" fontId="5" fillId="0" borderId="16" xfId="1" applyNumberFormat="1" applyFont="1" applyBorder="1" applyAlignment="1" applyProtection="1">
      <alignment horizontal="left" wrapText="1"/>
    </xf>
    <xf numFmtId="164" fontId="5" fillId="0" borderId="28" xfId="1" applyNumberFormat="1" applyFont="1" applyFill="1" applyBorder="1" applyAlignment="1" applyProtection="1">
      <protection locked="0"/>
    </xf>
    <xf numFmtId="164" fontId="5" fillId="2" borderId="29" xfId="1" applyNumberFormat="1" applyFont="1" applyFill="1" applyBorder="1" applyAlignment="1" applyProtection="1">
      <protection locked="0"/>
    </xf>
    <xf numFmtId="164" fontId="5" fillId="0" borderId="29" xfId="1" applyNumberFormat="1" applyFont="1" applyFill="1" applyBorder="1" applyAlignment="1" applyProtection="1">
      <protection locked="0"/>
    </xf>
    <xf numFmtId="164" fontId="5" fillId="0" borderId="29" xfId="1" applyNumberFormat="1" applyFont="1" applyFill="1" applyBorder="1" applyAlignment="1" applyProtection="1">
      <alignment horizontal="right"/>
      <protection locked="0"/>
    </xf>
    <xf numFmtId="164" fontId="5" fillId="0" borderId="30" xfId="1" applyNumberFormat="1" applyFont="1" applyFill="1" applyBorder="1" applyAlignment="1" applyProtection="1">
      <protection locked="0"/>
    </xf>
    <xf numFmtId="164" fontId="5" fillId="0" borderId="16" xfId="1" applyNumberFormat="1" applyFont="1" applyFill="1" applyBorder="1" applyAlignment="1" applyProtection="1">
      <protection locked="0"/>
    </xf>
    <xf numFmtId="0" fontId="5" fillId="0" borderId="5" xfId="1" applyNumberFormat="1" applyFont="1" applyBorder="1" applyAlignment="1" applyProtection="1">
      <alignment horizontal="left" wrapText="1"/>
    </xf>
    <xf numFmtId="164" fontId="5" fillId="0" borderId="31" xfId="1" applyNumberFormat="1" applyFont="1" applyFill="1" applyBorder="1" applyAlignment="1" applyProtection="1">
      <protection locked="0"/>
    </xf>
    <xf numFmtId="164" fontId="5" fillId="0" borderId="32" xfId="1" applyNumberFormat="1" applyFont="1" applyFill="1" applyBorder="1" applyAlignment="1" applyProtection="1">
      <protection locked="0"/>
    </xf>
    <xf numFmtId="164" fontId="5" fillId="2" borderId="32" xfId="1" applyNumberFormat="1" applyFont="1" applyFill="1" applyBorder="1" applyAlignment="1" applyProtection="1">
      <protection locked="0"/>
    </xf>
    <xf numFmtId="164" fontId="5" fillId="0" borderId="33" xfId="1" applyNumberFormat="1" applyFont="1" applyFill="1" applyBorder="1" applyAlignment="1" applyProtection="1">
      <protection locked="0"/>
    </xf>
    <xf numFmtId="164" fontId="5" fillId="0" borderId="31" xfId="1" applyNumberFormat="1" applyFont="1" applyFill="1" applyBorder="1" applyAlignment="1" applyProtection="1">
      <alignment horizontal="right"/>
      <protection locked="0"/>
    </xf>
    <xf numFmtId="164" fontId="18" fillId="0" borderId="32" xfId="1" applyNumberFormat="1" applyFont="1" applyFill="1" applyBorder="1" applyAlignment="1" applyProtection="1">
      <alignment horizontal="right"/>
      <protection locked="0"/>
    </xf>
    <xf numFmtId="164" fontId="5" fillId="0" borderId="32" xfId="1" applyNumberFormat="1" applyFont="1" applyFill="1" applyBorder="1" applyAlignment="1" applyProtection="1">
      <alignment horizontal="right"/>
      <protection locked="0"/>
    </xf>
    <xf numFmtId="164" fontId="5" fillId="2" borderId="29" xfId="1" applyNumberFormat="1" applyFont="1" applyFill="1" applyBorder="1" applyAlignment="1" applyProtection="1">
      <alignment horizontal="right"/>
      <protection locked="0"/>
    </xf>
    <xf numFmtId="164" fontId="5" fillId="0" borderId="33" xfId="1" applyNumberFormat="1" applyFont="1" applyFill="1" applyBorder="1" applyAlignment="1" applyProtection="1">
      <alignment horizontal="right"/>
      <protection locked="0"/>
    </xf>
    <xf numFmtId="164" fontId="5" fillId="0" borderId="16" xfId="1" applyNumberFormat="1" applyFont="1" applyFill="1" applyBorder="1" applyAlignment="1" applyProtection="1">
      <alignment horizontal="right"/>
      <protection locked="0"/>
    </xf>
    <xf numFmtId="0" fontId="5" fillId="0" borderId="17" xfId="1" applyNumberFormat="1" applyFont="1" applyBorder="1" applyAlignment="1" applyProtection="1">
      <alignment horizontal="left" wrapText="1"/>
    </xf>
    <xf numFmtId="164" fontId="5" fillId="0" borderId="32" xfId="1" applyNumberFormat="1" applyFont="1" applyBorder="1" applyAlignment="1" applyProtection="1">
      <protection locked="0"/>
    </xf>
    <xf numFmtId="164" fontId="5" fillId="2" borderId="33" xfId="1" applyNumberFormat="1" applyFont="1" applyFill="1" applyBorder="1" applyAlignment="1" applyProtection="1">
      <protection locked="0"/>
    </xf>
    <xf numFmtId="0" fontId="4" fillId="0" borderId="15" xfId="1" applyNumberFormat="1" applyFont="1" applyBorder="1" applyAlignment="1" applyProtection="1">
      <alignment horizontal="left" wrapText="1"/>
    </xf>
    <xf numFmtId="164" fontId="5" fillId="0" borderId="34" xfId="1" applyNumberFormat="1" applyFont="1" applyFill="1" applyBorder="1" applyAlignment="1" applyProtection="1">
      <protection locked="0"/>
    </xf>
    <xf numFmtId="164" fontId="5" fillId="0" borderId="35" xfId="1" applyNumberFormat="1" applyFont="1" applyFill="1" applyBorder="1" applyAlignment="1" applyProtection="1">
      <protection locked="0"/>
    </xf>
    <xf numFmtId="164" fontId="5" fillId="0" borderId="35" xfId="1" applyNumberFormat="1" applyFont="1" applyFill="1" applyBorder="1" applyAlignment="1" applyProtection="1">
      <alignment horizontal="right"/>
      <protection locked="0"/>
    </xf>
    <xf numFmtId="164" fontId="5" fillId="0" borderId="15" xfId="1" applyNumberFormat="1" applyFont="1" applyFill="1" applyBorder="1" applyAlignment="1" applyProtection="1">
      <protection locked="0"/>
    </xf>
    <xf numFmtId="164" fontId="5" fillId="0" borderId="33" xfId="1" applyNumberFormat="1" applyFont="1" applyBorder="1" applyAlignment="1" applyProtection="1">
      <alignment horizontal="right"/>
      <protection locked="0"/>
    </xf>
    <xf numFmtId="164" fontId="5" fillId="0" borderId="32" xfId="1" applyNumberFormat="1" applyFont="1" applyBorder="1" applyAlignment="1" applyProtection="1">
      <alignment horizontal="right"/>
      <protection locked="0"/>
    </xf>
    <xf numFmtId="164" fontId="5" fillId="0" borderId="33" xfId="1" applyNumberFormat="1" applyFont="1" applyBorder="1" applyAlignment="1" applyProtection="1">
      <protection locked="0"/>
    </xf>
    <xf numFmtId="0" fontId="4" fillId="0" borderId="1" xfId="1" applyNumberFormat="1" applyFont="1" applyBorder="1" applyAlignment="1" applyProtection="1">
      <alignment vertical="center" wrapText="1"/>
      <protection locked="0"/>
    </xf>
    <xf numFmtId="0" fontId="4" fillId="0" borderId="0" xfId="1" applyNumberFormat="1" applyFont="1" applyBorder="1" applyAlignment="1" applyProtection="1">
      <alignment horizontal="left" wrapText="1"/>
      <protection locked="0"/>
    </xf>
    <xf numFmtId="164" fontId="5" fillId="2" borderId="36" xfId="1" applyNumberFormat="1" applyFont="1" applyFill="1" applyBorder="1" applyAlignment="1" applyProtection="1">
      <protection locked="0"/>
    </xf>
    <xf numFmtId="164" fontId="5" fillId="0" borderId="37" xfId="1" applyNumberFormat="1" applyFont="1" applyFill="1" applyBorder="1" applyAlignment="1" applyProtection="1">
      <protection locked="0"/>
    </xf>
    <xf numFmtId="164" fontId="5" fillId="0" borderId="37" xfId="1" applyNumberFormat="1" applyFont="1" applyFill="1" applyBorder="1" applyAlignment="1" applyProtection="1">
      <alignment horizontal="right"/>
      <protection locked="0"/>
    </xf>
    <xf numFmtId="164" fontId="5" fillId="0" borderId="38" xfId="1" applyNumberFormat="1" applyFont="1" applyFill="1" applyBorder="1" applyAlignment="1" applyProtection="1">
      <protection locked="0"/>
    </xf>
    <xf numFmtId="164" fontId="5" fillId="0" borderId="39" xfId="1" applyNumberFormat="1" applyFont="1" applyFill="1" applyBorder="1" applyAlignment="1" applyProtection="1">
      <protection locked="0"/>
    </xf>
    <xf numFmtId="164" fontId="5" fillId="0" borderId="40" xfId="1" applyNumberFormat="1" applyFont="1" applyFill="1" applyBorder="1" applyAlignment="1" applyProtection="1">
      <protection locked="0"/>
    </xf>
    <xf numFmtId="164" fontId="5" fillId="0" borderId="41" xfId="1" applyNumberFormat="1" applyFont="1" applyFill="1" applyBorder="1" applyAlignment="1" applyProtection="1">
      <protection locked="0"/>
    </xf>
    <xf numFmtId="164" fontId="5" fillId="0" borderId="42" xfId="1" applyNumberFormat="1" applyFont="1" applyFill="1" applyBorder="1" applyAlignment="1" applyProtection="1">
      <protection locked="0"/>
    </xf>
    <xf numFmtId="164" fontId="5" fillId="0" borderId="42" xfId="1" applyNumberFormat="1" applyFont="1" applyFill="1" applyBorder="1" applyAlignment="1" applyProtection="1">
      <alignment horizontal="right"/>
      <protection locked="0"/>
    </xf>
    <xf numFmtId="164" fontId="5" fillId="0" borderId="41" xfId="1" applyNumberFormat="1" applyFont="1" applyFill="1" applyBorder="1" applyAlignment="1" applyProtection="1">
      <alignment horizontal="right"/>
      <protection locked="0"/>
    </xf>
    <xf numFmtId="164" fontId="5" fillId="0" borderId="43" xfId="1" applyNumberFormat="1" applyFont="1" applyFill="1" applyBorder="1" applyAlignment="1" applyProtection="1">
      <protection locked="0"/>
    </xf>
    <xf numFmtId="164" fontId="5" fillId="0" borderId="44" xfId="1" applyNumberFormat="1" applyFont="1" applyFill="1" applyBorder="1" applyAlignment="1" applyProtection="1">
      <protection locked="0"/>
    </xf>
    <xf numFmtId="164" fontId="5" fillId="0" borderId="44" xfId="1" applyNumberFormat="1" applyFont="1" applyBorder="1" applyAlignment="1" applyProtection="1">
      <protection locked="0"/>
    </xf>
    <xf numFmtId="164" fontId="5" fillId="0" borderId="44" xfId="1" applyNumberFormat="1" applyFont="1" applyBorder="1" applyAlignment="1" applyProtection="1">
      <alignment horizontal="right"/>
      <protection locked="0"/>
    </xf>
    <xf numFmtId="164" fontId="5" fillId="2" borderId="45" xfId="1" applyNumberFormat="1" applyFont="1" applyFill="1" applyBorder="1" applyAlignment="1" applyProtection="1">
      <protection locked="0"/>
    </xf>
    <xf numFmtId="164" fontId="5" fillId="0" borderId="46" xfId="1" applyNumberFormat="1" applyFont="1" applyFill="1" applyBorder="1" applyAlignment="1" applyProtection="1">
      <protection locked="0"/>
    </xf>
    <xf numFmtId="164" fontId="5" fillId="0" borderId="47" xfId="1" applyNumberFormat="1" applyFont="1" applyFill="1" applyBorder="1" applyAlignment="1" applyProtection="1">
      <protection locked="0"/>
    </xf>
    <xf numFmtId="164" fontId="5" fillId="0" borderId="48" xfId="1" applyNumberFormat="1" applyFont="1" applyFill="1" applyBorder="1" applyAlignment="1" applyProtection="1">
      <protection locked="0"/>
    </xf>
    <xf numFmtId="164" fontId="5" fillId="0" borderId="48" xfId="1" applyNumberFormat="1" applyFont="1" applyFill="1" applyBorder="1" applyAlignment="1" applyProtection="1">
      <alignment horizontal="right"/>
      <protection locked="0"/>
    </xf>
    <xf numFmtId="164" fontId="5" fillId="0" borderId="50" xfId="1" applyNumberFormat="1" applyFont="1" applyFill="1" applyBorder="1" applyAlignment="1" applyProtection="1">
      <protection locked="0"/>
    </xf>
    <xf numFmtId="0" fontId="4" fillId="0" borderId="0" xfId="1" applyNumberFormat="1" applyFont="1" applyBorder="1" applyAlignment="1" applyProtection="1">
      <alignment vertical="center" wrapText="1"/>
      <protection locked="0"/>
    </xf>
    <xf numFmtId="14" fontId="4" fillId="0" borderId="0" xfId="1" applyFont="1" applyProtection="1">
      <alignment vertical="center"/>
      <protection locked="0"/>
    </xf>
    <xf numFmtId="14" fontId="5" fillId="0" borderId="0" xfId="1" applyFont="1" applyProtection="1">
      <alignment vertical="center"/>
      <protection locked="0"/>
    </xf>
    <xf numFmtId="164" fontId="5" fillId="0" borderId="0" xfId="1" applyNumberFormat="1" applyFont="1" applyProtection="1">
      <alignment vertical="center"/>
      <protection locked="0"/>
    </xf>
    <xf numFmtId="14" fontId="5" fillId="0" borderId="13" xfId="1" applyFont="1" applyBorder="1" applyAlignment="1" applyProtection="1">
      <alignment horizontal="left" wrapText="1"/>
    </xf>
    <xf numFmtId="164" fontId="5" fillId="2" borderId="25" xfId="1" applyNumberFormat="1" applyFont="1" applyFill="1" applyBorder="1" applyProtection="1">
      <alignment vertical="center"/>
      <protection locked="0"/>
    </xf>
    <xf numFmtId="164" fontId="5" fillId="0" borderId="26" xfId="1" applyNumberFormat="1" applyFont="1" applyFill="1" applyBorder="1" applyProtection="1">
      <alignment vertical="center"/>
      <protection locked="0"/>
    </xf>
    <xf numFmtId="164" fontId="5" fillId="0" borderId="27" xfId="1" applyNumberFormat="1" applyFont="1" applyFill="1" applyBorder="1" applyProtection="1">
      <alignment vertical="center"/>
      <protection locked="0"/>
    </xf>
    <xf numFmtId="164" fontId="5" fillId="0" borderId="13" xfId="1" applyNumberFormat="1" applyFont="1" applyFill="1" applyBorder="1" applyProtection="1">
      <alignment vertical="center"/>
      <protection locked="0"/>
    </xf>
    <xf numFmtId="14" fontId="5" fillId="0" borderId="16" xfId="1" applyFont="1" applyBorder="1" applyAlignment="1" applyProtection="1">
      <alignment horizontal="left" wrapText="1"/>
    </xf>
    <xf numFmtId="164" fontId="5" fillId="0" borderId="28" xfId="1" applyNumberFormat="1" applyFont="1" applyFill="1" applyBorder="1" applyProtection="1">
      <alignment vertical="center"/>
      <protection locked="0"/>
    </xf>
    <xf numFmtId="164" fontId="5" fillId="2" borderId="29" xfId="1" applyNumberFormat="1" applyFont="1" applyFill="1" applyBorder="1" applyProtection="1">
      <alignment vertical="center"/>
      <protection locked="0"/>
    </xf>
    <xf numFmtId="164" fontId="5" fillId="0" borderId="29" xfId="1" applyNumberFormat="1" applyFont="1" applyFill="1" applyBorder="1" applyProtection="1">
      <alignment vertical="center"/>
      <protection locked="0"/>
    </xf>
    <xf numFmtId="164" fontId="5" fillId="0" borderId="30" xfId="1" applyNumberFormat="1" applyFont="1" applyFill="1" applyBorder="1" applyProtection="1">
      <alignment vertical="center"/>
      <protection locked="0"/>
    </xf>
    <xf numFmtId="164" fontId="5" fillId="0" borderId="5" xfId="1" applyNumberFormat="1" applyFont="1" applyFill="1" applyBorder="1" applyProtection="1">
      <alignment vertical="center"/>
      <protection locked="0"/>
    </xf>
    <xf numFmtId="164" fontId="5" fillId="0" borderId="24" xfId="1" applyNumberFormat="1" applyFont="1" applyFill="1" applyBorder="1" applyProtection="1">
      <alignment vertical="center"/>
      <protection locked="0"/>
    </xf>
    <xf numFmtId="14" fontId="5" fillId="0" borderId="5" xfId="1" applyFont="1" applyBorder="1" applyAlignment="1" applyProtection="1">
      <alignment horizontal="left" wrapText="1"/>
    </xf>
    <xf numFmtId="164" fontId="5" fillId="0" borderId="31" xfId="1" applyNumberFormat="1" applyFont="1" applyFill="1" applyBorder="1" applyProtection="1">
      <alignment vertical="center"/>
      <protection locked="0"/>
    </xf>
    <xf numFmtId="164" fontId="5" fillId="0" borderId="32" xfId="1" applyNumberFormat="1" applyFont="1" applyFill="1" applyBorder="1" applyProtection="1">
      <alignment vertical="center"/>
      <protection locked="0"/>
    </xf>
    <xf numFmtId="164" fontId="5" fillId="2" borderId="32" xfId="1" applyNumberFormat="1" applyFont="1" applyFill="1" applyBorder="1" applyProtection="1">
      <alignment vertical="center"/>
      <protection locked="0"/>
    </xf>
    <xf numFmtId="164" fontId="5" fillId="0" borderId="33" xfId="1" applyNumberFormat="1" applyFont="1" applyBorder="1" applyProtection="1">
      <alignment vertical="center"/>
      <protection locked="0"/>
    </xf>
    <xf numFmtId="164" fontId="5" fillId="0" borderId="16" xfId="1" applyNumberFormat="1" applyFont="1" applyFill="1" applyBorder="1" applyProtection="1">
      <alignment vertical="center"/>
      <protection locked="0"/>
    </xf>
    <xf numFmtId="164" fontId="5" fillId="2" borderId="32" xfId="1" applyNumberFormat="1" applyFont="1" applyFill="1" applyBorder="1" applyAlignment="1" applyProtection="1">
      <alignment horizontal="right"/>
      <protection locked="0"/>
    </xf>
    <xf numFmtId="14" fontId="5" fillId="0" borderId="17" xfId="1" applyFont="1" applyBorder="1" applyAlignment="1" applyProtection="1">
      <alignment horizontal="left" wrapText="1"/>
    </xf>
    <xf numFmtId="164" fontId="5" fillId="0" borderId="32" xfId="1" applyNumberFormat="1" applyFont="1" applyBorder="1" applyProtection="1">
      <alignment vertical="center"/>
      <protection locked="0"/>
    </xf>
    <xf numFmtId="164" fontId="5" fillId="2" borderId="33" xfId="1" applyNumberFormat="1" applyFont="1" applyFill="1" applyBorder="1" applyProtection="1">
      <alignment vertical="center"/>
      <protection locked="0"/>
    </xf>
    <xf numFmtId="14" fontId="4" fillId="0" borderId="15" xfId="1" applyFont="1" applyBorder="1" applyAlignment="1" applyProtection="1">
      <alignment horizontal="left" wrapText="1"/>
    </xf>
    <xf numFmtId="164" fontId="5" fillId="0" borderId="34" xfId="1" applyNumberFormat="1" applyFont="1" applyFill="1" applyBorder="1" applyProtection="1">
      <alignment vertical="center"/>
      <protection locked="0"/>
    </xf>
    <xf numFmtId="164" fontId="5" fillId="0" borderId="35" xfId="1" applyNumberFormat="1" applyFont="1" applyFill="1" applyBorder="1" applyProtection="1">
      <alignment vertical="center"/>
      <protection locked="0"/>
    </xf>
    <xf numFmtId="164" fontId="5" fillId="0" borderId="15" xfId="1" applyNumberFormat="1" applyFont="1" applyFill="1" applyBorder="1" applyProtection="1">
      <alignment vertical="center"/>
      <protection locked="0"/>
    </xf>
    <xf numFmtId="14" fontId="4" fillId="0" borderId="0" xfId="1" applyFont="1" applyBorder="1" applyAlignment="1" applyProtection="1">
      <alignment vertical="center" wrapText="1"/>
      <protection locked="0"/>
    </xf>
    <xf numFmtId="14" fontId="4" fillId="0" borderId="0" xfId="1" applyFont="1" applyBorder="1" applyAlignment="1" applyProtection="1">
      <alignment horizontal="left" wrapText="1"/>
      <protection locked="0"/>
    </xf>
    <xf numFmtId="164" fontId="5" fillId="0" borderId="0" xfId="1" applyNumberFormat="1" applyFont="1" applyFill="1" applyBorder="1" applyProtection="1">
      <alignment vertical="center"/>
      <protection locked="0"/>
    </xf>
    <xf numFmtId="164" fontId="5" fillId="0" borderId="0" xfId="1" applyNumberFormat="1" applyFont="1" applyBorder="1" applyProtection="1">
      <alignment vertical="center"/>
      <protection locked="0"/>
    </xf>
    <xf numFmtId="164" fontId="5" fillId="0" borderId="23" xfId="1" applyNumberFormat="1" applyFont="1" applyFill="1" applyBorder="1" applyProtection="1">
      <alignment vertical="center"/>
      <protection locked="0"/>
    </xf>
    <xf numFmtId="0" fontId="17" fillId="0" borderId="0" xfId="1" applyNumberFormat="1" applyFont="1" applyBorder="1" applyAlignment="1" applyProtection="1">
      <alignment vertical="center" wrapText="1"/>
      <protection locked="0"/>
    </xf>
    <xf numFmtId="3" fontId="5" fillId="0" borderId="23" xfId="1" applyNumberFormat="1" applyFont="1" applyFill="1" applyBorder="1" applyAlignment="1" applyProtection="1">
      <protection locked="0"/>
    </xf>
    <xf numFmtId="164" fontId="5" fillId="0" borderId="65" xfId="1" applyNumberFormat="1" applyFont="1" applyFill="1" applyBorder="1" applyAlignment="1" applyProtection="1">
      <protection locked="0"/>
    </xf>
    <xf numFmtId="164" fontId="5" fillId="0" borderId="18" xfId="1" applyNumberFormat="1" applyFont="1" applyBorder="1" applyAlignment="1" applyProtection="1">
      <protection locked="0"/>
    </xf>
    <xf numFmtId="164" fontId="5" fillId="0" borderId="22" xfId="1" applyNumberFormat="1" applyFont="1" applyBorder="1" applyAlignment="1" applyProtection="1">
      <protection locked="0"/>
    </xf>
    <xf numFmtId="0" fontId="51" fillId="0" borderId="5" xfId="12" applyNumberFormat="1" applyFont="1" applyFill="1" applyBorder="1" applyAlignment="1">
      <alignment vertical="center" wrapText="1"/>
    </xf>
    <xf numFmtId="0" fontId="50" fillId="0" borderId="5" xfId="12" applyNumberFormat="1" applyFont="1" applyBorder="1" applyAlignment="1"/>
    <xf numFmtId="0" fontId="51" fillId="0" borderId="5" xfId="12" applyNumberFormat="1" applyFont="1" applyBorder="1" applyAlignment="1">
      <alignment vertical="center" wrapText="1"/>
    </xf>
    <xf numFmtId="0" fontId="50" fillId="0" borderId="5" xfId="12" applyNumberFormat="1" applyFont="1" applyBorder="1" applyAlignment="1">
      <alignment vertical="center" wrapText="1"/>
    </xf>
    <xf numFmtId="3" fontId="50" fillId="0" borderId="5" xfId="12" applyNumberFormat="1" applyFont="1" applyFill="1" applyBorder="1" applyAlignment="1" applyProtection="1">
      <alignment vertical="center" wrapText="1"/>
    </xf>
    <xf numFmtId="164" fontId="50" fillId="0" borderId="5" xfId="12" applyNumberFormat="1" applyFont="1" applyBorder="1" applyAlignment="1" applyProtection="1">
      <alignment vertical="center" wrapText="1"/>
    </xf>
    <xf numFmtId="165" fontId="23" fillId="0" borderId="5" xfId="14" applyNumberFormat="1" applyFont="1" applyBorder="1" applyAlignment="1">
      <alignment vertical="center" wrapText="1"/>
    </xf>
    <xf numFmtId="165" fontId="51" fillId="0" borderId="5" xfId="14" applyNumberFormat="1" applyFont="1" applyBorder="1" applyAlignment="1">
      <alignment vertical="center" wrapText="1"/>
    </xf>
    <xf numFmtId="165" fontId="23" fillId="0" borderId="5" xfId="14" applyNumberFormat="1" applyFont="1" applyFill="1" applyBorder="1" applyAlignment="1">
      <alignment vertical="center" wrapText="1"/>
    </xf>
    <xf numFmtId="0" fontId="8" fillId="0" borderId="0" xfId="12" applyNumberFormat="1" applyFont="1" applyBorder="1" applyAlignment="1" applyProtection="1">
      <alignment horizontal="right" vertical="center" wrapText="1"/>
    </xf>
    <xf numFmtId="0" fontId="0" fillId="0" borderId="0" xfId="0" applyAlignment="1">
      <alignment vertical="center" wrapText="1"/>
    </xf>
    <xf numFmtId="164" fontId="27" fillId="4" borderId="5" xfId="12" applyNumberFormat="1" applyFont="1" applyFill="1" applyBorder="1" applyAlignment="1" applyProtection="1">
      <alignment vertical="center" wrapText="1"/>
    </xf>
    <xf numFmtId="164" fontId="2" fillId="0" borderId="0" xfId="1" applyNumberFormat="1" applyFont="1" applyAlignment="1" applyProtection="1">
      <protection locked="0"/>
    </xf>
    <xf numFmtId="3" fontId="21" fillId="0" borderId="0" xfId="7" applyNumberFormat="1" applyFont="1" applyAlignment="1" applyProtection="1">
      <protection locked="0"/>
    </xf>
    <xf numFmtId="1" fontId="7" fillId="0" borderId="0" xfId="0" applyNumberFormat="1" applyFont="1"/>
    <xf numFmtId="3" fontId="23" fillId="0" borderId="0" xfId="12" applyNumberFormat="1" applyFont="1" applyFill="1" applyAlignment="1"/>
    <xf numFmtId="0" fontId="7" fillId="0" borderId="6" xfId="12" applyNumberFormat="1" applyFont="1" applyFill="1" applyBorder="1" applyAlignment="1" applyProtection="1"/>
    <xf numFmtId="0" fontId="2" fillId="0" borderId="6" xfId="12" applyNumberFormat="1" applyFont="1" applyFill="1" applyBorder="1" applyAlignment="1"/>
    <xf numFmtId="0" fontId="2" fillId="0" borderId="4" xfId="12" applyNumberFormat="1" applyFont="1" applyFill="1" applyBorder="1" applyAlignment="1">
      <alignment vertical="center" wrapText="1"/>
    </xf>
    <xf numFmtId="3" fontId="23" fillId="0" borderId="10" xfId="12" applyNumberFormat="1" applyFont="1" applyFill="1" applyBorder="1" applyAlignment="1">
      <alignment vertical="center" wrapText="1"/>
    </xf>
    <xf numFmtId="3" fontId="23" fillId="0" borderId="1" xfId="12" applyNumberFormat="1" applyFont="1" applyFill="1" applyBorder="1" applyAlignment="1">
      <alignment vertical="center" wrapText="1"/>
    </xf>
    <xf numFmtId="0" fontId="2" fillId="0" borderId="7" xfId="12" applyNumberFormat="1" applyFont="1" applyFill="1" applyBorder="1" applyAlignment="1">
      <alignment vertical="center" wrapText="1"/>
    </xf>
    <xf numFmtId="3" fontId="16" fillId="0" borderId="15" xfId="12" applyNumberFormat="1" applyFont="1" applyFill="1" applyBorder="1" applyAlignment="1" applyProtection="1">
      <alignment horizontal="center" vertical="center" wrapText="1"/>
    </xf>
    <xf numFmtId="0" fontId="50" fillId="0" borderId="5" xfId="12" applyNumberFormat="1" applyFont="1" applyFill="1" applyBorder="1" applyAlignment="1">
      <alignment vertical="center" wrapText="1"/>
    </xf>
    <xf numFmtId="0" fontId="21" fillId="0" borderId="5" xfId="12" applyNumberFormat="1" applyFont="1" applyFill="1" applyBorder="1" applyAlignment="1">
      <alignment vertical="center" wrapText="1"/>
    </xf>
    <xf numFmtId="0" fontId="21" fillId="0" borderId="12" xfId="12" applyNumberFormat="1" applyFont="1" applyFill="1" applyBorder="1" applyAlignment="1">
      <alignment vertical="center" wrapText="1"/>
    </xf>
    <xf numFmtId="0" fontId="21" fillId="0" borderId="0" xfId="12" applyNumberFormat="1" applyFont="1" applyFill="1" applyAlignment="1">
      <alignment vertical="center" wrapText="1"/>
    </xf>
    <xf numFmtId="3" fontId="28" fillId="0" borderId="5" xfId="12" applyNumberFormat="1" applyFont="1" applyFill="1" applyBorder="1" applyAlignment="1">
      <alignment vertical="center" wrapText="1"/>
    </xf>
    <xf numFmtId="3" fontId="21" fillId="0" borderId="4" xfId="12" applyNumberFormat="1" applyFont="1" applyFill="1" applyBorder="1" applyAlignment="1">
      <alignment vertical="center" wrapText="1"/>
    </xf>
    <xf numFmtId="3" fontId="21" fillId="0" borderId="0" xfId="12" applyNumberFormat="1" applyFont="1" applyFill="1" applyBorder="1" applyAlignment="1">
      <alignment vertical="center" wrapText="1"/>
    </xf>
    <xf numFmtId="3" fontId="24" fillId="0" borderId="5" xfId="12" applyNumberFormat="1" applyFont="1" applyFill="1" applyBorder="1" applyAlignment="1">
      <alignment vertical="center" wrapText="1"/>
    </xf>
    <xf numFmtId="3" fontId="31" fillId="0" borderId="5" xfId="12" applyNumberFormat="1" applyFont="1" applyFill="1" applyBorder="1" applyAlignment="1">
      <alignment vertical="center" wrapText="1"/>
    </xf>
    <xf numFmtId="3" fontId="31" fillId="0" borderId="12" xfId="12" applyNumberFormat="1" applyFont="1" applyFill="1" applyBorder="1" applyAlignment="1">
      <alignment vertical="center" wrapText="1"/>
    </xf>
    <xf numFmtId="0" fontId="25" fillId="0" borderId="0" xfId="12" applyNumberFormat="1" applyFont="1" applyFill="1" applyAlignment="1">
      <alignment vertical="center" wrapText="1"/>
    </xf>
    <xf numFmtId="3" fontId="26" fillId="0" borderId="0" xfId="12" applyNumberFormat="1" applyFont="1" applyFill="1" applyBorder="1" applyAlignment="1">
      <alignment vertical="center" wrapText="1"/>
    </xf>
    <xf numFmtId="3" fontId="27" fillId="0" borderId="5" xfId="12" applyNumberFormat="1" applyFont="1" applyFill="1" applyBorder="1" applyAlignment="1">
      <alignment vertical="center" wrapText="1"/>
    </xf>
    <xf numFmtId="3" fontId="28" fillId="0" borderId="5" xfId="12" applyNumberFormat="1" applyFont="1" applyFill="1" applyBorder="1" applyAlignment="1" applyProtection="1">
      <alignment vertical="center" wrapText="1"/>
    </xf>
    <xf numFmtId="3" fontId="16" fillId="0" borderId="5" xfId="12" applyNumberFormat="1" applyFont="1" applyFill="1" applyBorder="1" applyAlignment="1" applyProtection="1">
      <alignment vertical="center" wrapText="1"/>
      <protection locked="0"/>
    </xf>
    <xf numFmtId="0" fontId="20" fillId="0" borderId="4" xfId="12" applyNumberFormat="1" applyFont="1" applyFill="1" applyBorder="1" applyAlignment="1" applyProtection="1">
      <alignment vertical="center" wrapText="1"/>
    </xf>
    <xf numFmtId="0" fontId="16" fillId="0" borderId="7" xfId="12" applyNumberFormat="1" applyFont="1" applyFill="1" applyBorder="1" applyAlignment="1" applyProtection="1">
      <alignment horizontal="left" vertical="center" wrapText="1"/>
      <protection locked="0"/>
    </xf>
    <xf numFmtId="3" fontId="16" fillId="0" borderId="8" xfId="12" applyNumberFormat="1" applyFont="1" applyFill="1" applyBorder="1" applyAlignment="1" applyProtection="1">
      <alignment vertical="center" wrapText="1"/>
    </xf>
    <xf numFmtId="3" fontId="28" fillId="0" borderId="8" xfId="12" applyNumberFormat="1" applyFont="1" applyFill="1" applyBorder="1" applyAlignment="1">
      <alignment vertical="center" wrapText="1"/>
    </xf>
    <xf numFmtId="3" fontId="23" fillId="0" borderId="8" xfId="12" applyNumberFormat="1" applyFont="1" applyFill="1" applyBorder="1" applyAlignment="1">
      <alignment vertical="center" wrapText="1"/>
    </xf>
    <xf numFmtId="3" fontId="23" fillId="0" borderId="9" xfId="12" applyNumberFormat="1" applyFont="1" applyFill="1" applyBorder="1" applyAlignment="1">
      <alignment vertical="center" wrapText="1"/>
    </xf>
    <xf numFmtId="0" fontId="4" fillId="0" borderId="5" xfId="12" applyNumberFormat="1" applyFont="1" applyFill="1" applyBorder="1" applyAlignment="1" applyProtection="1">
      <alignment horizontal="left" vertical="center" wrapText="1"/>
      <protection locked="0"/>
    </xf>
    <xf numFmtId="0" fontId="4" fillId="0" borderId="12" xfId="12" applyNumberFormat="1" applyFont="1" applyFill="1" applyBorder="1" applyAlignment="1" applyProtection="1">
      <alignment horizontal="left" vertical="center" wrapText="1"/>
      <protection locked="0"/>
    </xf>
    <xf numFmtId="3" fontId="16" fillId="0" borderId="0" xfId="12" applyNumberFormat="1" applyFont="1" applyFill="1" applyBorder="1" applyAlignment="1" applyProtection="1">
      <alignment vertical="center" wrapText="1"/>
      <protection locked="0"/>
    </xf>
    <xf numFmtId="3" fontId="16" fillId="0" borderId="4" xfId="12" applyNumberFormat="1" applyFont="1" applyFill="1" applyBorder="1" applyAlignment="1" applyProtection="1">
      <alignment vertical="center" wrapText="1"/>
      <protection locked="0"/>
    </xf>
    <xf numFmtId="3" fontId="24" fillId="0" borderId="12" xfId="12" applyNumberFormat="1" applyFont="1" applyFill="1" applyBorder="1" applyAlignment="1" applyProtection="1">
      <alignment horizontal="right" vertical="center" wrapText="1"/>
      <protection locked="0"/>
    </xf>
    <xf numFmtId="3" fontId="24" fillId="0" borderId="5" xfId="12" applyNumberFormat="1" applyFont="1" applyFill="1" applyBorder="1" applyAlignment="1" applyProtection="1">
      <alignment horizontal="right" vertical="center" wrapText="1"/>
      <protection locked="0"/>
    </xf>
    <xf numFmtId="3" fontId="24" fillId="0" borderId="5" xfId="12" applyNumberFormat="1" applyFont="1" applyFill="1" applyBorder="1" applyAlignment="1" applyProtection="1">
      <alignment vertical="center" wrapText="1"/>
      <protection locked="0"/>
    </xf>
    <xf numFmtId="3" fontId="22" fillId="0" borderId="5" xfId="12" applyNumberFormat="1" applyFont="1" applyFill="1" applyBorder="1" applyAlignment="1" applyProtection="1">
      <alignment vertical="center" wrapText="1"/>
      <protection locked="0"/>
    </xf>
    <xf numFmtId="3" fontId="22" fillId="0" borderId="0" xfId="12" applyNumberFormat="1" applyFont="1" applyFill="1" applyBorder="1" applyAlignment="1" applyProtection="1">
      <alignment vertical="center" wrapText="1"/>
      <protection locked="0"/>
    </xf>
    <xf numFmtId="3" fontId="20" fillId="0" borderId="5" xfId="12" applyNumberFormat="1" applyFont="1" applyFill="1" applyBorder="1" applyAlignment="1" applyProtection="1">
      <alignment vertical="center" wrapText="1"/>
      <protection locked="0"/>
    </xf>
    <xf numFmtId="3" fontId="27" fillId="0" borderId="5" xfId="12" applyNumberFormat="1" applyFont="1" applyFill="1" applyBorder="1" applyAlignment="1" applyProtection="1">
      <alignment vertical="center" wrapText="1"/>
      <protection locked="0"/>
    </xf>
    <xf numFmtId="3" fontId="22" fillId="0" borderId="5" xfId="12" applyNumberFormat="1" applyFont="1" applyFill="1" applyBorder="1" applyAlignment="1" applyProtection="1">
      <alignment horizontal="right" vertical="center" wrapText="1"/>
      <protection locked="0"/>
    </xf>
    <xf numFmtId="3" fontId="16" fillId="0" borderId="8" xfId="12" applyNumberFormat="1" applyFont="1" applyFill="1" applyBorder="1" applyAlignment="1" applyProtection="1">
      <alignment horizontal="right" vertical="center" wrapText="1"/>
      <protection locked="0"/>
    </xf>
    <xf numFmtId="3" fontId="16" fillId="0" borderId="9" xfId="12" applyNumberFormat="1" applyFont="1" applyFill="1" applyBorder="1" applyAlignment="1" applyProtection="1">
      <alignment horizontal="right" vertical="center" wrapText="1"/>
      <protection locked="0"/>
    </xf>
    <xf numFmtId="3" fontId="16" fillId="0" borderId="8" xfId="12" applyNumberFormat="1" applyFont="1" applyFill="1" applyBorder="1" applyAlignment="1" applyProtection="1">
      <alignment vertical="center" wrapText="1"/>
      <protection locked="0"/>
    </xf>
    <xf numFmtId="3" fontId="16" fillId="0" borderId="6" xfId="12" applyNumberFormat="1" applyFont="1" applyFill="1" applyBorder="1" applyAlignment="1" applyProtection="1">
      <alignment vertical="center" wrapText="1"/>
      <protection locked="0"/>
    </xf>
    <xf numFmtId="3" fontId="16" fillId="0" borderId="7" xfId="12" applyNumberFormat="1" applyFont="1" applyFill="1" applyBorder="1" applyAlignment="1" applyProtection="1">
      <alignment vertical="center" wrapText="1"/>
      <protection locked="0"/>
    </xf>
    <xf numFmtId="0" fontId="2" fillId="0" borderId="0" xfId="12" applyNumberFormat="1" applyFont="1" applyFill="1" applyBorder="1" applyAlignment="1">
      <alignment vertical="center" wrapText="1"/>
    </xf>
    <xf numFmtId="0" fontId="2" fillId="0" borderId="6" xfId="12" applyNumberFormat="1" applyFont="1" applyFill="1" applyBorder="1" applyAlignment="1">
      <alignment vertical="center" wrapText="1"/>
    </xf>
    <xf numFmtId="0" fontId="20" fillId="0" borderId="0" xfId="12" applyNumberFormat="1" applyFont="1" applyFill="1" applyBorder="1" applyAlignment="1" applyProtection="1">
      <alignment horizontal="left" vertical="center" wrapText="1"/>
    </xf>
    <xf numFmtId="0" fontId="20" fillId="0" borderId="0" xfId="12" applyNumberFormat="1" applyFont="1" applyFill="1" applyBorder="1" applyAlignment="1" applyProtection="1">
      <alignment vertical="center" wrapText="1"/>
    </xf>
    <xf numFmtId="0" fontId="16" fillId="0" borderId="0" xfId="12" applyNumberFormat="1" applyFont="1" applyFill="1" applyBorder="1" applyAlignment="1" applyProtection="1">
      <alignment horizontal="left" vertical="center" wrapText="1"/>
    </xf>
    <xf numFmtId="0" fontId="22" fillId="0" borderId="0" xfId="12" applyNumberFormat="1" applyFont="1" applyFill="1" applyBorder="1" applyAlignment="1" applyProtection="1">
      <alignment vertical="center" wrapText="1"/>
    </xf>
    <xf numFmtId="0" fontId="16" fillId="0" borderId="6" xfId="12" applyNumberFormat="1" applyFont="1" applyFill="1" applyBorder="1" applyAlignment="1" applyProtection="1">
      <alignment horizontal="left" vertical="center" wrapText="1"/>
      <protection locked="0"/>
    </xf>
    <xf numFmtId="3" fontId="27" fillId="0" borderId="12" xfId="12" applyNumberFormat="1" applyFont="1" applyFill="1" applyBorder="1" applyAlignment="1">
      <alignment vertical="center" wrapText="1"/>
    </xf>
    <xf numFmtId="3" fontId="2" fillId="0" borderId="0" xfId="12" applyNumberFormat="1" applyFont="1" applyFill="1" applyBorder="1" applyAlignment="1"/>
    <xf numFmtId="0" fontId="2" fillId="0" borderId="5" xfId="12" applyNumberFormat="1" applyFont="1" applyFill="1" applyBorder="1" applyAlignment="1">
      <alignment vertical="center" wrapText="1"/>
    </xf>
    <xf numFmtId="0" fontId="2" fillId="0" borderId="14" xfId="12" applyNumberFormat="1" applyFont="1" applyFill="1" applyBorder="1" applyAlignment="1">
      <alignment vertical="center" wrapText="1"/>
    </xf>
    <xf numFmtId="0" fontId="3" fillId="0" borderId="0" xfId="0" applyNumberFormat="1" applyFont="1" applyAlignment="1" applyProtection="1">
      <alignment horizontal="right"/>
    </xf>
    <xf numFmtId="0" fontId="5" fillId="0" borderId="5" xfId="0" applyNumberFormat="1" applyFont="1" applyBorder="1" applyAlignment="1" applyProtection="1">
      <alignment horizontal="center" vertical="center" wrapText="1"/>
    </xf>
    <xf numFmtId="0" fontId="5" fillId="0" borderId="0" xfId="0" applyNumberFormat="1" applyFont="1" applyBorder="1" applyAlignment="1" applyProtection="1">
      <alignment horizontal="center" vertical="center" wrapText="1"/>
    </xf>
    <xf numFmtId="0" fontId="5" fillId="0" borderId="2" xfId="0" applyNumberFormat="1" applyFont="1" applyBorder="1" applyAlignment="1" applyProtection="1">
      <alignment horizontal="center"/>
    </xf>
    <xf numFmtId="0" fontId="5" fillId="0" borderId="3" xfId="0" applyNumberFormat="1" applyFont="1" applyBorder="1" applyAlignment="1" applyProtection="1">
      <alignment horizontal="center"/>
    </xf>
    <xf numFmtId="0" fontId="4" fillId="0" borderId="0" xfId="0" applyFont="1" applyAlignment="1" applyProtection="1"/>
    <xf numFmtId="0" fontId="7" fillId="0" borderId="0" xfId="0" applyFont="1" applyProtection="1"/>
    <xf numFmtId="0" fontId="7" fillId="0" borderId="0" xfId="0" applyFont="1" applyProtection="1">
      <protection locked="0"/>
    </xf>
    <xf numFmtId="0" fontId="11" fillId="0" borderId="0" xfId="0" applyFont="1" applyBorder="1" applyProtection="1"/>
    <xf numFmtId="0" fontId="10" fillId="0" borderId="0" xfId="0" applyFont="1" applyBorder="1" applyAlignment="1" applyProtection="1"/>
    <xf numFmtId="0" fontId="10" fillId="0" borderId="6" xfId="0" applyFont="1" applyBorder="1" applyAlignment="1" applyProtection="1"/>
    <xf numFmtId="0" fontId="11" fillId="0" borderId="6" xfId="0" applyFont="1" applyBorder="1" applyProtection="1"/>
    <xf numFmtId="49" fontId="7" fillId="0" borderId="0" xfId="0" applyNumberFormat="1" applyFont="1" applyProtection="1"/>
    <xf numFmtId="0" fontId="7" fillId="0" borderId="0" xfId="0" applyNumberFormat="1" applyFont="1" applyAlignment="1" applyProtection="1">
      <alignment horizontal="right"/>
      <protection locked="0"/>
    </xf>
    <xf numFmtId="0" fontId="7" fillId="0" borderId="0" xfId="0" applyFont="1" applyFill="1"/>
    <xf numFmtId="0" fontId="32" fillId="0" borderId="0" xfId="0" applyFont="1" applyProtection="1"/>
    <xf numFmtId="0" fontId="32" fillId="0" borderId="0" xfId="0" applyFont="1" applyProtection="1">
      <protection locked="0"/>
    </xf>
    <xf numFmtId="0" fontId="32" fillId="0" borderId="0" xfId="0" applyFont="1" applyBorder="1" applyAlignment="1" applyProtection="1">
      <alignment horizontal="right"/>
      <protection locked="0"/>
    </xf>
    <xf numFmtId="0" fontId="32" fillId="0" borderId="0" xfId="0" applyFont="1" applyBorder="1" applyProtection="1"/>
    <xf numFmtId="49" fontId="12" fillId="0" borderId="4" xfId="0" applyNumberFormat="1" applyFont="1" applyFill="1" applyBorder="1" applyAlignment="1" applyProtection="1">
      <alignment horizontal="left"/>
    </xf>
    <xf numFmtId="0" fontId="12" fillId="0" borderId="0" xfId="0" applyFont="1" applyFill="1" applyBorder="1" applyAlignment="1" applyProtection="1">
      <alignment horizontal="left" indent="1"/>
    </xf>
    <xf numFmtId="3" fontId="12" fillId="0" borderId="0" xfId="0" applyNumberFormat="1" applyFont="1" applyBorder="1" applyProtection="1"/>
    <xf numFmtId="3" fontId="12" fillId="0" borderId="5" xfId="0" applyNumberFormat="1" applyFont="1" applyBorder="1" applyAlignment="1" applyProtection="1">
      <alignment horizontal="right"/>
      <protection locked="0"/>
    </xf>
    <xf numFmtId="0" fontId="32" fillId="0" borderId="0" xfId="0" applyFont="1" applyAlignment="1" applyProtection="1">
      <alignment horizontal="right"/>
      <protection locked="0"/>
    </xf>
    <xf numFmtId="49" fontId="32" fillId="0" borderId="0" xfId="0" applyNumberFormat="1" applyFont="1" applyProtection="1"/>
    <xf numFmtId="0" fontId="4" fillId="4" borderId="0" xfId="3" applyFont="1" applyFill="1" applyAlignment="1" applyProtection="1"/>
    <xf numFmtId="1" fontId="4" fillId="4" borderId="0" xfId="3" applyNumberFormat="1" applyFont="1" applyFill="1" applyAlignment="1" applyProtection="1"/>
    <xf numFmtId="1" fontId="5" fillId="4" borderId="0" xfId="3" applyNumberFormat="1" applyFont="1" applyFill="1" applyProtection="1"/>
    <xf numFmtId="1" fontId="3" fillId="4" borderId="0" xfId="3" applyNumberFormat="1" applyFont="1" applyFill="1" applyAlignment="1" applyProtection="1">
      <alignment horizontal="right"/>
    </xf>
    <xf numFmtId="0" fontId="2" fillId="4" borderId="0" xfId="3" applyFont="1" applyFill="1" applyProtection="1">
      <protection locked="0"/>
    </xf>
    <xf numFmtId="0" fontId="3" fillId="4" borderId="0" xfId="3" applyFont="1" applyFill="1" applyAlignment="1" applyProtection="1">
      <alignment horizontal="left"/>
    </xf>
    <xf numFmtId="0" fontId="7" fillId="4" borderId="0" xfId="3" applyFont="1" applyFill="1" applyAlignment="1" applyProtection="1"/>
    <xf numFmtId="0" fontId="5" fillId="4" borderId="0" xfId="3" applyFont="1" applyFill="1" applyAlignment="1" applyProtection="1"/>
    <xf numFmtId="1" fontId="5" fillId="4" borderId="0" xfId="3" applyNumberFormat="1" applyFont="1" applyFill="1" applyAlignment="1" applyProtection="1"/>
    <xf numFmtId="0" fontId="7" fillId="4" borderId="14" xfId="3" applyFont="1" applyFill="1" applyBorder="1" applyAlignment="1" applyProtection="1">
      <alignment horizontal="left"/>
    </xf>
    <xf numFmtId="0" fontId="7" fillId="4" borderId="2" xfId="3" applyFont="1" applyFill="1" applyBorder="1" applyProtection="1"/>
    <xf numFmtId="0" fontId="5" fillId="4" borderId="2" xfId="3" applyFont="1" applyFill="1" applyBorder="1" applyProtection="1"/>
    <xf numFmtId="1" fontId="4" fillId="4" borderId="14" xfId="3" applyNumberFormat="1" applyFont="1" applyFill="1" applyBorder="1" applyAlignment="1" applyProtection="1"/>
    <xf numFmtId="1" fontId="4" fillId="4" borderId="2" xfId="3" applyNumberFormat="1" applyFont="1" applyFill="1" applyBorder="1" applyAlignment="1" applyProtection="1"/>
    <xf numFmtId="1" fontId="4" fillId="4" borderId="2" xfId="3" applyNumberFormat="1" applyFont="1" applyFill="1" applyBorder="1" applyAlignment="1" applyProtection="1">
      <alignment horizontal="left"/>
    </xf>
    <xf numFmtId="1" fontId="4" fillId="4" borderId="3" xfId="3" applyNumberFormat="1" applyFont="1" applyFill="1" applyBorder="1" applyAlignment="1" applyProtection="1"/>
    <xf numFmtId="0" fontId="5" fillId="4" borderId="0" xfId="3" applyFont="1" applyFill="1" applyBorder="1" applyProtection="1"/>
    <xf numFmtId="1" fontId="5" fillId="4" borderId="4" xfId="3" applyNumberFormat="1" applyFont="1" applyFill="1" applyBorder="1" applyAlignment="1" applyProtection="1">
      <alignment horizontal="center" vertical="center" wrapText="1"/>
    </xf>
    <xf numFmtId="1" fontId="5" fillId="4" borderId="5" xfId="3" applyNumberFormat="1" applyFont="1" applyFill="1" applyBorder="1" applyAlignment="1" applyProtection="1">
      <alignment horizontal="center" vertical="center" wrapText="1"/>
    </xf>
    <xf numFmtId="1" fontId="5" fillId="4" borderId="0" xfId="3" applyNumberFormat="1" applyFont="1" applyFill="1" applyBorder="1" applyAlignment="1" applyProtection="1">
      <alignment horizontal="center" vertical="center" wrapText="1"/>
    </xf>
    <xf numFmtId="0" fontId="5" fillId="4" borderId="7" xfId="3" applyFont="1" applyFill="1" applyBorder="1" applyAlignment="1" applyProtection="1">
      <alignment horizontal="left"/>
    </xf>
    <xf numFmtId="0" fontId="5" fillId="4" borderId="6" xfId="3" applyFont="1" applyFill="1" applyBorder="1" applyProtection="1"/>
    <xf numFmtId="1" fontId="5" fillId="4" borderId="7" xfId="3" quotePrefix="1" applyNumberFormat="1" applyFont="1" applyFill="1" applyBorder="1" applyAlignment="1" applyProtection="1">
      <alignment horizontal="center"/>
    </xf>
    <xf numFmtId="1" fontId="5" fillId="4" borderId="8" xfId="3" quotePrefix="1" applyNumberFormat="1" applyFont="1" applyFill="1" applyBorder="1" applyAlignment="1" applyProtection="1">
      <alignment horizontal="center"/>
    </xf>
    <xf numFmtId="1" fontId="5" fillId="4" borderId="6" xfId="3" quotePrefix="1" applyNumberFormat="1" applyFont="1" applyFill="1" applyBorder="1" applyAlignment="1" applyProtection="1">
      <alignment horizontal="center"/>
    </xf>
    <xf numFmtId="1" fontId="5" fillId="4" borderId="9" xfId="3" quotePrefix="1" applyNumberFormat="1" applyFont="1" applyFill="1" applyBorder="1" applyAlignment="1" applyProtection="1">
      <alignment horizontal="center"/>
    </xf>
    <xf numFmtId="0" fontId="5" fillId="4" borderId="14" xfId="3" applyFont="1" applyFill="1" applyBorder="1" applyAlignment="1" applyProtection="1">
      <alignment horizontal="left"/>
    </xf>
    <xf numFmtId="0" fontId="5" fillId="4" borderId="2" xfId="3" applyFont="1" applyFill="1" applyBorder="1" applyAlignment="1" applyProtection="1">
      <alignment horizontal="right"/>
    </xf>
    <xf numFmtId="0" fontId="5" fillId="4" borderId="2" xfId="3" applyFont="1" applyFill="1" applyBorder="1" applyProtection="1">
      <protection locked="0"/>
    </xf>
    <xf numFmtId="1" fontId="5" fillId="4" borderId="15" xfId="3" quotePrefix="1" applyNumberFormat="1" applyFont="1" applyFill="1" applyBorder="1" applyAlignment="1" applyProtection="1">
      <alignment horizontal="center"/>
      <protection locked="0"/>
    </xf>
    <xf numFmtId="0" fontId="4" fillId="4" borderId="10" xfId="3" applyFont="1" applyFill="1" applyBorder="1" applyAlignment="1" applyProtection="1">
      <alignment horizontal="left"/>
    </xf>
    <xf numFmtId="0" fontId="4" fillId="4" borderId="1" xfId="3" applyFont="1" applyFill="1" applyBorder="1" applyProtection="1"/>
    <xf numFmtId="0" fontId="4" fillId="4" borderId="1" xfId="3" applyFont="1" applyFill="1" applyBorder="1" applyProtection="1">
      <protection locked="0"/>
    </xf>
    <xf numFmtId="3" fontId="4" fillId="4" borderId="10" xfId="3" applyNumberFormat="1" applyFont="1" applyFill="1" applyBorder="1" applyAlignment="1" applyProtection="1">
      <alignment horizontal="right"/>
      <protection locked="0"/>
    </xf>
    <xf numFmtId="3" fontId="4" fillId="4" borderId="10" xfId="3" quotePrefix="1" applyNumberFormat="1" applyFont="1" applyFill="1" applyBorder="1" applyAlignment="1" applyProtection="1">
      <alignment horizontal="right"/>
      <protection locked="0"/>
    </xf>
    <xf numFmtId="3" fontId="4" fillId="4" borderId="13" xfId="3" quotePrefix="1" applyNumberFormat="1" applyFont="1" applyFill="1" applyBorder="1" applyAlignment="1" applyProtection="1">
      <alignment horizontal="right"/>
      <protection locked="0"/>
    </xf>
    <xf numFmtId="0" fontId="21" fillId="4" borderId="0" xfId="3" applyFont="1" applyFill="1" applyProtection="1">
      <protection locked="0"/>
    </xf>
    <xf numFmtId="0" fontId="4" fillId="4" borderId="4" xfId="3" applyFont="1" applyFill="1" applyBorder="1" applyAlignment="1" applyProtection="1">
      <alignment horizontal="left"/>
    </xf>
    <xf numFmtId="0" fontId="4" fillId="4" borderId="0" xfId="3" applyFont="1" applyFill="1" applyBorder="1" applyProtection="1"/>
    <xf numFmtId="0" fontId="4" fillId="4" borderId="0" xfId="3" applyFont="1" applyFill="1" applyBorder="1" applyProtection="1">
      <protection locked="0"/>
    </xf>
    <xf numFmtId="3" fontId="4" fillId="4" borderId="5" xfId="3" applyNumberFormat="1" applyFont="1" applyFill="1" applyBorder="1" applyProtection="1">
      <protection locked="0"/>
    </xf>
    <xf numFmtId="0" fontId="4" fillId="4" borderId="0" xfId="3" applyFont="1" applyFill="1" applyBorder="1" applyAlignment="1" applyProtection="1">
      <alignment horizontal="left" indent="1"/>
    </xf>
    <xf numFmtId="165" fontId="5" fillId="4" borderId="4" xfId="3" applyNumberFormat="1" applyFont="1" applyFill="1" applyBorder="1" applyAlignment="1" applyProtection="1">
      <alignment horizontal="left"/>
    </xf>
    <xf numFmtId="0" fontId="11" fillId="4" borderId="0" xfId="3" applyFont="1" applyFill="1" applyBorder="1" applyAlignment="1" applyProtection="1">
      <alignment horizontal="left" indent="2"/>
    </xf>
    <xf numFmtId="0" fontId="5" fillId="4" borderId="0" xfId="3" applyFont="1" applyFill="1" applyBorder="1" applyProtection="1">
      <protection locked="0"/>
    </xf>
    <xf numFmtId="3" fontId="5" fillId="4" borderId="5" xfId="3" applyNumberFormat="1" applyFont="1" applyFill="1" applyBorder="1" applyProtection="1">
      <protection locked="0"/>
    </xf>
    <xf numFmtId="0" fontId="5" fillId="4" borderId="4" xfId="3" applyFont="1" applyFill="1" applyBorder="1" applyAlignment="1" applyProtection="1">
      <alignment horizontal="left"/>
    </xf>
    <xf numFmtId="0" fontId="5" fillId="4" borderId="0" xfId="3" applyFont="1" applyFill="1" applyBorder="1" applyAlignment="1" applyProtection="1">
      <alignment horizontal="left" indent="2"/>
    </xf>
    <xf numFmtId="3" fontId="5" fillId="4" borderId="5" xfId="0" applyNumberFormat="1" applyFont="1" applyFill="1" applyBorder="1" applyAlignment="1" applyProtection="1">
      <alignment horizontal="right"/>
      <protection locked="0"/>
    </xf>
    <xf numFmtId="0" fontId="11" fillId="4" borderId="0" xfId="3" applyFont="1" applyFill="1" applyBorder="1" applyAlignment="1" applyProtection="1">
      <alignment horizontal="left" indent="3"/>
    </xf>
    <xf numFmtId="3" fontId="5" fillId="4" borderId="0" xfId="3" applyNumberFormat="1" applyFont="1" applyFill="1" applyBorder="1" applyProtection="1">
      <protection locked="0"/>
    </xf>
    <xf numFmtId="3" fontId="5" fillId="4" borderId="12" xfId="3" applyNumberFormat="1" applyFont="1" applyFill="1" applyBorder="1" applyProtection="1">
      <protection locked="0"/>
    </xf>
    <xf numFmtId="165" fontId="5" fillId="4" borderId="7" xfId="3" applyNumberFormat="1" applyFont="1" applyFill="1" applyBorder="1" applyAlignment="1" applyProtection="1">
      <alignment horizontal="left"/>
    </xf>
    <xf numFmtId="0" fontId="11" fillId="4" borderId="6" xfId="3" applyFont="1" applyFill="1" applyBorder="1" applyAlignment="1" applyProtection="1">
      <alignment horizontal="left" indent="3"/>
    </xf>
    <xf numFmtId="0" fontId="5" fillId="4" borderId="6" xfId="3" applyFont="1" applyFill="1" applyBorder="1" applyProtection="1">
      <protection locked="0"/>
    </xf>
    <xf numFmtId="3" fontId="5" fillId="4" borderId="8" xfId="3" applyNumberFormat="1" applyFont="1" applyFill="1" applyBorder="1" applyProtection="1">
      <protection locked="0"/>
    </xf>
    <xf numFmtId="3" fontId="5" fillId="4" borderId="6" xfId="3" applyNumberFormat="1" applyFont="1" applyFill="1" applyBorder="1" applyProtection="1">
      <protection locked="0"/>
    </xf>
    <xf numFmtId="0" fontId="21" fillId="4" borderId="5" xfId="3" applyFont="1" applyFill="1" applyBorder="1" applyProtection="1">
      <protection locked="0"/>
    </xf>
    <xf numFmtId="49" fontId="5" fillId="4" borderId="4" xfId="3" applyNumberFormat="1" applyFont="1" applyFill="1" applyBorder="1" applyAlignment="1" applyProtection="1">
      <alignment horizontal="left"/>
    </xf>
    <xf numFmtId="0" fontId="5" fillId="4" borderId="0" xfId="3" applyFont="1" applyFill="1" applyBorder="1" applyAlignment="1" applyProtection="1">
      <alignment horizontal="left" indent="1"/>
    </xf>
    <xf numFmtId="0" fontId="2" fillId="4" borderId="5" xfId="3" applyFont="1" applyFill="1" applyBorder="1" applyProtection="1">
      <protection locked="0"/>
    </xf>
    <xf numFmtId="164" fontId="2" fillId="4" borderId="0" xfId="3" applyNumberFormat="1" applyFont="1" applyFill="1" applyProtection="1">
      <protection locked="0"/>
    </xf>
    <xf numFmtId="3" fontId="4" fillId="4" borderId="12" xfId="3" applyNumberFormat="1" applyFont="1" applyFill="1" applyBorder="1" applyProtection="1">
      <protection locked="0"/>
    </xf>
    <xf numFmtId="0" fontId="4" fillId="4" borderId="7" xfId="3" applyFont="1" applyFill="1" applyBorder="1" applyAlignment="1" applyProtection="1">
      <alignment horizontal="left"/>
    </xf>
    <xf numFmtId="0" fontId="4" fillId="4" borderId="6" xfId="3" applyFont="1" applyFill="1" applyBorder="1" applyProtection="1"/>
    <xf numFmtId="0" fontId="4" fillId="4" borderId="6" xfId="3" applyFont="1" applyFill="1" applyBorder="1" applyProtection="1">
      <protection locked="0"/>
    </xf>
    <xf numFmtId="3" fontId="4" fillId="4" borderId="8" xfId="3" applyNumberFormat="1" applyFont="1" applyFill="1" applyBorder="1" applyProtection="1">
      <protection locked="0"/>
    </xf>
    <xf numFmtId="3" fontId="4" fillId="4" borderId="6" xfId="3" applyNumberFormat="1" applyFont="1" applyFill="1" applyBorder="1" applyProtection="1">
      <protection locked="0"/>
    </xf>
    <xf numFmtId="3" fontId="4" fillId="4" borderId="9" xfId="3" applyNumberFormat="1" applyFont="1" applyFill="1" applyBorder="1" applyProtection="1">
      <protection locked="0"/>
    </xf>
    <xf numFmtId="0" fontId="5" fillId="4" borderId="6" xfId="3" applyFont="1" applyFill="1" applyBorder="1" applyAlignment="1" applyProtection="1">
      <alignment horizontal="left" indent="2"/>
    </xf>
    <xf numFmtId="3" fontId="5" fillId="4" borderId="9" xfId="3" applyNumberFormat="1" applyFont="1" applyFill="1" applyBorder="1" applyProtection="1">
      <protection locked="0"/>
    </xf>
    <xf numFmtId="49" fontId="5" fillId="4" borderId="0" xfId="0" applyNumberFormat="1" applyFont="1" applyFill="1" applyBorder="1" applyAlignment="1" applyProtection="1">
      <alignment horizontal="left"/>
    </xf>
    <xf numFmtId="1" fontId="2" fillId="4" borderId="0" xfId="3" applyNumberFormat="1" applyFont="1" applyFill="1" applyProtection="1">
      <protection locked="0"/>
    </xf>
    <xf numFmtId="49" fontId="5" fillId="4" borderId="0" xfId="0" applyNumberFormat="1" applyFont="1" applyFill="1" applyBorder="1" applyProtection="1"/>
    <xf numFmtId="49" fontId="5" fillId="4" borderId="0" xfId="0" applyNumberFormat="1" applyFont="1" applyFill="1" applyAlignment="1" applyProtection="1">
      <alignment horizontal="left"/>
    </xf>
    <xf numFmtId="0" fontId="54" fillId="4" borderId="0" xfId="7" applyNumberFormat="1" applyFont="1" applyFill="1" applyAlignment="1" applyProtection="1"/>
    <xf numFmtId="1" fontId="54" fillId="4" borderId="0" xfId="7" applyNumberFormat="1" applyFont="1" applyFill="1" applyAlignment="1" applyProtection="1"/>
    <xf numFmtId="1" fontId="55" fillId="4" borderId="0" xfId="7" applyNumberFormat="1" applyFont="1" applyFill="1" applyAlignment="1" applyProtection="1"/>
    <xf numFmtId="1" fontId="52" fillId="4" borderId="0" xfId="7" applyNumberFormat="1" applyFont="1" applyFill="1" applyAlignment="1" applyProtection="1">
      <alignment horizontal="right"/>
    </xf>
    <xf numFmtId="0" fontId="56" fillId="4" borderId="0" xfId="7" applyNumberFormat="1" applyFont="1" applyFill="1" applyAlignment="1" applyProtection="1">
      <protection locked="0"/>
    </xf>
    <xf numFmtId="0" fontId="52" fillId="4" borderId="0" xfId="7" applyNumberFormat="1" applyFont="1" applyFill="1" applyAlignment="1" applyProtection="1">
      <alignment horizontal="left"/>
    </xf>
    <xf numFmtId="0" fontId="57" fillId="4" borderId="0" xfId="7" applyNumberFormat="1" applyFont="1" applyFill="1" applyAlignment="1" applyProtection="1"/>
    <xf numFmtId="0" fontId="55" fillId="4" borderId="0" xfId="7" applyNumberFormat="1" applyFont="1" applyFill="1" applyAlignment="1" applyProtection="1"/>
    <xf numFmtId="0" fontId="57" fillId="4" borderId="10" xfId="7" applyNumberFormat="1" applyFont="1" applyFill="1" applyBorder="1" applyAlignment="1" applyProtection="1">
      <alignment horizontal="left"/>
    </xf>
    <xf numFmtId="0" fontId="57" fillId="4" borderId="1" xfId="7" applyNumberFormat="1" applyFont="1" applyFill="1" applyBorder="1" applyAlignment="1" applyProtection="1"/>
    <xf numFmtId="0" fontId="55" fillId="4" borderId="1" xfId="7" applyNumberFormat="1" applyFont="1" applyFill="1" applyBorder="1" applyAlignment="1" applyProtection="1"/>
    <xf numFmtId="1" fontId="54" fillId="4" borderId="14" xfId="7" applyNumberFormat="1" applyFont="1" applyFill="1" applyBorder="1" applyAlignment="1" applyProtection="1"/>
    <xf numFmtId="1" fontId="54" fillId="4" borderId="2" xfId="7" applyNumberFormat="1" applyFont="1" applyFill="1" applyBorder="1" applyAlignment="1" applyProtection="1"/>
    <xf numFmtId="1" fontId="54" fillId="4" borderId="2" xfId="7" applyNumberFormat="1" applyFont="1" applyFill="1" applyBorder="1" applyAlignment="1" applyProtection="1">
      <alignment horizontal="left"/>
    </xf>
    <xf numFmtId="1" fontId="54" fillId="4" borderId="3" xfId="7" applyNumberFormat="1" applyFont="1" applyFill="1" applyBorder="1" applyAlignment="1" applyProtection="1"/>
    <xf numFmtId="0" fontId="55" fillId="4" borderId="0" xfId="7" applyNumberFormat="1" applyFont="1" applyFill="1" applyBorder="1" applyAlignment="1" applyProtection="1"/>
    <xf numFmtId="1" fontId="55" fillId="4" borderId="4" xfId="7" applyNumberFormat="1" applyFont="1" applyFill="1" applyBorder="1" applyAlignment="1" applyProtection="1">
      <alignment horizontal="center" vertical="center" wrapText="1"/>
    </xf>
    <xf numFmtId="1" fontId="55" fillId="4" borderId="5" xfId="7" applyNumberFormat="1" applyFont="1" applyFill="1" applyBorder="1" applyAlignment="1" applyProtection="1">
      <alignment horizontal="center" vertical="center" wrapText="1"/>
    </xf>
    <xf numFmtId="1" fontId="55" fillId="4" borderId="0" xfId="7" applyNumberFormat="1" applyFont="1" applyFill="1" applyBorder="1" applyAlignment="1" applyProtection="1">
      <alignment horizontal="center" vertical="center" wrapText="1"/>
    </xf>
    <xf numFmtId="0" fontId="55" fillId="4" borderId="7" xfId="7" applyNumberFormat="1" applyFont="1" applyFill="1" applyBorder="1" applyAlignment="1" applyProtection="1">
      <alignment horizontal="left"/>
    </xf>
    <xf numFmtId="0" fontId="55" fillId="4" borderId="6" xfId="7" applyNumberFormat="1" applyFont="1" applyFill="1" applyBorder="1" applyAlignment="1" applyProtection="1"/>
    <xf numFmtId="1" fontId="55" fillId="4" borderId="7" xfId="7" quotePrefix="1" applyNumberFormat="1" applyFont="1" applyFill="1" applyBorder="1" applyAlignment="1" applyProtection="1">
      <alignment horizontal="center"/>
    </xf>
    <xf numFmtId="1" fontId="55" fillId="4" borderId="8" xfId="7" quotePrefix="1" applyNumberFormat="1" applyFont="1" applyFill="1" applyBorder="1" applyAlignment="1" applyProtection="1">
      <alignment horizontal="center"/>
    </xf>
    <xf numFmtId="1" fontId="55" fillId="4" borderId="6" xfId="7" quotePrefix="1" applyNumberFormat="1" applyFont="1" applyFill="1" applyBorder="1" applyAlignment="1" applyProtection="1">
      <alignment horizontal="center"/>
    </xf>
    <xf numFmtId="1" fontId="55" fillId="4" borderId="9" xfId="7" quotePrefix="1" applyNumberFormat="1" applyFont="1" applyFill="1" applyBorder="1" applyAlignment="1" applyProtection="1">
      <alignment horizontal="center"/>
    </xf>
    <xf numFmtId="0" fontId="55" fillId="4" borderId="14" xfId="7" applyNumberFormat="1" applyFont="1" applyFill="1" applyBorder="1" applyAlignment="1" applyProtection="1">
      <alignment horizontal="left"/>
    </xf>
    <xf numFmtId="0" fontId="55" fillId="4" borderId="2" xfId="7" applyNumberFormat="1" applyFont="1" applyFill="1" applyBorder="1" applyAlignment="1" applyProtection="1">
      <alignment horizontal="right"/>
    </xf>
    <xf numFmtId="0" fontId="55" fillId="4" borderId="2" xfId="7" applyNumberFormat="1" applyFont="1" applyFill="1" applyBorder="1" applyAlignment="1" applyProtection="1">
      <protection locked="0"/>
    </xf>
    <xf numFmtId="1" fontId="55" fillId="4" borderId="15" xfId="7" applyNumberFormat="1" applyFont="1" applyFill="1" applyBorder="1" applyAlignment="1" applyProtection="1">
      <alignment horizontal="center"/>
      <protection locked="0"/>
    </xf>
    <xf numFmtId="1" fontId="55" fillId="4" borderId="2" xfId="7" applyNumberFormat="1" applyFont="1" applyFill="1" applyBorder="1" applyAlignment="1" applyProtection="1">
      <alignment horizontal="center"/>
      <protection locked="0"/>
    </xf>
    <xf numFmtId="1" fontId="55" fillId="4" borderId="3" xfId="7" applyNumberFormat="1" applyFont="1" applyFill="1" applyBorder="1" applyAlignment="1" applyProtection="1">
      <alignment horizontal="center"/>
      <protection locked="0"/>
    </xf>
    <xf numFmtId="0" fontId="54" fillId="4" borderId="4" xfId="7" applyNumberFormat="1" applyFont="1" applyFill="1" applyBorder="1" applyAlignment="1" applyProtection="1">
      <alignment horizontal="left"/>
    </xf>
    <xf numFmtId="0" fontId="54" fillId="4" borderId="0" xfId="0" applyFont="1" applyFill="1" applyBorder="1" applyProtection="1"/>
    <xf numFmtId="0" fontId="54" fillId="4" borderId="0" xfId="7" applyNumberFormat="1" applyFont="1" applyFill="1" applyBorder="1" applyAlignment="1" applyProtection="1">
      <protection locked="0"/>
    </xf>
    <xf numFmtId="1" fontId="54" fillId="4" borderId="5" xfId="7" applyNumberFormat="1" applyFont="1" applyFill="1" applyBorder="1" applyAlignment="1" applyProtection="1">
      <protection locked="0"/>
    </xf>
    <xf numFmtId="1" fontId="54" fillId="4" borderId="0" xfId="7" applyNumberFormat="1" applyFont="1" applyFill="1" applyBorder="1" applyAlignment="1" applyProtection="1">
      <protection locked="0"/>
    </xf>
    <xf numFmtId="1" fontId="54" fillId="4" borderId="12" xfId="7" applyNumberFormat="1" applyFont="1" applyFill="1" applyBorder="1" applyAlignment="1" applyProtection="1">
      <protection locked="0"/>
    </xf>
    <xf numFmtId="0" fontId="60" fillId="4" borderId="0" xfId="7" applyNumberFormat="1" applyFont="1" applyFill="1" applyAlignment="1" applyProtection="1">
      <protection locked="0"/>
    </xf>
    <xf numFmtId="3" fontId="54" fillId="4" borderId="5" xfId="7" applyNumberFormat="1" applyFont="1" applyFill="1" applyBorder="1" applyAlignment="1" applyProtection="1">
      <protection locked="0"/>
    </xf>
    <xf numFmtId="164" fontId="60" fillId="4" borderId="0" xfId="7" applyNumberFormat="1" applyFont="1" applyFill="1" applyAlignment="1" applyProtection="1">
      <protection locked="0"/>
    </xf>
    <xf numFmtId="0" fontId="55" fillId="4" borderId="4" xfId="7" applyNumberFormat="1" applyFont="1" applyFill="1" applyBorder="1" applyAlignment="1" applyProtection="1">
      <alignment horizontal="left"/>
    </xf>
    <xf numFmtId="0" fontId="55" fillId="4" borderId="0" xfId="0" applyFont="1" applyFill="1" applyBorder="1" applyAlignment="1" applyProtection="1">
      <alignment horizontal="left" indent="1"/>
    </xf>
    <xf numFmtId="0" fontId="55" fillId="4" borderId="0" xfId="7" applyNumberFormat="1" applyFont="1" applyFill="1" applyBorder="1" applyAlignment="1" applyProtection="1">
      <protection locked="0"/>
    </xf>
    <xf numFmtId="3" fontId="55" fillId="4" borderId="5" xfId="7" applyNumberFormat="1" applyFont="1" applyFill="1" applyBorder="1" applyAlignment="1" applyProtection="1">
      <protection locked="0"/>
    </xf>
    <xf numFmtId="3" fontId="55" fillId="4" borderId="0" xfId="7" applyNumberFormat="1" applyFont="1" applyFill="1" applyBorder="1" applyAlignment="1" applyProtection="1">
      <protection locked="0"/>
    </xf>
    <xf numFmtId="3" fontId="55" fillId="4" borderId="12" xfId="7" applyNumberFormat="1" applyFont="1" applyFill="1" applyBorder="1" applyAlignment="1" applyProtection="1">
      <protection locked="0"/>
    </xf>
    <xf numFmtId="0" fontId="61" fillId="4" borderId="4" xfId="7" applyNumberFormat="1" applyFont="1" applyFill="1" applyBorder="1" applyAlignment="1" applyProtection="1">
      <alignment horizontal="left"/>
    </xf>
    <xf numFmtId="0" fontId="62" fillId="4" borderId="0" xfId="0" applyFont="1" applyFill="1" applyBorder="1" applyProtection="1"/>
    <xf numFmtId="0" fontId="54" fillId="4" borderId="4" xfId="7" applyNumberFormat="1" applyFont="1" applyFill="1" applyBorder="1" applyAlignment="1" applyProtection="1"/>
    <xf numFmtId="0" fontId="54" fillId="4" borderId="0" xfId="0" applyFont="1" applyFill="1" applyBorder="1" applyAlignment="1" applyProtection="1">
      <alignment wrapText="1"/>
    </xf>
    <xf numFmtId="3" fontId="54" fillId="4" borderId="0" xfId="7" applyNumberFormat="1" applyFont="1" applyFill="1" applyBorder="1" applyAlignment="1" applyProtection="1">
      <protection locked="0"/>
    </xf>
    <xf numFmtId="3" fontId="54" fillId="4" borderId="12" xfId="7" applyNumberFormat="1" applyFont="1" applyFill="1" applyBorder="1" applyAlignment="1" applyProtection="1">
      <protection locked="0"/>
    </xf>
    <xf numFmtId="0" fontId="54" fillId="4" borderId="4" xfId="7" quotePrefix="1" applyNumberFormat="1" applyFont="1" applyFill="1" applyBorder="1" applyAlignment="1" applyProtection="1">
      <alignment horizontal="left"/>
    </xf>
    <xf numFmtId="0" fontId="62" fillId="4" borderId="0" xfId="0" applyFont="1" applyFill="1" applyBorder="1" applyAlignment="1" applyProtection="1"/>
    <xf numFmtId="0" fontId="61" fillId="4" borderId="4" xfId="7" applyNumberFormat="1" applyFont="1" applyFill="1" applyBorder="1" applyAlignment="1" applyProtection="1"/>
    <xf numFmtId="0" fontId="61" fillId="4" borderId="21" xfId="7" applyNumberFormat="1" applyFont="1" applyFill="1" applyBorder="1" applyAlignment="1" applyProtection="1">
      <alignment horizontal="left"/>
    </xf>
    <xf numFmtId="0" fontId="54" fillId="4" borderId="19" xfId="7" applyNumberFormat="1" applyFont="1" applyFill="1" applyBorder="1" applyAlignment="1" applyProtection="1">
      <protection locked="0"/>
    </xf>
    <xf numFmtId="3" fontId="54" fillId="4" borderId="24" xfId="7" applyNumberFormat="1" applyFont="1" applyFill="1" applyBorder="1" applyAlignment="1" applyProtection="1">
      <protection locked="0"/>
    </xf>
    <xf numFmtId="0" fontId="61" fillId="4" borderId="7" xfId="7" applyNumberFormat="1" applyFont="1" applyFill="1" applyBorder="1" applyAlignment="1" applyProtection="1">
      <protection locked="0"/>
    </xf>
    <xf numFmtId="0" fontId="62" fillId="4" borderId="6" xfId="0" applyFont="1" applyFill="1" applyBorder="1" applyAlignment="1" applyProtection="1"/>
    <xf numFmtId="0" fontId="54" fillId="4" borderId="6" xfId="7" applyNumberFormat="1" applyFont="1" applyFill="1" applyBorder="1" applyAlignment="1" applyProtection="1">
      <protection locked="0"/>
    </xf>
    <xf numFmtId="3" fontId="54" fillId="4" borderId="8" xfId="7" applyNumberFormat="1" applyFont="1" applyFill="1" applyBorder="1" applyAlignment="1" applyProtection="1">
      <protection locked="0"/>
    </xf>
    <xf numFmtId="3" fontId="55" fillId="4" borderId="15" xfId="7" applyNumberFormat="1" applyFont="1" applyFill="1" applyBorder="1" applyAlignment="1" applyProtection="1">
      <protection locked="0"/>
    </xf>
    <xf numFmtId="0" fontId="55" fillId="4" borderId="0" xfId="7" applyNumberFormat="1" applyFont="1" applyFill="1" applyBorder="1" applyAlignment="1" applyProtection="1">
      <alignment horizontal="left"/>
      <protection locked="0"/>
    </xf>
    <xf numFmtId="1" fontId="55" fillId="4" borderId="0" xfId="7" applyNumberFormat="1" applyFont="1" applyFill="1" applyBorder="1" applyAlignment="1" applyProtection="1">
      <protection locked="0"/>
    </xf>
    <xf numFmtId="1" fontId="55" fillId="4" borderId="0" xfId="7" applyNumberFormat="1" applyFont="1" applyFill="1" applyAlignment="1" applyProtection="1">
      <protection locked="0"/>
    </xf>
    <xf numFmtId="0" fontId="55" fillId="4" borderId="0" xfId="7" applyNumberFormat="1" applyFont="1" applyFill="1" applyAlignment="1" applyProtection="1">
      <protection locked="0"/>
    </xf>
    <xf numFmtId="0" fontId="56" fillId="4" borderId="0" xfId="7" applyNumberFormat="1" applyFont="1" applyFill="1" applyAlignment="1" applyProtection="1"/>
    <xf numFmtId="1" fontId="56" fillId="4" borderId="0" xfId="7" applyNumberFormat="1" applyFont="1" applyFill="1" applyAlignment="1" applyProtection="1"/>
    <xf numFmtId="1" fontId="56" fillId="4" borderId="0" xfId="7" applyNumberFormat="1" applyFont="1" applyFill="1" applyAlignment="1" applyProtection="1">
      <protection locked="0"/>
    </xf>
    <xf numFmtId="3" fontId="16" fillId="0" borderId="11" xfId="12" applyNumberFormat="1" applyFont="1" applyFill="1" applyBorder="1" applyAlignment="1" applyProtection="1">
      <alignment horizontal="center" vertical="center" wrapText="1"/>
    </xf>
    <xf numFmtId="3" fontId="16" fillId="0" borderId="9" xfId="12" applyNumberFormat="1" applyFont="1" applyFill="1" applyBorder="1" applyAlignment="1" applyProtection="1">
      <alignment horizontal="center" vertical="center" wrapText="1"/>
    </xf>
    <xf numFmtId="0" fontId="5" fillId="0" borderId="11" xfId="12" applyNumberFormat="1" applyFont="1" applyFill="1" applyBorder="1" applyAlignment="1" applyProtection="1">
      <alignment horizontal="center" vertical="center" wrapText="1"/>
    </xf>
    <xf numFmtId="0" fontId="5" fillId="0" borderId="9" xfId="12" applyNumberFormat="1" applyFont="1" applyFill="1" applyBorder="1" applyAlignment="1" applyProtection="1">
      <alignment horizontal="center" vertical="center" wrapText="1"/>
    </xf>
    <xf numFmtId="0" fontId="8" fillId="0" borderId="15" xfId="12" applyNumberFormat="1" applyFont="1" applyFill="1" applyBorder="1" applyAlignment="1" applyProtection="1">
      <alignment horizontal="center" vertical="center" wrapText="1"/>
    </xf>
    <xf numFmtId="0" fontId="3" fillId="0" borderId="0" xfId="12" applyNumberFormat="1" applyFont="1" applyBorder="1" applyAlignment="1" applyProtection="1">
      <alignment wrapText="1"/>
    </xf>
    <xf numFmtId="0" fontId="0" fillId="0" borderId="0" xfId="0" applyAlignment="1">
      <alignment wrapText="1"/>
    </xf>
    <xf numFmtId="0" fontId="3" fillId="0" borderId="0" xfId="12" applyNumberFormat="1" applyFont="1" applyBorder="1" applyAlignment="1" applyProtection="1">
      <alignment horizontal="left" wrapText="1"/>
    </xf>
    <xf numFmtId="0" fontId="5" fillId="0" borderId="11" xfId="12" applyNumberFormat="1" applyFont="1" applyBorder="1" applyAlignment="1" applyProtection="1">
      <alignment horizontal="center" vertical="center" wrapText="1"/>
    </xf>
    <xf numFmtId="0" fontId="5" fillId="0" borderId="9" xfId="12" applyNumberFormat="1" applyFont="1" applyBorder="1" applyAlignment="1" applyProtection="1">
      <alignment horizontal="center" vertical="center" wrapText="1"/>
    </xf>
    <xf numFmtId="0" fontId="8" fillId="0" borderId="15" xfId="12" applyNumberFormat="1" applyFont="1" applyBorder="1" applyAlignment="1" applyProtection="1">
      <alignment horizontal="center"/>
    </xf>
    <xf numFmtId="0" fontId="8" fillId="0" borderId="3" xfId="12" applyNumberFormat="1" applyFont="1" applyBorder="1" applyAlignment="1" applyProtection="1">
      <alignment horizontal="center"/>
    </xf>
    <xf numFmtId="0" fontId="3" fillId="0" borderId="0" xfId="12" applyNumberFormat="1" applyFont="1" applyFill="1" applyBorder="1" applyAlignment="1" applyProtection="1">
      <alignment horizontal="left" wrapText="1"/>
    </xf>
    <xf numFmtId="3" fontId="5" fillId="0" borderId="11" xfId="12" applyNumberFormat="1" applyFont="1" applyFill="1" applyBorder="1" applyAlignment="1" applyProtection="1">
      <alignment horizontal="center" vertical="center" wrapText="1"/>
    </xf>
    <xf numFmtId="3" fontId="5" fillId="0" borderId="9" xfId="12" applyNumberFormat="1" applyFont="1" applyFill="1" applyBorder="1" applyAlignment="1" applyProtection="1">
      <alignment horizontal="center" vertical="center" wrapText="1"/>
    </xf>
    <xf numFmtId="0" fontId="8" fillId="0" borderId="15" xfId="12" applyNumberFormat="1" applyFont="1" applyFill="1" applyBorder="1" applyAlignment="1" applyProtection="1">
      <alignment horizontal="center"/>
    </xf>
    <xf numFmtId="49" fontId="3" fillId="0" borderId="0" xfId="12" applyNumberFormat="1" applyFont="1" applyBorder="1" applyAlignment="1" applyProtection="1">
      <alignment wrapText="1"/>
    </xf>
    <xf numFmtId="0" fontId="8" fillId="0" borderId="15" xfId="12" applyNumberFormat="1" applyFont="1" applyBorder="1" applyAlignment="1" applyProtection="1">
      <alignment horizontal="center" vertical="center" wrapText="1"/>
    </xf>
    <xf numFmtId="0" fontId="8" fillId="0" borderId="8" xfId="12" applyNumberFormat="1" applyFont="1" applyFill="1" applyBorder="1" applyAlignment="1" applyProtection="1">
      <alignment horizontal="center" vertical="center" wrapText="1"/>
    </xf>
    <xf numFmtId="0" fontId="8" fillId="0" borderId="0" xfId="12" applyNumberFormat="1" applyFont="1" applyBorder="1" applyAlignment="1" applyProtection="1">
      <alignment horizontal="center" vertical="center" wrapText="1"/>
    </xf>
    <xf numFmtId="0" fontId="8" fillId="0" borderId="0" xfId="12" applyNumberFormat="1" applyFont="1" applyBorder="1" applyAlignment="1" applyProtection="1">
      <alignment horizontal="right" vertical="center" wrapText="1"/>
    </xf>
    <xf numFmtId="0" fontId="0" fillId="0" borderId="0" xfId="0" applyAlignment="1">
      <alignment vertical="center" wrapText="1"/>
    </xf>
    <xf numFmtId="0" fontId="3" fillId="0" borderId="0" xfId="12" applyNumberFormat="1" applyFont="1" applyFill="1" applyBorder="1" applyAlignment="1" applyProtection="1">
      <alignment wrapText="1"/>
    </xf>
    <xf numFmtId="0" fontId="3" fillId="0" borderId="0" xfId="0" applyNumberFormat="1" applyFont="1" applyAlignment="1" applyProtection="1">
      <alignment horizontal="right"/>
    </xf>
    <xf numFmtId="0" fontId="8" fillId="0" borderId="6" xfId="0" applyNumberFormat="1" applyFont="1" applyBorder="1" applyAlignment="1" applyProtection="1">
      <alignment horizontal="right"/>
    </xf>
    <xf numFmtId="0" fontId="3" fillId="0" borderId="4" xfId="0" applyFont="1" applyBorder="1" applyAlignment="1" applyProtection="1">
      <alignment horizontal="left" vertical="center" wrapText="1" indent="1"/>
    </xf>
    <xf numFmtId="0" fontId="3" fillId="0" borderId="0" xfId="0" applyFont="1" applyBorder="1" applyAlignment="1" applyProtection="1">
      <alignment horizontal="left" vertical="center" wrapText="1" indent="1"/>
    </xf>
    <xf numFmtId="0" fontId="5" fillId="0" borderId="14" xfId="0" applyNumberFormat="1" applyFont="1" applyBorder="1" applyAlignment="1" applyProtection="1">
      <alignment horizontal="center" vertical="center" wrapText="1"/>
    </xf>
    <xf numFmtId="0" fontId="5" fillId="0" borderId="2" xfId="0" applyNumberFormat="1" applyFont="1" applyBorder="1" applyAlignment="1" applyProtection="1">
      <alignment horizontal="center" vertical="center" wrapText="1"/>
    </xf>
    <xf numFmtId="0" fontId="5" fillId="0" borderId="3" xfId="0" applyNumberFormat="1" applyFont="1" applyBorder="1" applyAlignment="1" applyProtection="1">
      <alignment horizontal="center" vertical="center" wrapText="1"/>
    </xf>
    <xf numFmtId="0" fontId="5" fillId="0" borderId="13" xfId="0" applyNumberFormat="1" applyFont="1" applyBorder="1" applyAlignment="1" applyProtection="1">
      <alignment horizontal="center" vertical="center" wrapText="1"/>
    </xf>
    <xf numFmtId="0" fontId="5" fillId="0" borderId="5" xfId="0" applyNumberFormat="1" applyFont="1" applyBorder="1" applyAlignment="1" applyProtection="1">
      <alignment horizontal="center" vertical="center" wrapText="1"/>
    </xf>
    <xf numFmtId="0" fontId="5" fillId="0" borderId="0" xfId="0" applyNumberFormat="1" applyFont="1" applyBorder="1" applyAlignment="1" applyProtection="1">
      <alignment horizontal="center" vertical="center" wrapText="1"/>
    </xf>
    <xf numFmtId="0" fontId="5" fillId="0" borderId="12" xfId="0" applyNumberFormat="1" applyFont="1" applyBorder="1" applyAlignment="1" applyProtection="1">
      <alignment horizontal="center" vertical="center" wrapText="1"/>
    </xf>
    <xf numFmtId="0" fontId="5" fillId="0" borderId="14" xfId="0" applyNumberFormat="1" applyFont="1" applyBorder="1" applyAlignment="1" applyProtection="1">
      <alignment horizontal="center"/>
    </xf>
    <xf numFmtId="0" fontId="5" fillId="0" borderId="2" xfId="0" applyNumberFormat="1" applyFont="1" applyBorder="1" applyAlignment="1" applyProtection="1">
      <alignment horizontal="center"/>
    </xf>
    <xf numFmtId="0" fontId="5" fillId="0" borderId="3" xfId="0" applyNumberFormat="1" applyFont="1" applyBorder="1" applyAlignment="1" applyProtection="1">
      <alignment horizontal="center"/>
    </xf>
    <xf numFmtId="49" fontId="3" fillId="0" borderId="0" xfId="0" applyNumberFormat="1" applyFont="1" applyBorder="1" applyAlignment="1" applyProtection="1">
      <alignment horizontal="left" wrapText="1"/>
    </xf>
    <xf numFmtId="49" fontId="3" fillId="0" borderId="0" xfId="0" applyNumberFormat="1" applyFont="1" applyAlignment="1" applyProtection="1">
      <alignment horizontal="left" wrapText="1"/>
    </xf>
    <xf numFmtId="0" fontId="7" fillId="0" borderId="0" xfId="0" applyFont="1" applyAlignment="1">
      <alignment wrapText="1"/>
    </xf>
    <xf numFmtId="0" fontId="32" fillId="0" borderId="0" xfId="0" applyFont="1" applyAlignment="1">
      <alignment wrapText="1"/>
    </xf>
    <xf numFmtId="0" fontId="5" fillId="0" borderId="13" xfId="0" applyNumberFormat="1" applyFont="1" applyBorder="1" applyAlignment="1" applyProtection="1">
      <alignment horizontal="center" wrapText="1"/>
    </xf>
    <xf numFmtId="0" fontId="5" fillId="0" borderId="5" xfId="0" applyNumberFormat="1" applyFont="1" applyBorder="1" applyAlignment="1" applyProtection="1">
      <alignment horizontal="center" wrapText="1"/>
    </xf>
    <xf numFmtId="0" fontId="5" fillId="0" borderId="0" xfId="0" applyNumberFormat="1" applyFont="1" applyBorder="1" applyAlignment="1" applyProtection="1">
      <alignment horizontal="center" wrapText="1"/>
    </xf>
    <xf numFmtId="0" fontId="5" fillId="0" borderId="12" xfId="0" applyNumberFormat="1" applyFont="1" applyBorder="1" applyAlignment="1" applyProtection="1">
      <alignment horizontal="center" wrapText="1"/>
    </xf>
    <xf numFmtId="0" fontId="4" fillId="0" borderId="4" xfId="0" applyFont="1" applyBorder="1" applyAlignment="1" applyProtection="1">
      <alignment vertical="center" wrapText="1"/>
    </xf>
    <xf numFmtId="0" fontId="4" fillId="0" borderId="7" xfId="0" applyFont="1" applyBorder="1" applyAlignment="1" applyProtection="1">
      <alignment vertical="center" wrapText="1"/>
    </xf>
    <xf numFmtId="0" fontId="4" fillId="0" borderId="61" xfId="0" applyFont="1" applyBorder="1" applyAlignment="1" applyProtection="1">
      <alignment horizontal="center" vertical="center" wrapText="1"/>
    </xf>
    <xf numFmtId="0" fontId="5" fillId="0" borderId="62" xfId="0" applyFont="1" applyBorder="1" applyProtection="1"/>
    <xf numFmtId="0" fontId="5" fillId="0" borderId="63" xfId="0" applyFont="1" applyBorder="1" applyProtection="1"/>
    <xf numFmtId="0" fontId="5" fillId="0" borderId="64" xfId="0" applyFont="1" applyBorder="1" applyProtection="1"/>
    <xf numFmtId="1" fontId="4" fillId="0" borderId="14" xfId="0" applyNumberFormat="1" applyFont="1" applyBorder="1" applyAlignment="1" applyProtection="1">
      <alignment horizontal="center" vertical="center" wrapText="1"/>
    </xf>
    <xf numFmtId="1" fontId="5" fillId="0" borderId="2" xfId="0" applyNumberFormat="1" applyFont="1" applyBorder="1" applyAlignment="1" applyProtection="1">
      <alignment horizontal="center" vertical="center" wrapText="1"/>
    </xf>
    <xf numFmtId="1" fontId="5" fillId="0" borderId="3" xfId="0" applyNumberFormat="1" applyFont="1" applyBorder="1" applyAlignment="1" applyProtection="1">
      <alignment horizontal="center" vertical="center" wrapText="1"/>
    </xf>
    <xf numFmtId="0" fontId="4" fillId="0" borderId="10" xfId="0" applyFont="1" applyBorder="1" applyAlignment="1" applyProtection="1">
      <alignment vertical="center" wrapText="1"/>
    </xf>
    <xf numFmtId="1" fontId="4" fillId="0" borderId="2" xfId="0" applyNumberFormat="1" applyFont="1" applyBorder="1" applyAlignment="1" applyProtection="1">
      <alignment horizontal="center" vertical="center" wrapText="1"/>
    </xf>
    <xf numFmtId="1" fontId="3" fillId="0" borderId="0" xfId="0" applyNumberFormat="1" applyFont="1" applyAlignment="1" applyProtection="1">
      <alignment horizontal="right"/>
    </xf>
    <xf numFmtId="1" fontId="8" fillId="0" borderId="0" xfId="0" applyNumberFormat="1" applyFont="1" applyBorder="1" applyAlignment="1" applyProtection="1">
      <alignment horizontal="right"/>
    </xf>
    <xf numFmtId="1" fontId="8" fillId="0" borderId="0" xfId="0" applyNumberFormat="1" applyFont="1" applyAlignment="1" applyProtection="1">
      <alignment horizontal="right"/>
    </xf>
    <xf numFmtId="0" fontId="3" fillId="0" borderId="0" xfId="0" applyFont="1" applyAlignment="1" applyProtection="1">
      <alignment horizontal="left" wrapText="1"/>
    </xf>
    <xf numFmtId="1" fontId="5" fillId="0" borderId="12" xfId="2" applyNumberFormat="1" applyFont="1" applyBorder="1" applyAlignment="1" applyProtection="1">
      <alignment horizontal="center" vertical="center" wrapText="1"/>
    </xf>
    <xf numFmtId="1" fontId="3" fillId="0" borderId="0" xfId="2" applyNumberFormat="1" applyFont="1" applyAlignment="1" applyProtection="1">
      <alignment horizontal="right"/>
    </xf>
    <xf numFmtId="1" fontId="8" fillId="0" borderId="6" xfId="2" applyNumberFormat="1" applyFont="1" applyBorder="1" applyAlignment="1" applyProtection="1">
      <alignment horizontal="right"/>
    </xf>
    <xf numFmtId="1" fontId="5" fillId="0" borderId="14" xfId="2" applyNumberFormat="1" applyFont="1" applyBorder="1" applyAlignment="1" applyProtection="1">
      <alignment horizontal="center"/>
    </xf>
    <xf numFmtId="1" fontId="5" fillId="0" borderId="2" xfId="2" applyNumberFormat="1" applyFont="1" applyBorder="1" applyAlignment="1" applyProtection="1">
      <alignment horizontal="center"/>
    </xf>
    <xf numFmtId="1" fontId="5" fillId="0" borderId="3" xfId="2" applyNumberFormat="1" applyFont="1" applyBorder="1" applyAlignment="1" applyProtection="1">
      <alignment horizontal="center"/>
    </xf>
    <xf numFmtId="0" fontId="3" fillId="0" borderId="4" xfId="2" applyFont="1" applyBorder="1" applyAlignment="1" applyProtection="1">
      <alignment horizontal="left" vertical="center" wrapText="1" indent="1"/>
    </xf>
    <xf numFmtId="0" fontId="3" fillId="0" borderId="0" xfId="2" applyFont="1" applyBorder="1" applyAlignment="1" applyProtection="1">
      <alignment horizontal="left" vertical="center" wrapText="1" indent="1"/>
    </xf>
    <xf numFmtId="1" fontId="5" fillId="0" borderId="14" xfId="2" applyNumberFormat="1" applyFont="1" applyBorder="1" applyAlignment="1" applyProtection="1">
      <alignment horizontal="center" vertical="center" wrapText="1"/>
    </xf>
    <xf numFmtId="1" fontId="5" fillId="0" borderId="2" xfId="2" applyNumberFormat="1" applyFont="1" applyBorder="1" applyAlignment="1" applyProtection="1">
      <alignment horizontal="center" vertical="center" wrapText="1"/>
    </xf>
    <xf numFmtId="1" fontId="5" fillId="0" borderId="3" xfId="2" applyNumberFormat="1" applyFont="1" applyBorder="1" applyAlignment="1" applyProtection="1">
      <alignment horizontal="center" vertical="center" wrapText="1"/>
    </xf>
    <xf numFmtId="1" fontId="5" fillId="0" borderId="13" xfId="2" applyNumberFormat="1" applyFont="1" applyBorder="1" applyAlignment="1" applyProtection="1">
      <alignment horizontal="center" vertical="center" wrapText="1"/>
    </xf>
    <xf numFmtId="1" fontId="5" fillId="0" borderId="5" xfId="2" applyNumberFormat="1" applyFont="1" applyBorder="1" applyAlignment="1" applyProtection="1">
      <alignment horizontal="center" vertical="center" wrapText="1"/>
    </xf>
    <xf numFmtId="1" fontId="5" fillId="0" borderId="0" xfId="2" applyNumberFormat="1" applyFont="1" applyBorder="1" applyAlignment="1" applyProtection="1">
      <alignment horizontal="center" vertical="center" wrapText="1"/>
    </xf>
    <xf numFmtId="0" fontId="3" fillId="0" borderId="0" xfId="2" applyFont="1" applyAlignment="1" applyProtection="1">
      <alignment horizontal="left" wrapText="1"/>
    </xf>
    <xf numFmtId="0" fontId="3" fillId="0" borderId="4" xfId="2" applyFont="1" applyFill="1" applyBorder="1" applyAlignment="1" applyProtection="1">
      <alignment horizontal="left" vertical="center" wrapText="1" indent="1"/>
    </xf>
    <xf numFmtId="0" fontId="3" fillId="0" borderId="0" xfId="2" applyFont="1" applyFill="1" applyBorder="1" applyAlignment="1" applyProtection="1">
      <alignment horizontal="left" vertical="center" wrapText="1" indent="1"/>
    </xf>
    <xf numFmtId="1" fontId="5" fillId="0" borderId="14" xfId="2" applyNumberFormat="1" applyFont="1" applyFill="1" applyBorder="1" applyAlignment="1" applyProtection="1">
      <alignment horizontal="center" vertical="center" wrapText="1"/>
    </xf>
    <xf numFmtId="1" fontId="5" fillId="0" borderId="2" xfId="2" applyNumberFormat="1" applyFont="1" applyFill="1" applyBorder="1" applyAlignment="1" applyProtection="1">
      <alignment horizontal="center" vertical="center" wrapText="1"/>
    </xf>
    <xf numFmtId="1" fontId="5" fillId="0" borderId="3" xfId="2" applyNumberFormat="1" applyFont="1" applyFill="1" applyBorder="1" applyAlignment="1" applyProtection="1">
      <alignment horizontal="center" vertical="center" wrapText="1"/>
    </xf>
    <xf numFmtId="1" fontId="5" fillId="0" borderId="13" xfId="2" applyNumberFormat="1" applyFont="1" applyFill="1" applyBorder="1" applyAlignment="1" applyProtection="1">
      <alignment horizontal="center" vertical="center" wrapText="1"/>
    </xf>
    <xf numFmtId="1" fontId="5" fillId="0" borderId="5" xfId="2" applyNumberFormat="1" applyFont="1" applyFill="1" applyBorder="1" applyAlignment="1" applyProtection="1">
      <alignment horizontal="center" vertical="center" wrapText="1"/>
    </xf>
    <xf numFmtId="1" fontId="5" fillId="0" borderId="0" xfId="2" applyNumberFormat="1" applyFont="1" applyFill="1" applyBorder="1" applyAlignment="1" applyProtection="1">
      <alignment horizontal="center" vertical="center" wrapText="1"/>
    </xf>
    <xf numFmtId="1" fontId="3" fillId="0" borderId="0" xfId="2" applyNumberFormat="1" applyFont="1" applyFill="1" applyAlignment="1" applyProtection="1">
      <alignment horizontal="right"/>
    </xf>
    <xf numFmtId="1" fontId="8" fillId="0" borderId="6" xfId="2" applyNumberFormat="1" applyFont="1" applyFill="1" applyBorder="1" applyAlignment="1" applyProtection="1">
      <alignment horizontal="right"/>
    </xf>
    <xf numFmtId="1" fontId="5" fillId="0" borderId="12" xfId="2" applyNumberFormat="1" applyFont="1" applyFill="1" applyBorder="1" applyAlignment="1" applyProtection="1">
      <alignment horizontal="center" vertical="center" wrapText="1"/>
    </xf>
    <xf numFmtId="1" fontId="5" fillId="0" borderId="14" xfId="2" applyNumberFormat="1" applyFont="1" applyFill="1" applyBorder="1" applyAlignment="1" applyProtection="1">
      <alignment horizontal="center"/>
    </xf>
    <xf numFmtId="1" fontId="5" fillId="0" borderId="2" xfId="2" applyNumberFormat="1" applyFont="1" applyFill="1" applyBorder="1" applyAlignment="1" applyProtection="1">
      <alignment horizontal="center"/>
    </xf>
    <xf numFmtId="1" fontId="5" fillId="0" borderId="3" xfId="2" applyNumberFormat="1" applyFont="1" applyFill="1" applyBorder="1" applyAlignment="1" applyProtection="1">
      <alignment horizontal="center"/>
    </xf>
    <xf numFmtId="0" fontId="3" fillId="0" borderId="0" xfId="2" applyFont="1" applyFill="1" applyAlignment="1" applyProtection="1">
      <alignment horizontal="left" wrapText="1"/>
    </xf>
    <xf numFmtId="0" fontId="4" fillId="0" borderId="10" xfId="2" applyFont="1" applyBorder="1" applyAlignment="1" applyProtection="1">
      <alignment vertical="center" wrapText="1"/>
    </xf>
    <xf numFmtId="0" fontId="4" fillId="0" borderId="4" xfId="2" applyFont="1" applyBorder="1" applyAlignment="1" applyProtection="1">
      <alignment vertical="center" wrapText="1"/>
    </xf>
    <xf numFmtId="0" fontId="4" fillId="0" borderId="7" xfId="2" applyFont="1" applyBorder="1" applyAlignment="1" applyProtection="1">
      <alignment vertical="center" wrapText="1"/>
    </xf>
    <xf numFmtId="1" fontId="8" fillId="0" borderId="0" xfId="2" applyNumberFormat="1" applyFont="1" applyBorder="1" applyAlignment="1" applyProtection="1">
      <alignment horizontal="right"/>
    </xf>
    <xf numFmtId="1" fontId="8" fillId="0" borderId="0" xfId="2" applyNumberFormat="1" applyFont="1" applyAlignment="1" applyProtection="1">
      <alignment horizontal="right"/>
    </xf>
    <xf numFmtId="0" fontId="4" fillId="0" borderId="61" xfId="2" applyFont="1" applyBorder="1" applyAlignment="1" applyProtection="1">
      <alignment horizontal="center" vertical="center" wrapText="1"/>
    </xf>
    <xf numFmtId="0" fontId="5" fillId="0" borderId="62" xfId="2" applyFont="1" applyBorder="1" applyProtection="1"/>
    <xf numFmtId="0" fontId="5" fillId="0" borderId="63" xfId="2" applyFont="1" applyBorder="1" applyProtection="1"/>
    <xf numFmtId="0" fontId="5" fillId="0" borderId="64" xfId="2" applyFont="1" applyBorder="1" applyProtection="1"/>
    <xf numFmtId="1" fontId="4" fillId="0" borderId="14" xfId="2" applyNumberFormat="1" applyFont="1" applyBorder="1" applyAlignment="1" applyProtection="1">
      <alignment horizontal="center" vertical="center" wrapText="1"/>
    </xf>
    <xf numFmtId="1" fontId="4" fillId="0" borderId="2" xfId="2" applyNumberFormat="1" applyFont="1" applyBorder="1" applyAlignment="1" applyProtection="1">
      <alignment horizontal="center" vertical="center" wrapText="1"/>
    </xf>
    <xf numFmtId="1" fontId="4" fillId="0" borderId="3" xfId="2" applyNumberFormat="1" applyFont="1" applyBorder="1" applyAlignment="1" applyProtection="1">
      <alignment horizontal="center" vertical="center" wrapText="1"/>
    </xf>
    <xf numFmtId="0" fontId="3" fillId="0" borderId="4" xfId="10" applyFont="1" applyBorder="1" applyAlignment="1" applyProtection="1">
      <alignment horizontal="left" vertical="center" wrapText="1" indent="1"/>
    </xf>
    <xf numFmtId="0" fontId="3" fillId="0" borderId="0" xfId="10" applyFont="1" applyBorder="1" applyAlignment="1" applyProtection="1">
      <alignment horizontal="left" vertical="center" wrapText="1" indent="1"/>
    </xf>
    <xf numFmtId="1" fontId="3" fillId="0" borderId="0" xfId="10" applyNumberFormat="1" applyFont="1" applyAlignment="1" applyProtection="1">
      <alignment horizontal="right"/>
    </xf>
    <xf numFmtId="1" fontId="5" fillId="0" borderId="13" xfId="10" applyNumberFormat="1" applyFont="1" applyBorder="1" applyAlignment="1" applyProtection="1">
      <alignment horizontal="center" vertical="center" wrapText="1"/>
    </xf>
    <xf numFmtId="1" fontId="5" fillId="0" borderId="5" xfId="10" applyNumberFormat="1" applyFont="1" applyBorder="1" applyAlignment="1" applyProtection="1">
      <alignment horizontal="center" vertical="center" wrapText="1"/>
    </xf>
    <xf numFmtId="1" fontId="5" fillId="0" borderId="0" xfId="10" applyNumberFormat="1" applyFont="1" applyBorder="1" applyAlignment="1" applyProtection="1">
      <alignment horizontal="center" vertical="center" wrapText="1"/>
    </xf>
    <xf numFmtId="1" fontId="5" fillId="0" borderId="14" xfId="10" applyNumberFormat="1" applyFont="1" applyBorder="1" applyAlignment="1" applyProtection="1">
      <alignment horizontal="center" vertical="center" wrapText="1"/>
    </xf>
    <xf numFmtId="1" fontId="5" fillId="0" borderId="2" xfId="10" applyNumberFormat="1" applyFont="1" applyBorder="1" applyAlignment="1" applyProtection="1">
      <alignment horizontal="center" vertical="center" wrapText="1"/>
    </xf>
    <xf numFmtId="1" fontId="5" fillId="0" borderId="3" xfId="10" applyNumberFormat="1" applyFont="1" applyBorder="1" applyAlignment="1" applyProtection="1">
      <alignment horizontal="center" vertical="center" wrapText="1"/>
    </xf>
    <xf numFmtId="1" fontId="8" fillId="0" borderId="6" xfId="10" applyNumberFormat="1" applyFont="1" applyBorder="1" applyAlignment="1" applyProtection="1">
      <alignment horizontal="right"/>
    </xf>
    <xf numFmtId="1" fontId="5" fillId="0" borderId="12" xfId="10" applyNumberFormat="1" applyFont="1" applyBorder="1" applyAlignment="1" applyProtection="1">
      <alignment horizontal="center" vertical="center" wrapText="1"/>
    </xf>
    <xf numFmtId="1" fontId="5" fillId="0" borderId="14" xfId="10" applyNumberFormat="1" applyFont="1" applyBorder="1" applyAlignment="1" applyProtection="1">
      <alignment horizontal="center"/>
    </xf>
    <xf numFmtId="1" fontId="5" fillId="0" borderId="2" xfId="10" applyNumberFormat="1" applyFont="1" applyBorder="1" applyAlignment="1" applyProtection="1">
      <alignment horizontal="center"/>
    </xf>
    <xf numFmtId="1" fontId="5" fillId="0" borderId="3" xfId="10" applyNumberFormat="1" applyFont="1" applyBorder="1" applyAlignment="1" applyProtection="1">
      <alignment horizontal="center"/>
    </xf>
    <xf numFmtId="49" fontId="3" fillId="0" borderId="0" xfId="10" applyNumberFormat="1" applyFont="1" applyBorder="1" applyAlignment="1" applyProtection="1">
      <alignment horizontal="left" wrapText="1"/>
    </xf>
    <xf numFmtId="1" fontId="5" fillId="0" borderId="14" xfId="0" applyNumberFormat="1" applyFont="1" applyBorder="1" applyAlignment="1" applyProtection="1">
      <alignment horizontal="center"/>
    </xf>
    <xf numFmtId="1" fontId="5" fillId="0" borderId="2" xfId="0" applyNumberFormat="1" applyFont="1" applyBorder="1" applyAlignment="1" applyProtection="1">
      <alignment horizontal="center"/>
    </xf>
    <xf numFmtId="1" fontId="5" fillId="0" borderId="3" xfId="0" applyNumberFormat="1" applyFont="1" applyBorder="1" applyAlignment="1" applyProtection="1">
      <alignment horizontal="center"/>
    </xf>
    <xf numFmtId="1" fontId="8" fillId="0" borderId="6" xfId="0" applyNumberFormat="1" applyFont="1" applyBorder="1" applyAlignment="1" applyProtection="1">
      <alignment horizontal="right"/>
    </xf>
    <xf numFmtId="1" fontId="5" fillId="0" borderId="14" xfId="0" applyNumberFormat="1" applyFont="1" applyBorder="1" applyAlignment="1" applyProtection="1">
      <alignment horizontal="center" vertical="center" wrapText="1"/>
    </xf>
    <xf numFmtId="1" fontId="5" fillId="0" borderId="13" xfId="0" applyNumberFormat="1" applyFont="1" applyBorder="1" applyAlignment="1" applyProtection="1">
      <alignment horizontal="center" vertical="center" wrapText="1"/>
    </xf>
    <xf numFmtId="1" fontId="5" fillId="0" borderId="5" xfId="0" applyNumberFormat="1" applyFont="1" applyBorder="1" applyAlignment="1" applyProtection="1">
      <alignment horizontal="center" vertical="center" wrapText="1"/>
    </xf>
    <xf numFmtId="1" fontId="5" fillId="0" borderId="0" xfId="0" applyNumberFormat="1" applyFont="1" applyBorder="1" applyAlignment="1" applyProtection="1">
      <alignment horizontal="center" vertical="center" wrapText="1"/>
    </xf>
    <xf numFmtId="1" fontId="5" fillId="0" borderId="12" xfId="0" applyNumberFormat="1" applyFont="1" applyBorder="1" applyAlignment="1" applyProtection="1">
      <alignment horizontal="center" vertical="center" wrapText="1"/>
    </xf>
    <xf numFmtId="1" fontId="5" fillId="0" borderId="14" xfId="0" applyNumberFormat="1" applyFont="1" applyBorder="1" applyAlignment="1" applyProtection="1">
      <alignment horizontal="center" vertical="center"/>
    </xf>
    <xf numFmtId="1" fontId="5" fillId="0" borderId="2" xfId="0" applyNumberFormat="1" applyFont="1" applyBorder="1" applyAlignment="1" applyProtection="1">
      <alignment horizontal="center" vertical="center"/>
    </xf>
    <xf numFmtId="1" fontId="5" fillId="0" borderId="3" xfId="0" applyNumberFormat="1" applyFont="1" applyBorder="1" applyAlignment="1" applyProtection="1">
      <alignment horizontal="center" vertical="center"/>
    </xf>
    <xf numFmtId="0" fontId="5" fillId="0" borderId="14" xfId="3" applyFont="1" applyBorder="1" applyAlignment="1" applyProtection="1">
      <alignment horizontal="left" wrapText="1"/>
      <protection locked="0"/>
    </xf>
    <xf numFmtId="0" fontId="5" fillId="0" borderId="2" xfId="3" applyFont="1" applyBorder="1" applyAlignment="1" applyProtection="1">
      <alignment horizontal="left" wrapText="1"/>
      <protection locked="0"/>
    </xf>
    <xf numFmtId="1" fontId="3" fillId="0" borderId="0" xfId="3" applyNumberFormat="1" applyFont="1" applyAlignment="1" applyProtection="1">
      <alignment horizontal="right"/>
    </xf>
    <xf numFmtId="1" fontId="8" fillId="0" borderId="6" xfId="3" applyNumberFormat="1" applyFont="1" applyBorder="1" applyAlignment="1" applyProtection="1">
      <alignment horizontal="right"/>
    </xf>
    <xf numFmtId="1" fontId="5" fillId="0" borderId="2" xfId="3" applyNumberFormat="1" applyFont="1" applyBorder="1" applyAlignment="1" applyProtection="1">
      <alignment horizontal="right"/>
    </xf>
    <xf numFmtId="0" fontId="3" fillId="0" borderId="4" xfId="3" applyFont="1" applyBorder="1" applyAlignment="1" applyProtection="1">
      <alignment horizontal="left" vertical="center" wrapText="1" indent="1"/>
    </xf>
    <xf numFmtId="0" fontId="3" fillId="0" borderId="0" xfId="3" applyFont="1" applyBorder="1" applyAlignment="1" applyProtection="1">
      <alignment horizontal="left" vertical="center" wrapText="1" indent="1"/>
    </xf>
    <xf numFmtId="1" fontId="5" fillId="0" borderId="14" xfId="3" applyNumberFormat="1" applyFont="1" applyBorder="1" applyAlignment="1" applyProtection="1">
      <alignment horizontal="center" vertical="center" wrapText="1"/>
    </xf>
    <xf numFmtId="1" fontId="5" fillId="0" borderId="2" xfId="3" applyNumberFormat="1" applyFont="1" applyBorder="1" applyAlignment="1" applyProtection="1">
      <alignment horizontal="center" vertical="center" wrapText="1"/>
    </xf>
    <xf numFmtId="1" fontId="5" fillId="0" borderId="3" xfId="3" applyNumberFormat="1" applyFont="1" applyBorder="1" applyAlignment="1" applyProtection="1">
      <alignment horizontal="center" vertical="center" wrapText="1"/>
    </xf>
    <xf numFmtId="1" fontId="5" fillId="0" borderId="13" xfId="3" applyNumberFormat="1" applyFont="1" applyBorder="1" applyAlignment="1" applyProtection="1">
      <alignment horizontal="center" vertical="center" wrapText="1"/>
    </xf>
    <xf numFmtId="1" fontId="5" fillId="0" borderId="5" xfId="3" applyNumberFormat="1" applyFont="1" applyBorder="1" applyAlignment="1" applyProtection="1">
      <alignment horizontal="center" vertical="center" wrapText="1"/>
    </xf>
    <xf numFmtId="1" fontId="5" fillId="0" borderId="0" xfId="3" applyNumberFormat="1" applyFont="1" applyBorder="1" applyAlignment="1" applyProtection="1">
      <alignment horizontal="center" vertical="center" wrapText="1"/>
    </xf>
    <xf numFmtId="1" fontId="5" fillId="0" borderId="12" xfId="3" applyNumberFormat="1" applyFont="1" applyBorder="1" applyAlignment="1" applyProtection="1">
      <alignment horizontal="center" vertical="center" wrapText="1"/>
    </xf>
    <xf numFmtId="0" fontId="3" fillId="0" borderId="0" xfId="3" applyFont="1" applyAlignment="1" applyProtection="1">
      <alignment horizontal="left" wrapText="1"/>
    </xf>
    <xf numFmtId="0" fontId="2" fillId="0" borderId="2" xfId="3" applyFont="1" applyBorder="1" applyAlignment="1" applyProtection="1">
      <alignment wrapText="1"/>
      <protection locked="0"/>
    </xf>
    <xf numFmtId="0" fontId="3" fillId="0" borderId="4" xfId="3" applyFont="1" applyFill="1" applyBorder="1" applyAlignment="1" applyProtection="1">
      <alignment horizontal="left" vertical="center" wrapText="1" indent="1"/>
    </xf>
    <xf numFmtId="0" fontId="3" fillId="0" borderId="0" xfId="3" applyFont="1" applyFill="1" applyBorder="1" applyAlignment="1" applyProtection="1">
      <alignment horizontal="left" vertical="center" wrapText="1" indent="1"/>
    </xf>
    <xf numFmtId="1" fontId="5" fillId="0" borderId="14" xfId="3" applyNumberFormat="1" applyFont="1" applyFill="1" applyBorder="1" applyAlignment="1" applyProtection="1">
      <alignment horizontal="center" vertical="center" wrapText="1"/>
    </xf>
    <xf numFmtId="1" fontId="5" fillId="0" borderId="2" xfId="3" applyNumberFormat="1" applyFont="1" applyFill="1" applyBorder="1" applyAlignment="1" applyProtection="1">
      <alignment horizontal="center" vertical="center" wrapText="1"/>
    </xf>
    <xf numFmtId="1" fontId="5" fillId="0" borderId="3" xfId="3" applyNumberFormat="1" applyFont="1" applyFill="1" applyBorder="1" applyAlignment="1" applyProtection="1">
      <alignment horizontal="center" vertical="center" wrapText="1"/>
    </xf>
    <xf numFmtId="1" fontId="5" fillId="0" borderId="13" xfId="3" applyNumberFormat="1" applyFont="1" applyFill="1" applyBorder="1" applyAlignment="1" applyProtection="1">
      <alignment horizontal="center" vertical="center" wrapText="1"/>
    </xf>
    <xf numFmtId="1" fontId="5" fillId="0" borderId="5" xfId="3" applyNumberFormat="1" applyFont="1" applyFill="1" applyBorder="1" applyAlignment="1" applyProtection="1">
      <alignment horizontal="center" vertical="center" wrapText="1"/>
    </xf>
    <xf numFmtId="1" fontId="3" fillId="0" borderId="0" xfId="3" applyNumberFormat="1" applyFont="1" applyFill="1" applyAlignment="1" applyProtection="1">
      <alignment horizontal="right"/>
    </xf>
    <xf numFmtId="1" fontId="8" fillId="0" borderId="6" xfId="3" applyNumberFormat="1" applyFont="1" applyFill="1" applyBorder="1" applyAlignment="1" applyProtection="1">
      <alignment horizontal="right"/>
    </xf>
    <xf numFmtId="1" fontId="5" fillId="0" borderId="2" xfId="3" applyNumberFormat="1" applyFont="1" applyFill="1" applyBorder="1" applyAlignment="1" applyProtection="1">
      <alignment horizontal="right"/>
    </xf>
    <xf numFmtId="0" fontId="3" fillId="0" borderId="0" xfId="3" applyFont="1" applyFill="1" applyAlignment="1" applyProtection="1">
      <alignment horizontal="left" wrapText="1"/>
    </xf>
    <xf numFmtId="1" fontId="5" fillId="0" borderId="0" xfId="3" applyNumberFormat="1" applyFont="1" applyFill="1" applyBorder="1" applyAlignment="1" applyProtection="1">
      <alignment horizontal="center" vertical="center" wrapText="1"/>
    </xf>
    <xf numFmtId="1" fontId="5" fillId="0" borderId="12" xfId="3" applyNumberFormat="1" applyFont="1" applyFill="1" applyBorder="1" applyAlignment="1" applyProtection="1">
      <alignment horizontal="center" vertical="center" wrapText="1"/>
    </xf>
    <xf numFmtId="0" fontId="3" fillId="4" borderId="4" xfId="3" applyFont="1" applyFill="1" applyBorder="1" applyAlignment="1" applyProtection="1">
      <alignment horizontal="left" vertical="center" wrapText="1" indent="1"/>
    </xf>
    <xf numFmtId="0" fontId="3" fillId="4" borderId="0" xfId="3" applyFont="1" applyFill="1" applyBorder="1" applyAlignment="1" applyProtection="1">
      <alignment horizontal="left" vertical="center" wrapText="1" indent="1"/>
    </xf>
    <xf numFmtId="1" fontId="5" fillId="4" borderId="7" xfId="3" applyNumberFormat="1" applyFont="1" applyFill="1" applyBorder="1" applyAlignment="1" applyProtection="1">
      <alignment horizontal="center" vertical="center" wrapText="1"/>
    </xf>
    <xf numFmtId="1" fontId="5" fillId="4" borderId="2" xfId="3" applyNumberFormat="1" applyFont="1" applyFill="1" applyBorder="1" applyAlignment="1" applyProtection="1">
      <alignment horizontal="center" vertical="center" wrapText="1"/>
    </xf>
    <xf numFmtId="1" fontId="5" fillId="4" borderId="3" xfId="3" applyNumberFormat="1" applyFont="1" applyFill="1" applyBorder="1" applyAlignment="1" applyProtection="1">
      <alignment horizontal="center" vertical="center" wrapText="1"/>
    </xf>
    <xf numFmtId="1" fontId="5" fillId="4" borderId="13" xfId="3" applyNumberFormat="1" applyFont="1" applyFill="1" applyBorder="1" applyAlignment="1" applyProtection="1">
      <alignment horizontal="center" vertical="center" wrapText="1"/>
    </xf>
    <xf numFmtId="1" fontId="5" fillId="4" borderId="5" xfId="3" applyNumberFormat="1" applyFont="1" applyFill="1" applyBorder="1" applyAlignment="1" applyProtection="1">
      <alignment horizontal="center" vertical="center" wrapText="1"/>
    </xf>
    <xf numFmtId="1" fontId="5" fillId="4" borderId="0" xfId="3" applyNumberFormat="1" applyFont="1" applyFill="1" applyBorder="1" applyAlignment="1" applyProtection="1">
      <alignment horizontal="center" vertical="center" wrapText="1"/>
    </xf>
    <xf numFmtId="1" fontId="3" fillId="4" borderId="0" xfId="3" applyNumberFormat="1" applyFont="1" applyFill="1" applyAlignment="1" applyProtection="1">
      <alignment horizontal="right"/>
    </xf>
    <xf numFmtId="1" fontId="8" fillId="4" borderId="6" xfId="3" applyNumberFormat="1" applyFont="1" applyFill="1" applyBorder="1" applyAlignment="1" applyProtection="1">
      <alignment horizontal="right"/>
    </xf>
    <xf numFmtId="1" fontId="5" fillId="4" borderId="2" xfId="3" applyNumberFormat="1" applyFont="1" applyFill="1" applyBorder="1" applyAlignment="1" applyProtection="1">
      <alignment horizontal="right"/>
    </xf>
    <xf numFmtId="1" fontId="5" fillId="4" borderId="12" xfId="3" applyNumberFormat="1" applyFont="1" applyFill="1" applyBorder="1" applyAlignment="1" applyProtection="1">
      <alignment horizontal="center" vertical="center" wrapText="1"/>
    </xf>
    <xf numFmtId="0" fontId="3" fillId="4" borderId="0" xfId="3" applyFont="1" applyFill="1" applyAlignment="1" applyProtection="1">
      <alignment horizontal="left" wrapText="1"/>
    </xf>
    <xf numFmtId="0" fontId="32" fillId="4" borderId="0" xfId="0" applyFont="1" applyFill="1" applyAlignment="1">
      <alignment wrapText="1"/>
    </xf>
    <xf numFmtId="0" fontId="45" fillId="0" borderId="4" xfId="3" applyFont="1" applyFill="1" applyBorder="1" applyAlignment="1" applyProtection="1">
      <alignment horizontal="left" vertical="center" wrapText="1" indent="1"/>
    </xf>
    <xf numFmtId="0" fontId="45" fillId="0" borderId="0" xfId="3" applyFont="1" applyFill="1" applyBorder="1" applyAlignment="1" applyProtection="1">
      <alignment horizontal="left" vertical="center" wrapText="1" indent="1"/>
    </xf>
    <xf numFmtId="0" fontId="3" fillId="0" borderId="4" xfId="4" applyFont="1" applyBorder="1" applyAlignment="1" applyProtection="1">
      <alignment horizontal="left" vertical="center" wrapText="1" indent="1"/>
    </xf>
    <xf numFmtId="0" fontId="3" fillId="0" borderId="0" xfId="4" applyFont="1" applyBorder="1" applyAlignment="1" applyProtection="1">
      <alignment horizontal="left" vertical="center" wrapText="1" indent="1"/>
    </xf>
    <xf numFmtId="1" fontId="5" fillId="0" borderId="14" xfId="4" applyNumberFormat="1" applyFont="1" applyBorder="1" applyAlignment="1" applyProtection="1">
      <alignment horizontal="center" vertical="center" wrapText="1"/>
    </xf>
    <xf numFmtId="1" fontId="5" fillId="0" borderId="2" xfId="4" applyNumberFormat="1" applyFont="1" applyBorder="1" applyAlignment="1" applyProtection="1">
      <alignment horizontal="center" vertical="center" wrapText="1"/>
    </xf>
    <xf numFmtId="1" fontId="5" fillId="0" borderId="3" xfId="4" applyNumberFormat="1" applyFont="1" applyBorder="1" applyAlignment="1" applyProtection="1">
      <alignment horizontal="center" vertical="center" wrapText="1"/>
    </xf>
    <xf numFmtId="1" fontId="5" fillId="0" borderId="13" xfId="4" applyNumberFormat="1" applyFont="1" applyBorder="1" applyAlignment="1" applyProtection="1">
      <alignment horizontal="center" vertical="center" wrapText="1"/>
    </xf>
    <xf numFmtId="1" fontId="5" fillId="0" borderId="5" xfId="4" applyNumberFormat="1" applyFont="1" applyBorder="1" applyAlignment="1" applyProtection="1">
      <alignment horizontal="center" vertical="center" wrapText="1"/>
    </xf>
    <xf numFmtId="1" fontId="5" fillId="0" borderId="0" xfId="4" applyNumberFormat="1" applyFont="1" applyBorder="1" applyAlignment="1" applyProtection="1">
      <alignment horizontal="center" vertical="center" wrapText="1"/>
    </xf>
    <xf numFmtId="1" fontId="3" fillId="0" borderId="0" xfId="4" applyNumberFormat="1" applyFont="1" applyAlignment="1" applyProtection="1">
      <alignment horizontal="right"/>
    </xf>
    <xf numFmtId="1" fontId="8" fillId="0" borderId="6" xfId="4" applyNumberFormat="1" applyFont="1" applyBorder="1" applyAlignment="1" applyProtection="1">
      <alignment horizontal="right"/>
    </xf>
    <xf numFmtId="1" fontId="5" fillId="0" borderId="2" xfId="4" applyNumberFormat="1" applyFont="1" applyBorder="1" applyAlignment="1" applyProtection="1">
      <alignment horizontal="right"/>
    </xf>
    <xf numFmtId="1" fontId="5" fillId="0" borderId="12" xfId="4" applyNumberFormat="1" applyFont="1" applyBorder="1" applyAlignment="1" applyProtection="1">
      <alignment horizontal="center" vertical="center" wrapText="1"/>
    </xf>
    <xf numFmtId="0" fontId="3" fillId="0" borderId="0" xfId="4" applyFont="1" applyAlignment="1" applyProtection="1">
      <alignment horizontal="left" wrapText="1"/>
    </xf>
    <xf numFmtId="0" fontId="4" fillId="0" borderId="13" xfId="4" applyFont="1" applyBorder="1" applyAlignment="1" applyProtection="1">
      <alignment vertical="center" wrapText="1"/>
    </xf>
    <xf numFmtId="0" fontId="4" fillId="0" borderId="5" xfId="4" applyFont="1" applyBorder="1" applyAlignment="1" applyProtection="1">
      <alignment vertical="center" wrapText="1"/>
    </xf>
    <xf numFmtId="0" fontId="4" fillId="0" borderId="8" xfId="4" applyFont="1" applyBorder="1" applyAlignment="1" applyProtection="1">
      <alignment vertical="center" wrapText="1"/>
    </xf>
    <xf numFmtId="0" fontId="4" fillId="0" borderId="61" xfId="4" applyFont="1" applyBorder="1" applyAlignment="1" applyProtection="1">
      <alignment horizontal="center" vertical="center" wrapText="1"/>
    </xf>
    <xf numFmtId="0" fontId="4" fillId="0" borderId="62" xfId="4" applyFont="1" applyBorder="1" applyAlignment="1" applyProtection="1">
      <alignment horizontal="center" vertical="center" wrapText="1"/>
    </xf>
    <xf numFmtId="0" fontId="4" fillId="0" borderId="63" xfId="4" applyFont="1" applyBorder="1" applyAlignment="1" applyProtection="1">
      <alignment horizontal="center" vertical="center" wrapText="1"/>
    </xf>
    <xf numFmtId="0" fontId="4" fillId="0" borderId="64" xfId="4" applyFont="1" applyBorder="1" applyAlignment="1" applyProtection="1">
      <alignment horizontal="center" vertical="center" wrapText="1"/>
    </xf>
    <xf numFmtId="1" fontId="4" fillId="0" borderId="14" xfId="4" applyNumberFormat="1" applyFont="1" applyBorder="1" applyAlignment="1" applyProtection="1">
      <alignment horizontal="center" vertical="center" wrapText="1"/>
    </xf>
    <xf numFmtId="1" fontId="4" fillId="0" borderId="2" xfId="4" applyNumberFormat="1" applyFont="1" applyBorder="1" applyAlignment="1" applyProtection="1">
      <alignment horizontal="center" vertical="center" wrapText="1"/>
    </xf>
    <xf numFmtId="1" fontId="4" fillId="0" borderId="3" xfId="4" applyNumberFormat="1" applyFont="1" applyBorder="1" applyAlignment="1" applyProtection="1">
      <alignment horizontal="center" vertical="center" wrapText="1"/>
    </xf>
    <xf numFmtId="1" fontId="8" fillId="0" borderId="0" xfId="4" applyNumberFormat="1" applyFont="1" applyBorder="1" applyAlignment="1" applyProtection="1">
      <alignment horizontal="right"/>
    </xf>
    <xf numFmtId="1" fontId="8" fillId="0" borderId="0" xfId="4" applyNumberFormat="1" applyFont="1" applyAlignment="1" applyProtection="1">
      <alignment horizontal="right"/>
    </xf>
    <xf numFmtId="1" fontId="5" fillId="0" borderId="13" xfId="5" applyNumberFormat="1" applyFont="1" applyBorder="1" applyAlignment="1" applyProtection="1">
      <alignment horizontal="center" vertical="center" wrapText="1"/>
    </xf>
    <xf numFmtId="1" fontId="5" fillId="0" borderId="5" xfId="5" applyNumberFormat="1" applyFont="1" applyBorder="1" applyAlignment="1" applyProtection="1">
      <alignment horizontal="center" vertical="center" wrapText="1"/>
    </xf>
    <xf numFmtId="1" fontId="5" fillId="0" borderId="12" xfId="5" applyNumberFormat="1" applyFont="1" applyBorder="1" applyAlignment="1" applyProtection="1">
      <alignment horizontal="center" vertical="center" wrapText="1"/>
    </xf>
    <xf numFmtId="0" fontId="5" fillId="0" borderId="14" xfId="5" applyFont="1" applyBorder="1" applyAlignment="1" applyProtection="1">
      <alignment horizontal="left" wrapText="1"/>
      <protection locked="0"/>
    </xf>
    <xf numFmtId="0" fontId="5" fillId="0" borderId="2" xfId="5" applyFont="1" applyBorder="1" applyAlignment="1" applyProtection="1">
      <alignment horizontal="left" wrapText="1"/>
      <protection locked="0"/>
    </xf>
    <xf numFmtId="1" fontId="3" fillId="0" borderId="0" xfId="5" applyNumberFormat="1" applyFont="1" applyAlignment="1" applyProtection="1">
      <alignment horizontal="right"/>
    </xf>
    <xf numFmtId="1" fontId="8" fillId="0" borderId="6" xfId="5" applyNumberFormat="1" applyFont="1" applyBorder="1" applyAlignment="1" applyProtection="1">
      <alignment horizontal="right"/>
    </xf>
    <xf numFmtId="1" fontId="5" fillId="0" borderId="2" xfId="5" applyNumberFormat="1" applyFont="1" applyBorder="1" applyAlignment="1" applyProtection="1">
      <alignment horizontal="right"/>
    </xf>
    <xf numFmtId="0" fontId="3" fillId="0" borderId="4" xfId="5" applyFont="1" applyBorder="1" applyAlignment="1" applyProtection="1">
      <alignment horizontal="left" vertical="center" wrapText="1" indent="1"/>
    </xf>
    <xf numFmtId="0" fontId="3" fillId="0" borderId="0" xfId="5" applyFont="1" applyBorder="1" applyAlignment="1" applyProtection="1">
      <alignment horizontal="left" vertical="center" wrapText="1" indent="1"/>
    </xf>
    <xf numFmtId="1" fontId="5" fillId="0" borderId="14" xfId="5" applyNumberFormat="1" applyFont="1" applyBorder="1" applyAlignment="1" applyProtection="1">
      <alignment horizontal="center" vertical="center" wrapText="1"/>
    </xf>
    <xf numFmtId="1" fontId="5" fillId="0" borderId="2" xfId="5" applyNumberFormat="1" applyFont="1" applyBorder="1" applyAlignment="1" applyProtection="1">
      <alignment horizontal="center" vertical="center" wrapText="1"/>
    </xf>
    <xf numFmtId="1" fontId="5" fillId="0" borderId="3" xfId="5" applyNumberFormat="1" applyFont="1" applyBorder="1" applyAlignment="1" applyProtection="1">
      <alignment horizontal="center" vertical="center" wrapText="1"/>
    </xf>
    <xf numFmtId="1" fontId="5" fillId="0" borderId="0" xfId="5" applyNumberFormat="1" applyFont="1" applyBorder="1" applyAlignment="1" applyProtection="1">
      <alignment horizontal="center" vertical="center" wrapText="1"/>
    </xf>
    <xf numFmtId="0" fontId="3" fillId="0" borderId="0" xfId="5" applyFont="1" applyAlignment="1" applyProtection="1">
      <alignment horizontal="left" wrapText="1"/>
    </xf>
    <xf numFmtId="0" fontId="2" fillId="0" borderId="2" xfId="5" applyFont="1" applyBorder="1" applyAlignment="1" applyProtection="1">
      <alignment wrapText="1"/>
      <protection locked="0"/>
    </xf>
    <xf numFmtId="0" fontId="3" fillId="0" borderId="4" xfId="5" applyFont="1" applyFill="1" applyBorder="1" applyAlignment="1" applyProtection="1">
      <alignment horizontal="left" vertical="center" wrapText="1" indent="1"/>
    </xf>
    <xf numFmtId="0" fontId="3" fillId="0" borderId="0" xfId="5" applyFont="1" applyFill="1" applyBorder="1" applyAlignment="1" applyProtection="1">
      <alignment horizontal="left" vertical="center" wrapText="1" indent="1"/>
    </xf>
    <xf numFmtId="1" fontId="5" fillId="0" borderId="14" xfId="5" applyNumberFormat="1" applyFont="1" applyFill="1" applyBorder="1" applyAlignment="1" applyProtection="1">
      <alignment horizontal="center" vertical="center" wrapText="1"/>
    </xf>
    <xf numFmtId="1" fontId="5" fillId="0" borderId="2" xfId="5" applyNumberFormat="1" applyFont="1" applyFill="1" applyBorder="1" applyAlignment="1" applyProtection="1">
      <alignment horizontal="center" vertical="center" wrapText="1"/>
    </xf>
    <xf numFmtId="1" fontId="5" fillId="0" borderId="3" xfId="5" applyNumberFormat="1" applyFont="1" applyFill="1" applyBorder="1" applyAlignment="1" applyProtection="1">
      <alignment horizontal="center" vertical="center" wrapText="1"/>
    </xf>
    <xf numFmtId="1" fontId="5" fillId="0" borderId="13" xfId="5" applyNumberFormat="1" applyFont="1" applyFill="1" applyBorder="1" applyAlignment="1" applyProtection="1">
      <alignment horizontal="center" vertical="center" wrapText="1"/>
    </xf>
    <xf numFmtId="1" fontId="5" fillId="0" borderId="5" xfId="5" applyNumberFormat="1" applyFont="1" applyFill="1" applyBorder="1" applyAlignment="1" applyProtection="1">
      <alignment horizontal="center" vertical="center" wrapText="1"/>
    </xf>
    <xf numFmtId="1" fontId="3" fillId="0" borderId="0" xfId="5" applyNumberFormat="1" applyFont="1" applyFill="1" applyAlignment="1" applyProtection="1">
      <alignment horizontal="right"/>
    </xf>
    <xf numFmtId="1" fontId="8" fillId="0" borderId="6" xfId="5" applyNumberFormat="1" applyFont="1" applyFill="1" applyBorder="1" applyAlignment="1" applyProtection="1">
      <alignment horizontal="right"/>
    </xf>
    <xf numFmtId="1" fontId="5" fillId="0" borderId="2" xfId="5" applyNumberFormat="1" applyFont="1" applyFill="1" applyBorder="1" applyAlignment="1" applyProtection="1">
      <alignment horizontal="right"/>
    </xf>
    <xf numFmtId="0" fontId="3" fillId="0" borderId="0" xfId="5" applyFont="1" applyFill="1" applyAlignment="1" applyProtection="1">
      <alignment horizontal="left" wrapText="1"/>
    </xf>
    <xf numFmtId="1" fontId="5" fillId="0" borderId="0" xfId="5" applyNumberFormat="1" applyFont="1" applyFill="1" applyBorder="1" applyAlignment="1" applyProtection="1">
      <alignment horizontal="center" vertical="center" wrapText="1"/>
    </xf>
    <xf numFmtId="1" fontId="5" fillId="0" borderId="12" xfId="5" applyNumberFormat="1" applyFont="1" applyFill="1" applyBorder="1" applyAlignment="1" applyProtection="1">
      <alignment horizontal="center" vertical="center" wrapText="1"/>
    </xf>
    <xf numFmtId="0" fontId="4" fillId="0" borderId="13" xfId="5" applyFont="1" applyBorder="1" applyAlignment="1" applyProtection="1">
      <alignment vertical="center" wrapText="1"/>
    </xf>
    <xf numFmtId="0" fontId="4" fillId="0" borderId="5" xfId="5" applyFont="1" applyBorder="1" applyAlignment="1" applyProtection="1">
      <alignment vertical="center" wrapText="1"/>
    </xf>
    <xf numFmtId="0" fontId="4" fillId="0" borderId="8" xfId="5" applyFont="1" applyBorder="1" applyAlignment="1" applyProtection="1">
      <alignment vertical="center" wrapText="1"/>
    </xf>
    <xf numFmtId="0" fontId="4" fillId="0" borderId="61" xfId="5" applyFont="1" applyBorder="1" applyAlignment="1" applyProtection="1">
      <alignment horizontal="center" vertical="center" wrapText="1"/>
    </xf>
    <xf numFmtId="0" fontId="4" fillId="0" borderId="62" xfId="5" applyFont="1" applyBorder="1" applyAlignment="1" applyProtection="1">
      <alignment horizontal="center" vertical="center" wrapText="1"/>
    </xf>
    <xf numFmtId="0" fontId="4" fillId="0" borderId="63" xfId="5" applyFont="1" applyBorder="1" applyAlignment="1" applyProtection="1">
      <alignment horizontal="center" vertical="center" wrapText="1"/>
    </xf>
    <xf numFmtId="0" fontId="4" fillId="0" borderId="64" xfId="5" applyFont="1" applyBorder="1" applyAlignment="1" applyProtection="1">
      <alignment horizontal="center" vertical="center" wrapText="1"/>
    </xf>
    <xf numFmtId="1" fontId="4" fillId="0" borderId="14" xfId="5" applyNumberFormat="1" applyFont="1" applyBorder="1" applyAlignment="1" applyProtection="1">
      <alignment horizontal="center" vertical="center" wrapText="1"/>
    </xf>
    <xf numFmtId="1" fontId="4" fillId="0" borderId="2" xfId="5" applyNumberFormat="1" applyFont="1" applyBorder="1" applyAlignment="1" applyProtection="1">
      <alignment horizontal="center" vertical="center" wrapText="1"/>
    </xf>
    <xf numFmtId="1" fontId="4" fillId="0" borderId="3" xfId="5" applyNumberFormat="1" applyFont="1" applyBorder="1" applyAlignment="1" applyProtection="1">
      <alignment horizontal="center" vertical="center" wrapText="1"/>
    </xf>
    <xf numFmtId="1" fontId="8" fillId="0" borderId="0" xfId="5" applyNumberFormat="1" applyFont="1" applyBorder="1" applyAlignment="1" applyProtection="1">
      <alignment horizontal="right"/>
    </xf>
    <xf numFmtId="1" fontId="8" fillId="0" borderId="0" xfId="5" applyNumberFormat="1" applyFont="1" applyAlignment="1" applyProtection="1">
      <alignment horizontal="right"/>
    </xf>
    <xf numFmtId="0" fontId="5" fillId="0" borderId="14" xfId="6" applyFont="1" applyBorder="1" applyAlignment="1" applyProtection="1">
      <alignment horizontal="left" wrapText="1"/>
      <protection locked="0"/>
    </xf>
    <xf numFmtId="0" fontId="5" fillId="0" borderId="2" xfId="6" applyFont="1" applyBorder="1" applyAlignment="1" applyProtection="1">
      <alignment horizontal="left" wrapText="1"/>
      <protection locked="0"/>
    </xf>
    <xf numFmtId="1" fontId="3" fillId="0" borderId="0" xfId="6" applyNumberFormat="1" applyFont="1" applyAlignment="1" applyProtection="1">
      <alignment horizontal="right"/>
    </xf>
    <xf numFmtId="1" fontId="8" fillId="0" borderId="6" xfId="6" applyNumberFormat="1" applyFont="1" applyBorder="1" applyAlignment="1" applyProtection="1">
      <alignment horizontal="right"/>
    </xf>
    <xf numFmtId="1" fontId="5" fillId="0" borderId="2" xfId="6" applyNumberFormat="1" applyFont="1" applyBorder="1" applyAlignment="1" applyProtection="1">
      <alignment horizontal="right"/>
    </xf>
    <xf numFmtId="0" fontId="3" fillId="0" borderId="4" xfId="6" applyFont="1" applyBorder="1" applyAlignment="1" applyProtection="1">
      <alignment horizontal="left" vertical="center" wrapText="1" indent="1"/>
    </xf>
    <xf numFmtId="0" fontId="3" fillId="0" borderId="0" xfId="6" applyFont="1" applyBorder="1" applyAlignment="1" applyProtection="1">
      <alignment horizontal="left" vertical="center" wrapText="1" indent="1"/>
    </xf>
    <xf numFmtId="1" fontId="5" fillId="0" borderId="14" xfId="6" applyNumberFormat="1" applyFont="1" applyBorder="1" applyAlignment="1" applyProtection="1">
      <alignment horizontal="center" vertical="center" wrapText="1"/>
    </xf>
    <xf numFmtId="1" fontId="5" fillId="0" borderId="2" xfId="6" applyNumberFormat="1" applyFont="1" applyBorder="1" applyAlignment="1" applyProtection="1">
      <alignment horizontal="center" vertical="center" wrapText="1"/>
    </xf>
    <xf numFmtId="1" fontId="5" fillId="0" borderId="3" xfId="6" applyNumberFormat="1" applyFont="1" applyBorder="1" applyAlignment="1" applyProtection="1">
      <alignment horizontal="center" vertical="center" wrapText="1"/>
    </xf>
    <xf numFmtId="1" fontId="5" fillId="0" borderId="13" xfId="6" applyNumberFormat="1" applyFont="1" applyBorder="1" applyAlignment="1" applyProtection="1">
      <alignment horizontal="center" vertical="center" wrapText="1"/>
    </xf>
    <xf numFmtId="1" fontId="5" fillId="0" borderId="5" xfId="6" applyNumberFormat="1" applyFont="1" applyBorder="1" applyAlignment="1" applyProtection="1">
      <alignment horizontal="center" vertical="center" wrapText="1"/>
    </xf>
    <xf numFmtId="1" fontId="5" fillId="0" borderId="0" xfId="6" applyNumberFormat="1" applyFont="1" applyBorder="1" applyAlignment="1" applyProtection="1">
      <alignment horizontal="center" vertical="center" wrapText="1"/>
    </xf>
    <xf numFmtId="1" fontId="5" fillId="0" borderId="12" xfId="6" applyNumberFormat="1" applyFont="1" applyBorder="1" applyAlignment="1" applyProtection="1">
      <alignment horizontal="center" vertical="center" wrapText="1"/>
    </xf>
    <xf numFmtId="0" fontId="3" fillId="0" borderId="0" xfId="6" applyFont="1" applyAlignment="1" applyProtection="1">
      <alignment horizontal="left" wrapText="1"/>
    </xf>
    <xf numFmtId="0" fontId="2" fillId="0" borderId="2" xfId="6" applyFont="1" applyBorder="1" applyAlignment="1" applyProtection="1">
      <alignment wrapText="1"/>
      <protection locked="0"/>
    </xf>
    <xf numFmtId="1" fontId="5" fillId="0" borderId="13" xfId="6" applyNumberFormat="1" applyFont="1" applyFill="1" applyBorder="1" applyAlignment="1" applyProtection="1">
      <alignment horizontal="center" vertical="center" wrapText="1"/>
    </xf>
    <xf numFmtId="1" fontId="5" fillId="0" borderId="5" xfId="6" applyNumberFormat="1" applyFont="1" applyFill="1" applyBorder="1" applyAlignment="1" applyProtection="1">
      <alignment horizontal="center" vertical="center" wrapText="1"/>
    </xf>
    <xf numFmtId="1" fontId="3" fillId="0" borderId="0" xfId="6" applyNumberFormat="1" applyFont="1" applyFill="1" applyAlignment="1" applyProtection="1">
      <alignment horizontal="right"/>
    </xf>
    <xf numFmtId="1" fontId="8" fillId="0" borderId="6" xfId="6" applyNumberFormat="1" applyFont="1" applyFill="1" applyBorder="1" applyAlignment="1" applyProtection="1">
      <alignment horizontal="right"/>
    </xf>
    <xf numFmtId="1" fontId="5" fillId="0" borderId="2" xfId="6" applyNumberFormat="1" applyFont="1" applyFill="1" applyBorder="1" applyAlignment="1" applyProtection="1">
      <alignment horizontal="right"/>
    </xf>
    <xf numFmtId="1" fontId="5" fillId="0" borderId="0" xfId="6" applyNumberFormat="1" applyFont="1" applyFill="1" applyBorder="1" applyAlignment="1" applyProtection="1">
      <alignment horizontal="center" vertical="center" wrapText="1"/>
    </xf>
    <xf numFmtId="1" fontId="5" fillId="0" borderId="12" xfId="6" applyNumberFormat="1" applyFont="1" applyFill="1" applyBorder="1" applyAlignment="1" applyProtection="1">
      <alignment horizontal="center" vertical="center" wrapText="1"/>
    </xf>
    <xf numFmtId="0" fontId="3" fillId="0" borderId="4" xfId="6" applyFont="1" applyFill="1" applyBorder="1" applyAlignment="1" applyProtection="1">
      <alignment horizontal="left" vertical="center" wrapText="1" indent="1"/>
    </xf>
    <xf numFmtId="0" fontId="3" fillId="0" borderId="0" xfId="6" applyFont="1" applyFill="1" applyBorder="1" applyAlignment="1" applyProtection="1">
      <alignment horizontal="left" vertical="center" wrapText="1" indent="1"/>
    </xf>
    <xf numFmtId="1" fontId="5" fillId="0" borderId="14" xfId="6" applyNumberFormat="1" applyFont="1" applyFill="1" applyBorder="1" applyAlignment="1" applyProtection="1">
      <alignment horizontal="center" vertical="center" wrapText="1"/>
    </xf>
    <xf numFmtId="1" fontId="5" fillId="0" borderId="2" xfId="6" applyNumberFormat="1" applyFont="1" applyFill="1" applyBorder="1" applyAlignment="1" applyProtection="1">
      <alignment horizontal="center" vertical="center" wrapText="1"/>
    </xf>
    <xf numFmtId="1" fontId="5" fillId="0" borderId="3" xfId="6" applyNumberFormat="1" applyFont="1" applyFill="1" applyBorder="1" applyAlignment="1" applyProtection="1">
      <alignment horizontal="center" vertical="center" wrapText="1"/>
    </xf>
    <xf numFmtId="0" fontId="3" fillId="0" borderId="0" xfId="6" applyFont="1" applyFill="1" applyAlignment="1" applyProtection="1">
      <alignment horizontal="left" wrapText="1"/>
    </xf>
    <xf numFmtId="0" fontId="4" fillId="0" borderId="13" xfId="6" applyFont="1" applyBorder="1" applyAlignment="1" applyProtection="1">
      <alignment vertical="center" wrapText="1"/>
    </xf>
    <xf numFmtId="0" fontId="4" fillId="0" borderId="5" xfId="6" applyFont="1" applyBorder="1" applyAlignment="1" applyProtection="1">
      <alignment vertical="center" wrapText="1"/>
    </xf>
    <xf numFmtId="0" fontId="4" fillId="0" borderId="8" xfId="6" applyFont="1" applyBorder="1" applyAlignment="1" applyProtection="1">
      <alignment vertical="center" wrapText="1"/>
    </xf>
    <xf numFmtId="1" fontId="8" fillId="0" borderId="0" xfId="6" applyNumberFormat="1" applyFont="1" applyBorder="1" applyAlignment="1" applyProtection="1">
      <alignment horizontal="right"/>
    </xf>
    <xf numFmtId="1" fontId="8" fillId="0" borderId="0" xfId="6" applyNumberFormat="1" applyFont="1" applyAlignment="1" applyProtection="1">
      <alignment horizontal="right"/>
    </xf>
    <xf numFmtId="0" fontId="4" fillId="0" borderId="61" xfId="6" applyFont="1" applyBorder="1" applyAlignment="1" applyProtection="1">
      <alignment horizontal="center" vertical="center" wrapText="1"/>
    </xf>
    <xf numFmtId="0" fontId="4" fillId="0" borderId="62" xfId="6" applyFont="1" applyBorder="1" applyAlignment="1" applyProtection="1">
      <alignment horizontal="center" vertical="center" wrapText="1"/>
    </xf>
    <xf numFmtId="0" fontId="4" fillId="0" borderId="63" xfId="6" applyFont="1" applyBorder="1" applyAlignment="1" applyProtection="1">
      <alignment horizontal="center" vertical="center" wrapText="1"/>
    </xf>
    <xf numFmtId="0" fontId="4" fillId="0" borderId="64" xfId="6" applyFont="1" applyBorder="1" applyAlignment="1" applyProtection="1">
      <alignment horizontal="center" vertical="center" wrapText="1"/>
    </xf>
    <xf numFmtId="1" fontId="4" fillId="0" borderId="14" xfId="6" applyNumberFormat="1" applyFont="1" applyBorder="1" applyAlignment="1" applyProtection="1">
      <alignment horizontal="center" vertical="center" wrapText="1"/>
    </xf>
    <xf numFmtId="1" fontId="4" fillId="0" borderId="2" xfId="6" applyNumberFormat="1" applyFont="1" applyBorder="1" applyAlignment="1" applyProtection="1">
      <alignment horizontal="center" vertical="center" wrapText="1"/>
    </xf>
    <xf numFmtId="1" fontId="4" fillId="0" borderId="3" xfId="6" applyNumberFormat="1" applyFont="1" applyBorder="1" applyAlignment="1" applyProtection="1">
      <alignment horizontal="center" vertical="center" wrapText="1"/>
    </xf>
    <xf numFmtId="1" fontId="5" fillId="0" borderId="13" xfId="7" applyNumberFormat="1" applyFont="1" applyBorder="1" applyAlignment="1" applyProtection="1">
      <alignment horizontal="center" vertical="center" wrapText="1"/>
    </xf>
    <xf numFmtId="1" fontId="5" fillId="0" borderId="5" xfId="7" applyNumberFormat="1" applyFont="1" applyBorder="1" applyAlignment="1" applyProtection="1">
      <alignment horizontal="center" vertical="center" wrapText="1"/>
    </xf>
    <xf numFmtId="1" fontId="5" fillId="0" borderId="12" xfId="7" applyNumberFormat="1" applyFont="1" applyBorder="1" applyAlignment="1" applyProtection="1">
      <alignment horizontal="center" vertical="center" wrapText="1"/>
    </xf>
    <xf numFmtId="0" fontId="5" fillId="0" borderId="2" xfId="7" applyNumberFormat="1" applyFont="1" applyBorder="1" applyAlignment="1" applyProtection="1">
      <alignment horizontal="left" wrapText="1"/>
      <protection locked="0"/>
    </xf>
    <xf numFmtId="1" fontId="3" fillId="0" borderId="0" xfId="7" applyNumberFormat="1" applyFont="1" applyAlignment="1" applyProtection="1">
      <alignment horizontal="right"/>
    </xf>
    <xf numFmtId="1" fontId="8" fillId="0" borderId="6" xfId="7" applyNumberFormat="1" applyFont="1" applyBorder="1" applyAlignment="1" applyProtection="1">
      <alignment horizontal="right"/>
    </xf>
    <xf numFmtId="1" fontId="5" fillId="0" borderId="2" xfId="7" applyNumberFormat="1" applyFont="1" applyBorder="1" applyAlignment="1" applyProtection="1">
      <alignment horizontal="right"/>
    </xf>
    <xf numFmtId="0" fontId="3" fillId="0" borderId="4" xfId="7" applyNumberFormat="1" applyFont="1" applyBorder="1" applyAlignment="1" applyProtection="1">
      <alignment horizontal="left" vertical="center" wrapText="1" indent="1"/>
    </xf>
    <xf numFmtId="0" fontId="3" fillId="0" borderId="0" xfId="7" applyNumberFormat="1" applyFont="1" applyBorder="1" applyAlignment="1" applyProtection="1">
      <alignment horizontal="left" vertical="center" wrapText="1" indent="1"/>
    </xf>
    <xf numFmtId="1" fontId="5" fillId="0" borderId="14" xfId="7" applyNumberFormat="1" applyFont="1" applyBorder="1" applyAlignment="1" applyProtection="1">
      <alignment horizontal="center" vertical="center" wrapText="1"/>
    </xf>
    <xf numFmtId="1" fontId="5" fillId="0" borderId="2" xfId="7" applyNumberFormat="1" applyFont="1" applyBorder="1" applyAlignment="1" applyProtection="1">
      <alignment horizontal="center" vertical="center" wrapText="1"/>
    </xf>
    <xf numFmtId="1" fontId="5" fillId="0" borderId="3" xfId="7" applyNumberFormat="1" applyFont="1" applyBorder="1" applyAlignment="1" applyProtection="1">
      <alignment horizontal="center" vertical="center" wrapText="1"/>
    </xf>
    <xf numFmtId="1" fontId="5" fillId="0" borderId="0" xfId="7" applyNumberFormat="1" applyFont="1" applyBorder="1" applyAlignment="1" applyProtection="1">
      <alignment horizontal="center" vertical="center" wrapText="1"/>
    </xf>
    <xf numFmtId="0" fontId="3" fillId="0" borderId="0" xfId="7" applyNumberFormat="1" applyFont="1" applyAlignment="1" applyProtection="1">
      <alignment horizontal="left" wrapText="1"/>
    </xf>
    <xf numFmtId="0" fontId="5" fillId="0" borderId="14" xfId="7" applyNumberFormat="1" applyFont="1" applyBorder="1" applyAlignment="1" applyProtection="1">
      <alignment horizontal="left" wrapText="1"/>
      <protection locked="0"/>
    </xf>
    <xf numFmtId="0" fontId="2" fillId="0" borderId="2" xfId="7" applyNumberFormat="1" applyFont="1" applyBorder="1" applyAlignment="1" applyProtection="1">
      <alignment wrapText="1"/>
      <protection locked="0"/>
    </xf>
    <xf numFmtId="1" fontId="5" fillId="0" borderId="13" xfId="7" applyNumberFormat="1" applyFont="1" applyFill="1" applyBorder="1" applyAlignment="1" applyProtection="1">
      <alignment horizontal="center" vertical="center" wrapText="1"/>
    </xf>
    <xf numFmtId="1" fontId="5" fillId="0" borderId="5" xfId="7" applyNumberFormat="1" applyFont="1" applyFill="1" applyBorder="1" applyAlignment="1" applyProtection="1">
      <alignment horizontal="center" vertical="center" wrapText="1"/>
    </xf>
    <xf numFmtId="1" fontId="3" fillId="0" borderId="0" xfId="7" applyNumberFormat="1" applyFont="1" applyFill="1" applyAlignment="1" applyProtection="1">
      <alignment horizontal="right"/>
    </xf>
    <xf numFmtId="1" fontId="8" fillId="0" borderId="6" xfId="7" applyNumberFormat="1" applyFont="1" applyFill="1" applyBorder="1" applyAlignment="1" applyProtection="1">
      <alignment horizontal="right"/>
    </xf>
    <xf numFmtId="1" fontId="5" fillId="0" borderId="2" xfId="7" applyNumberFormat="1" applyFont="1" applyFill="1" applyBorder="1" applyAlignment="1" applyProtection="1">
      <alignment horizontal="right"/>
    </xf>
    <xf numFmtId="1" fontId="5" fillId="0" borderId="0" xfId="7" applyNumberFormat="1" applyFont="1" applyFill="1" applyBorder="1" applyAlignment="1" applyProtection="1">
      <alignment horizontal="center" vertical="center" wrapText="1"/>
    </xf>
    <xf numFmtId="1" fontId="5" fillId="0" borderId="12" xfId="7" applyNumberFormat="1" applyFont="1" applyFill="1" applyBorder="1" applyAlignment="1" applyProtection="1">
      <alignment horizontal="center" vertical="center" wrapText="1"/>
    </xf>
    <xf numFmtId="0" fontId="3" fillId="0" borderId="4" xfId="7" applyNumberFormat="1" applyFont="1" applyFill="1" applyBorder="1" applyAlignment="1" applyProtection="1">
      <alignment horizontal="left" vertical="center" wrapText="1" indent="1"/>
    </xf>
    <xf numFmtId="0" fontId="3" fillId="0" borderId="0" xfId="7" applyNumberFormat="1" applyFont="1" applyFill="1" applyBorder="1" applyAlignment="1" applyProtection="1">
      <alignment horizontal="left" vertical="center" wrapText="1" indent="1"/>
    </xf>
    <xf numFmtId="1" fontId="5" fillId="0" borderId="14" xfId="7" applyNumberFormat="1" applyFont="1" applyFill="1" applyBorder="1" applyAlignment="1" applyProtection="1">
      <alignment horizontal="center" vertical="center" wrapText="1"/>
    </xf>
    <xf numFmtId="1" fontId="5" fillId="0" borderId="2" xfId="7" applyNumberFormat="1" applyFont="1" applyFill="1" applyBorder="1" applyAlignment="1" applyProtection="1">
      <alignment horizontal="center" vertical="center" wrapText="1"/>
    </xf>
    <xf numFmtId="1" fontId="5" fillId="0" borderId="3" xfId="7" applyNumberFormat="1" applyFont="1" applyFill="1" applyBorder="1" applyAlignment="1" applyProtection="1">
      <alignment horizontal="center" vertical="center" wrapText="1"/>
    </xf>
    <xf numFmtId="0" fontId="3" fillId="0" borderId="0" xfId="7" applyNumberFormat="1" applyFont="1" applyFill="1" applyAlignment="1" applyProtection="1">
      <alignment horizontal="left" wrapText="1"/>
    </xf>
    <xf numFmtId="0" fontId="4" fillId="0" borderId="13" xfId="7" applyNumberFormat="1" applyFont="1" applyBorder="1" applyAlignment="1" applyProtection="1">
      <alignment vertical="center" wrapText="1"/>
    </xf>
    <xf numFmtId="0" fontId="4" fillId="0" borderId="5" xfId="7" applyNumberFormat="1" applyFont="1" applyBorder="1" applyAlignment="1" applyProtection="1">
      <alignment vertical="center" wrapText="1"/>
    </xf>
    <xf numFmtId="0" fontId="4" fillId="0" borderId="8" xfId="7" applyNumberFormat="1" applyFont="1" applyBorder="1" applyAlignment="1" applyProtection="1">
      <alignment vertical="center" wrapText="1"/>
    </xf>
    <xf numFmtId="1" fontId="8" fillId="0" borderId="0" xfId="7" applyNumberFormat="1" applyFont="1" applyBorder="1" applyAlignment="1" applyProtection="1">
      <alignment horizontal="right"/>
    </xf>
    <xf numFmtId="1" fontId="8" fillId="0" borderId="0" xfId="7" applyNumberFormat="1" applyFont="1" applyAlignment="1" applyProtection="1">
      <alignment horizontal="right"/>
    </xf>
    <xf numFmtId="0" fontId="4" fillId="0" borderId="61" xfId="7" applyNumberFormat="1" applyFont="1" applyBorder="1" applyAlignment="1" applyProtection="1">
      <alignment horizontal="center" vertical="center" wrapText="1"/>
    </xf>
    <xf numFmtId="0" fontId="4" fillId="0" borderId="62" xfId="7" applyNumberFormat="1" applyFont="1" applyBorder="1" applyAlignment="1" applyProtection="1">
      <alignment horizontal="center" vertical="center" wrapText="1"/>
    </xf>
    <xf numFmtId="0" fontId="4" fillId="0" borderId="63" xfId="7" applyNumberFormat="1" applyFont="1" applyBorder="1" applyAlignment="1" applyProtection="1">
      <alignment horizontal="center" vertical="center" wrapText="1"/>
    </xf>
    <xf numFmtId="0" fontId="4" fillId="0" borderId="64" xfId="7" applyNumberFormat="1" applyFont="1" applyBorder="1" applyAlignment="1" applyProtection="1">
      <alignment horizontal="center" vertical="center" wrapText="1"/>
    </xf>
    <xf numFmtId="1" fontId="4" fillId="0" borderId="14" xfId="7" applyNumberFormat="1" applyFont="1" applyBorder="1" applyAlignment="1" applyProtection="1">
      <alignment horizontal="center" vertical="center" wrapText="1"/>
    </xf>
    <xf numFmtId="1" fontId="4" fillId="0" borderId="2" xfId="7" applyNumberFormat="1" applyFont="1" applyBorder="1" applyAlignment="1" applyProtection="1">
      <alignment horizontal="center" vertical="center" wrapText="1"/>
    </xf>
    <xf numFmtId="1" fontId="4" fillId="0" borderId="3" xfId="7" applyNumberFormat="1" applyFont="1" applyBorder="1" applyAlignment="1" applyProtection="1">
      <alignment horizontal="center" vertical="center" wrapText="1"/>
    </xf>
    <xf numFmtId="14" fontId="4" fillId="0" borderId="13" xfId="7" applyFont="1" applyBorder="1" applyAlignment="1" applyProtection="1">
      <alignment vertical="center" wrapText="1"/>
    </xf>
    <xf numFmtId="14" fontId="4" fillId="0" borderId="5" xfId="7" applyFont="1" applyBorder="1" applyAlignment="1" applyProtection="1">
      <alignment vertical="center" wrapText="1"/>
    </xf>
    <xf numFmtId="14" fontId="4" fillId="0" borderId="8" xfId="7" applyFont="1" applyBorder="1" applyAlignment="1" applyProtection="1">
      <alignment vertical="center" wrapText="1"/>
    </xf>
    <xf numFmtId="14" fontId="4" fillId="0" borderId="61" xfId="7" applyFont="1" applyBorder="1" applyAlignment="1" applyProtection="1">
      <alignment horizontal="center" vertical="center" wrapText="1"/>
    </xf>
    <xf numFmtId="14" fontId="4" fillId="0" borderId="62" xfId="7" applyFont="1" applyBorder="1" applyAlignment="1" applyProtection="1">
      <alignment horizontal="center" vertical="center" wrapText="1"/>
    </xf>
    <xf numFmtId="14" fontId="4" fillId="0" borderId="63" xfId="7" applyFont="1" applyBorder="1" applyAlignment="1" applyProtection="1">
      <alignment horizontal="center" vertical="center" wrapText="1"/>
    </xf>
    <xf numFmtId="14" fontId="4" fillId="0" borderId="64" xfId="7" applyFont="1" applyBorder="1" applyAlignment="1" applyProtection="1">
      <alignment horizontal="center" vertical="center" wrapText="1"/>
    </xf>
    <xf numFmtId="0" fontId="55" fillId="4" borderId="14" xfId="7" applyNumberFormat="1" applyFont="1" applyFill="1" applyBorder="1" applyAlignment="1" applyProtection="1">
      <alignment horizontal="left" wrapText="1"/>
      <protection locked="0"/>
    </xf>
    <xf numFmtId="0" fontId="56" fillId="4" borderId="2" xfId="7" applyNumberFormat="1" applyFont="1" applyFill="1" applyBorder="1" applyAlignment="1" applyProtection="1">
      <alignment wrapText="1"/>
      <protection locked="0"/>
    </xf>
    <xf numFmtId="1" fontId="52" fillId="4" borderId="0" xfId="7" applyNumberFormat="1" applyFont="1" applyFill="1" applyAlignment="1" applyProtection="1">
      <alignment horizontal="right"/>
    </xf>
    <xf numFmtId="1" fontId="58" fillId="4" borderId="6" xfId="7" applyNumberFormat="1" applyFont="1" applyFill="1" applyBorder="1" applyAlignment="1" applyProtection="1">
      <alignment horizontal="right"/>
    </xf>
    <xf numFmtId="1" fontId="55" fillId="4" borderId="2" xfId="7" applyNumberFormat="1" applyFont="1" applyFill="1" applyBorder="1" applyAlignment="1" applyProtection="1">
      <alignment horizontal="right"/>
    </xf>
    <xf numFmtId="0" fontId="52" fillId="4" borderId="4" xfId="7" applyNumberFormat="1" applyFont="1" applyFill="1" applyBorder="1" applyAlignment="1" applyProtection="1">
      <alignment horizontal="left" vertical="center" wrapText="1" indent="1"/>
    </xf>
    <xf numFmtId="0" fontId="52" fillId="4" borderId="0" xfId="7" applyNumberFormat="1" applyFont="1" applyFill="1" applyBorder="1" applyAlignment="1" applyProtection="1">
      <alignment horizontal="left" vertical="center" wrapText="1" indent="1"/>
    </xf>
    <xf numFmtId="1" fontId="55" fillId="4" borderId="14" xfId="7" applyNumberFormat="1" applyFont="1" applyFill="1" applyBorder="1" applyAlignment="1" applyProtection="1">
      <alignment horizontal="center" vertical="center" wrapText="1"/>
    </xf>
    <xf numFmtId="1" fontId="55" fillId="4" borderId="2" xfId="7" applyNumberFormat="1" applyFont="1" applyFill="1" applyBorder="1" applyAlignment="1" applyProtection="1">
      <alignment horizontal="center" vertical="center" wrapText="1"/>
    </xf>
    <xf numFmtId="1" fontId="55" fillId="4" borderId="3" xfId="7" applyNumberFormat="1" applyFont="1" applyFill="1" applyBorder="1" applyAlignment="1" applyProtection="1">
      <alignment horizontal="center" vertical="center" wrapText="1"/>
    </xf>
    <xf numFmtId="1" fontId="55" fillId="4" borderId="13" xfId="7" applyNumberFormat="1" applyFont="1" applyFill="1" applyBorder="1" applyAlignment="1" applyProtection="1">
      <alignment horizontal="center" vertical="center" wrapText="1"/>
    </xf>
    <xf numFmtId="1" fontId="55" fillId="4" borderId="5" xfId="7" applyNumberFormat="1" applyFont="1" applyFill="1" applyBorder="1" applyAlignment="1" applyProtection="1">
      <alignment horizontal="center" vertical="center" wrapText="1"/>
    </xf>
    <xf numFmtId="1" fontId="55" fillId="4" borderId="0" xfId="7" applyNumberFormat="1" applyFont="1" applyFill="1" applyBorder="1" applyAlignment="1" applyProtection="1">
      <alignment horizontal="center" vertical="center" wrapText="1"/>
    </xf>
    <xf numFmtId="1" fontId="55" fillId="4" borderId="12" xfId="7" applyNumberFormat="1" applyFont="1" applyFill="1" applyBorder="1" applyAlignment="1" applyProtection="1">
      <alignment horizontal="center" vertical="center" wrapText="1"/>
    </xf>
    <xf numFmtId="0" fontId="52" fillId="4" borderId="0" xfId="7" applyNumberFormat="1" applyFont="1" applyFill="1" applyAlignment="1" applyProtection="1">
      <alignment horizontal="left" wrapText="1"/>
    </xf>
    <xf numFmtId="0" fontId="53" fillId="4" borderId="0" xfId="0" applyFont="1" applyFill="1" applyAlignment="1">
      <alignment wrapText="1"/>
    </xf>
    <xf numFmtId="1" fontId="5" fillId="0" borderId="14" xfId="7" applyNumberFormat="1" applyFont="1" applyBorder="1" applyAlignment="1" applyProtection="1">
      <alignment horizontal="center" vertical="center"/>
    </xf>
    <xf numFmtId="1" fontId="5" fillId="0" borderId="2" xfId="7" applyNumberFormat="1" applyFont="1" applyBorder="1" applyAlignment="1" applyProtection="1">
      <alignment horizontal="center" vertical="center"/>
    </xf>
    <xf numFmtId="1" fontId="5" fillId="0" borderId="3" xfId="7" applyNumberFormat="1" applyFont="1" applyBorder="1" applyAlignment="1" applyProtection="1">
      <alignment horizontal="center" vertical="center"/>
    </xf>
    <xf numFmtId="1" fontId="5" fillId="0" borderId="14" xfId="7" applyNumberFormat="1" applyFont="1" applyFill="1" applyBorder="1" applyAlignment="1" applyProtection="1">
      <alignment horizontal="center" vertical="center"/>
    </xf>
    <xf numFmtId="1" fontId="5" fillId="0" borderId="2" xfId="7" applyNumberFormat="1" applyFont="1" applyFill="1" applyBorder="1" applyAlignment="1" applyProtection="1">
      <alignment horizontal="center" vertical="center"/>
    </xf>
    <xf numFmtId="1" fontId="5" fillId="0" borderId="3" xfId="7" applyNumberFormat="1" applyFont="1" applyFill="1" applyBorder="1" applyAlignment="1" applyProtection="1">
      <alignment horizontal="center" vertical="center"/>
    </xf>
    <xf numFmtId="1" fontId="4" fillId="0" borderId="14" xfId="7" applyNumberFormat="1" applyFont="1" applyBorder="1" applyAlignment="1" applyProtection="1">
      <alignment horizontal="center" wrapText="1"/>
    </xf>
    <xf numFmtId="1" fontId="4" fillId="0" borderId="2" xfId="7" applyNumberFormat="1" applyFont="1" applyBorder="1" applyAlignment="1" applyProtection="1">
      <alignment horizontal="center" wrapText="1"/>
    </xf>
    <xf numFmtId="1" fontId="4" fillId="0" borderId="3" xfId="7" applyNumberFormat="1" applyFont="1" applyBorder="1" applyAlignment="1" applyProtection="1">
      <alignment horizontal="center" wrapText="1"/>
    </xf>
    <xf numFmtId="0" fontId="5" fillId="0" borderId="2" xfId="0" applyNumberFormat="1" applyFont="1" applyBorder="1" applyAlignment="1" applyProtection="1">
      <alignment horizontal="left" wrapText="1"/>
      <protection locked="0"/>
    </xf>
    <xf numFmtId="0" fontId="5" fillId="0" borderId="2" xfId="0" applyNumberFormat="1" applyFont="1" applyBorder="1" applyAlignment="1" applyProtection="1">
      <alignment horizontal="right"/>
    </xf>
    <xf numFmtId="0" fontId="3" fillId="0" borderId="0" xfId="0" applyNumberFormat="1" applyFont="1" applyBorder="1" applyAlignment="1" applyProtection="1">
      <alignment horizontal="left" vertical="center" wrapText="1" indent="1"/>
    </xf>
    <xf numFmtId="0" fontId="3" fillId="0" borderId="0" xfId="0" applyNumberFormat="1" applyFont="1" applyAlignment="1" applyProtection="1">
      <alignment horizontal="left" wrapText="1"/>
    </xf>
    <xf numFmtId="0" fontId="0" fillId="0" borderId="2" xfId="0" applyNumberFormat="1" applyBorder="1" applyAlignment="1" applyProtection="1">
      <alignment wrapText="1"/>
      <protection locked="0"/>
    </xf>
    <xf numFmtId="0" fontId="5" fillId="0" borderId="13" xfId="0" applyNumberFormat="1" applyFont="1" applyFill="1" applyBorder="1" applyAlignment="1" applyProtection="1">
      <alignment horizontal="center" wrapText="1"/>
    </xf>
    <xf numFmtId="0" fontId="5" fillId="0" borderId="5" xfId="0" applyNumberFormat="1" applyFont="1" applyFill="1" applyBorder="1" applyAlignment="1" applyProtection="1">
      <alignment horizontal="center" wrapText="1"/>
    </xf>
    <xf numFmtId="0" fontId="5" fillId="0" borderId="0" xfId="0" applyNumberFormat="1" applyFont="1" applyFill="1" applyBorder="1" applyAlignment="1" applyProtection="1">
      <alignment horizontal="center" wrapText="1"/>
    </xf>
    <xf numFmtId="0" fontId="5" fillId="0" borderId="12" xfId="0" applyNumberFormat="1" applyFont="1" applyFill="1" applyBorder="1" applyAlignment="1" applyProtection="1">
      <alignment horizontal="center" wrapText="1"/>
    </xf>
    <xf numFmtId="0" fontId="3" fillId="0" borderId="0" xfId="0" applyNumberFormat="1" applyFont="1" applyFill="1" applyAlignment="1" applyProtection="1">
      <alignment horizontal="right"/>
    </xf>
    <xf numFmtId="0" fontId="8" fillId="0" borderId="6" xfId="0" applyNumberFormat="1" applyFont="1" applyFill="1" applyBorder="1" applyAlignment="1" applyProtection="1">
      <alignment horizontal="right"/>
    </xf>
    <xf numFmtId="0" fontId="5" fillId="0" borderId="2" xfId="0" applyNumberFormat="1" applyFont="1" applyFill="1" applyBorder="1" applyAlignment="1" applyProtection="1">
      <alignment horizontal="right"/>
    </xf>
    <xf numFmtId="0" fontId="3" fillId="0" borderId="0" xfId="0" applyNumberFormat="1" applyFont="1" applyFill="1" applyBorder="1" applyAlignment="1" applyProtection="1">
      <alignment horizontal="left" vertical="center" wrapText="1" indent="1"/>
    </xf>
    <xf numFmtId="0" fontId="5" fillId="0" borderId="14" xfId="0" applyNumberFormat="1" applyFont="1" applyFill="1" applyBorder="1" applyAlignment="1" applyProtection="1">
      <alignment horizontal="center"/>
    </xf>
    <xf numFmtId="0" fontId="5" fillId="0" borderId="2" xfId="0" applyNumberFormat="1" applyFont="1" applyFill="1" applyBorder="1" applyAlignment="1" applyProtection="1">
      <alignment horizontal="center"/>
    </xf>
    <xf numFmtId="0" fontId="5" fillId="0" borderId="3" xfId="0" applyNumberFormat="1" applyFont="1" applyFill="1" applyBorder="1" applyAlignment="1" applyProtection="1">
      <alignment horizontal="center"/>
    </xf>
    <xf numFmtId="0" fontId="3" fillId="0" borderId="0" xfId="0" applyNumberFormat="1" applyFont="1" applyFill="1" applyAlignment="1" applyProtection="1">
      <alignment horizontal="left" wrapText="1"/>
    </xf>
    <xf numFmtId="0" fontId="4" fillId="0" borderId="13" xfId="0" applyNumberFormat="1" applyFont="1" applyBorder="1" applyAlignment="1" applyProtection="1">
      <alignment vertical="center" wrapText="1"/>
    </xf>
    <xf numFmtId="0" fontId="4" fillId="0" borderId="5" xfId="0" applyNumberFormat="1" applyFont="1" applyBorder="1" applyAlignment="1" applyProtection="1">
      <alignment vertical="center" wrapText="1"/>
    </xf>
    <xf numFmtId="0" fontId="4" fillId="0" borderId="8" xfId="0" applyNumberFormat="1" applyFont="1" applyBorder="1" applyAlignment="1" applyProtection="1">
      <alignment vertical="center" wrapText="1"/>
    </xf>
    <xf numFmtId="3" fontId="3" fillId="0" borderId="0" xfId="0" applyNumberFormat="1" applyFont="1" applyAlignment="1" applyProtection="1">
      <alignment horizontal="right"/>
    </xf>
    <xf numFmtId="0" fontId="8" fillId="0" borderId="0" xfId="0" applyNumberFormat="1" applyFont="1" applyBorder="1" applyAlignment="1" applyProtection="1">
      <alignment horizontal="right"/>
    </xf>
    <xf numFmtId="0" fontId="8" fillId="0" borderId="0" xfId="0" applyNumberFormat="1" applyFont="1" applyAlignment="1" applyProtection="1">
      <alignment horizontal="right"/>
    </xf>
    <xf numFmtId="0" fontId="4" fillId="0" borderId="61" xfId="0" applyNumberFormat="1" applyFont="1" applyBorder="1" applyAlignment="1" applyProtection="1">
      <alignment horizontal="center" vertical="center" wrapText="1"/>
    </xf>
    <xf numFmtId="0" fontId="4" fillId="0" borderId="62" xfId="0" applyNumberFormat="1" applyFont="1" applyBorder="1" applyAlignment="1" applyProtection="1">
      <alignment horizontal="center" vertical="center" wrapText="1"/>
    </xf>
    <xf numFmtId="0" fontId="4" fillId="0" borderId="63" xfId="0" applyNumberFormat="1" applyFont="1" applyBorder="1" applyAlignment="1" applyProtection="1">
      <alignment horizontal="center" vertical="center" wrapText="1"/>
    </xf>
    <xf numFmtId="0" fontId="4" fillId="0" borderId="64" xfId="0" applyNumberFormat="1" applyFont="1" applyBorder="1" applyAlignment="1" applyProtection="1">
      <alignment horizontal="center" vertical="center" wrapText="1"/>
    </xf>
    <xf numFmtId="164" fontId="4" fillId="0" borderId="14" xfId="0" applyNumberFormat="1" applyFont="1" applyBorder="1" applyAlignment="1" applyProtection="1">
      <alignment horizontal="center" wrapText="1"/>
    </xf>
    <xf numFmtId="164" fontId="4" fillId="0" borderId="2" xfId="0" applyNumberFormat="1" applyFont="1" applyBorder="1" applyAlignment="1" applyProtection="1">
      <alignment horizontal="center" wrapText="1"/>
    </xf>
    <xf numFmtId="164" fontId="4" fillId="0" borderId="3" xfId="0" applyNumberFormat="1" applyFont="1" applyBorder="1" applyAlignment="1" applyProtection="1">
      <alignment horizontal="center" wrapText="1"/>
    </xf>
    <xf numFmtId="0" fontId="4" fillId="0" borderId="13" xfId="0" applyFont="1" applyBorder="1" applyAlignment="1" applyProtection="1">
      <alignment vertical="center" wrapText="1"/>
    </xf>
    <xf numFmtId="0" fontId="4" fillId="0" borderId="5" xfId="0" applyFont="1" applyBorder="1" applyAlignment="1" applyProtection="1">
      <alignment vertical="center" wrapText="1"/>
    </xf>
    <xf numFmtId="0" fontId="4" fillId="0" borderId="8" xfId="0" applyFont="1" applyBorder="1" applyAlignment="1" applyProtection="1">
      <alignment vertical="center" wrapText="1"/>
    </xf>
    <xf numFmtId="3" fontId="4" fillId="0" borderId="14" xfId="0" applyNumberFormat="1" applyFont="1" applyBorder="1" applyAlignment="1" applyProtection="1">
      <alignment horizontal="center" wrapText="1"/>
    </xf>
    <xf numFmtId="3" fontId="4" fillId="0" borderId="2" xfId="0" applyNumberFormat="1" applyFont="1" applyBorder="1" applyAlignment="1" applyProtection="1">
      <alignment horizontal="center" wrapText="1"/>
    </xf>
    <xf numFmtId="3" fontId="4" fillId="0" borderId="3" xfId="0" applyNumberFormat="1" applyFont="1" applyBorder="1" applyAlignment="1" applyProtection="1">
      <alignment horizontal="center" wrapText="1"/>
    </xf>
    <xf numFmtId="0" fontId="4" fillId="0" borderId="62" xfId="0" applyFont="1" applyBorder="1" applyAlignment="1" applyProtection="1">
      <alignment horizontal="center" vertical="center" wrapText="1"/>
    </xf>
    <xf numFmtId="0" fontId="4" fillId="0" borderId="63" xfId="0" applyFont="1" applyBorder="1" applyAlignment="1" applyProtection="1">
      <alignment horizontal="center" vertical="center" wrapText="1"/>
    </xf>
    <xf numFmtId="0" fontId="4" fillId="0" borderId="64" xfId="0" applyFont="1" applyBorder="1" applyAlignment="1" applyProtection="1">
      <alignment horizontal="center" vertical="center" wrapText="1"/>
    </xf>
    <xf numFmtId="0" fontId="5" fillId="0" borderId="2" xfId="1" applyNumberFormat="1" applyFont="1" applyBorder="1" applyAlignment="1" applyProtection="1">
      <alignment horizontal="left" wrapText="1"/>
      <protection locked="0"/>
    </xf>
    <xf numFmtId="0" fontId="2" fillId="0" borderId="2" xfId="1" applyNumberFormat="1" applyBorder="1" applyAlignment="1" applyProtection="1">
      <alignment wrapText="1"/>
      <protection locked="0"/>
    </xf>
    <xf numFmtId="0" fontId="3" fillId="0" borderId="0" xfId="1" applyNumberFormat="1" applyFont="1" applyAlignment="1" applyProtection="1">
      <alignment horizontal="right"/>
    </xf>
    <xf numFmtId="0" fontId="8" fillId="0" borderId="6" xfId="1" applyNumberFormat="1" applyFont="1" applyBorder="1" applyAlignment="1" applyProtection="1">
      <alignment horizontal="right"/>
    </xf>
    <xf numFmtId="0" fontId="5" fillId="0" borderId="2" xfId="1" applyNumberFormat="1" applyFont="1" applyBorder="1" applyAlignment="1" applyProtection="1">
      <alignment horizontal="right"/>
    </xf>
    <xf numFmtId="0" fontId="3" fillId="0" borderId="0" xfId="1" applyNumberFormat="1" applyFont="1" applyBorder="1" applyAlignment="1" applyProtection="1">
      <alignment horizontal="left" vertical="center" wrapText="1" indent="1"/>
    </xf>
    <xf numFmtId="0" fontId="5" fillId="0" borderId="14" xfId="1" applyNumberFormat="1" applyFont="1" applyBorder="1" applyAlignment="1" applyProtection="1">
      <alignment horizontal="center"/>
    </xf>
    <xf numFmtId="0" fontId="5" fillId="0" borderId="2" xfId="1" applyNumberFormat="1" applyFont="1" applyBorder="1" applyAlignment="1" applyProtection="1">
      <alignment horizontal="center"/>
    </xf>
    <xf numFmtId="0" fontId="5" fillId="0" borderId="3" xfId="1" applyNumberFormat="1" applyFont="1" applyBorder="1" applyAlignment="1" applyProtection="1">
      <alignment horizontal="center"/>
    </xf>
    <xf numFmtId="0" fontId="5" fillId="0" borderId="13" xfId="1" applyNumberFormat="1" applyFont="1" applyBorder="1" applyAlignment="1" applyProtection="1">
      <alignment horizontal="center" wrapText="1"/>
    </xf>
    <xf numFmtId="0" fontId="5" fillId="0" borderId="5" xfId="1" applyNumberFormat="1" applyFont="1" applyBorder="1" applyAlignment="1" applyProtection="1">
      <alignment horizontal="center" wrapText="1"/>
    </xf>
    <xf numFmtId="0" fontId="5" fillId="0" borderId="0" xfId="1" applyNumberFormat="1" applyFont="1" applyBorder="1" applyAlignment="1" applyProtection="1">
      <alignment horizontal="center" wrapText="1"/>
    </xf>
    <xf numFmtId="0" fontId="5" fillId="0" borderId="12" xfId="1" applyNumberFormat="1" applyFont="1" applyBorder="1" applyAlignment="1" applyProtection="1">
      <alignment horizontal="center" wrapText="1"/>
    </xf>
    <xf numFmtId="0" fontId="3" fillId="0" borderId="0" xfId="1" applyNumberFormat="1" applyFont="1" applyAlignment="1" applyProtection="1">
      <alignment horizontal="left" wrapText="1"/>
    </xf>
    <xf numFmtId="0" fontId="5" fillId="0" borderId="13" xfId="1" applyNumberFormat="1" applyFont="1" applyFill="1" applyBorder="1" applyAlignment="1" applyProtection="1">
      <alignment horizontal="center" wrapText="1"/>
    </xf>
    <xf numFmtId="0" fontId="5" fillId="0" borderId="5" xfId="1" applyNumberFormat="1" applyFont="1" applyFill="1" applyBorder="1" applyAlignment="1" applyProtection="1">
      <alignment horizontal="center" wrapText="1"/>
    </xf>
    <xf numFmtId="0" fontId="5" fillId="0" borderId="0" xfId="1" applyNumberFormat="1" applyFont="1" applyFill="1" applyBorder="1" applyAlignment="1" applyProtection="1">
      <alignment horizontal="center" wrapText="1"/>
    </xf>
    <xf numFmtId="0" fontId="5" fillId="0" borderId="12" xfId="1" applyNumberFormat="1" applyFont="1" applyFill="1" applyBorder="1" applyAlignment="1" applyProtection="1">
      <alignment horizontal="center" wrapText="1"/>
    </xf>
    <xf numFmtId="0" fontId="3" fillId="0" borderId="0" xfId="1" applyNumberFormat="1" applyFont="1" applyFill="1" applyAlignment="1" applyProtection="1">
      <alignment horizontal="right"/>
    </xf>
    <xf numFmtId="0" fontId="8" fillId="0" borderId="6" xfId="1" applyNumberFormat="1" applyFont="1" applyFill="1" applyBorder="1" applyAlignment="1" applyProtection="1">
      <alignment horizontal="right"/>
    </xf>
    <xf numFmtId="0" fontId="5" fillId="0" borderId="2" xfId="1" applyNumberFormat="1" applyFont="1" applyFill="1" applyBorder="1" applyAlignment="1" applyProtection="1">
      <alignment horizontal="right"/>
    </xf>
    <xf numFmtId="0" fontId="3" fillId="0" borderId="0" xfId="1" applyNumberFormat="1" applyFont="1" applyFill="1" applyBorder="1" applyAlignment="1" applyProtection="1">
      <alignment horizontal="left" vertical="center" wrapText="1" indent="1"/>
    </xf>
    <xf numFmtId="0" fontId="5" fillId="0" borderId="14" xfId="1" applyNumberFormat="1" applyFont="1" applyFill="1" applyBorder="1" applyAlignment="1" applyProtection="1">
      <alignment horizontal="center"/>
    </xf>
    <xf numFmtId="0" fontId="5" fillId="0" borderId="2" xfId="1" applyNumberFormat="1" applyFont="1" applyFill="1" applyBorder="1" applyAlignment="1" applyProtection="1">
      <alignment horizontal="center"/>
    </xf>
    <xf numFmtId="0" fontId="5" fillId="0" borderId="3" xfId="1" applyNumberFormat="1" applyFont="1" applyFill="1" applyBorder="1" applyAlignment="1" applyProtection="1">
      <alignment horizontal="center"/>
    </xf>
    <xf numFmtId="0" fontId="3" fillId="0" borderId="0" xfId="1" applyNumberFormat="1" applyFont="1" applyFill="1" applyAlignment="1" applyProtection="1">
      <alignment horizontal="left" wrapText="1"/>
    </xf>
    <xf numFmtId="0" fontId="4" fillId="0" borderId="13" xfId="1" applyNumberFormat="1" applyFont="1" applyBorder="1" applyAlignment="1" applyProtection="1">
      <alignment vertical="center" wrapText="1"/>
    </xf>
    <xf numFmtId="0" fontId="4" fillId="0" borderId="5" xfId="1" applyNumberFormat="1" applyFont="1" applyBorder="1" applyAlignment="1" applyProtection="1">
      <alignment vertical="center" wrapText="1"/>
    </xf>
    <xf numFmtId="0" fontId="4" fillId="0" borderId="8" xfId="1" applyNumberFormat="1" applyFont="1" applyBorder="1" applyAlignment="1" applyProtection="1">
      <alignment vertical="center" wrapText="1"/>
    </xf>
    <xf numFmtId="3" fontId="3" fillId="0" borderId="0" xfId="1" applyNumberFormat="1" applyFont="1" applyAlignment="1" applyProtection="1">
      <alignment horizontal="right"/>
    </xf>
    <xf numFmtId="0" fontId="8" fillId="0" borderId="0" xfId="1" applyNumberFormat="1" applyFont="1" applyBorder="1" applyAlignment="1" applyProtection="1">
      <alignment horizontal="right"/>
    </xf>
    <xf numFmtId="0" fontId="8" fillId="0" borderId="0" xfId="1" applyNumberFormat="1" applyFont="1" applyAlignment="1" applyProtection="1">
      <alignment horizontal="right"/>
    </xf>
    <xf numFmtId="0" fontId="4" fillId="0" borderId="61" xfId="1" applyNumberFormat="1" applyFont="1" applyBorder="1" applyAlignment="1" applyProtection="1">
      <alignment horizontal="center" vertical="center" wrapText="1"/>
    </xf>
    <xf numFmtId="0" fontId="4" fillId="0" borderId="62" xfId="1" applyNumberFormat="1" applyFont="1" applyBorder="1" applyAlignment="1" applyProtection="1">
      <alignment horizontal="center" vertical="center" wrapText="1"/>
    </xf>
    <xf numFmtId="0" fontId="4" fillId="0" borderId="63" xfId="1" applyNumberFormat="1" applyFont="1" applyBorder="1" applyAlignment="1" applyProtection="1">
      <alignment horizontal="center" vertical="center" wrapText="1"/>
    </xf>
    <xf numFmtId="0" fontId="4" fillId="0" borderId="64" xfId="1" applyNumberFormat="1" applyFont="1" applyBorder="1" applyAlignment="1" applyProtection="1">
      <alignment horizontal="center" vertical="center" wrapText="1"/>
    </xf>
    <xf numFmtId="164" fontId="4" fillId="0" borderId="14" xfId="1" applyNumberFormat="1" applyFont="1" applyBorder="1" applyAlignment="1" applyProtection="1">
      <alignment horizontal="center" wrapText="1"/>
    </xf>
    <xf numFmtId="164" fontId="4" fillId="0" borderId="2" xfId="1" applyNumberFormat="1" applyFont="1" applyBorder="1" applyAlignment="1" applyProtection="1">
      <alignment horizontal="center" wrapText="1"/>
    </xf>
    <xf numFmtId="164" fontId="4" fillId="0" borderId="3" xfId="1" applyNumberFormat="1" applyFont="1" applyBorder="1" applyAlignment="1" applyProtection="1">
      <alignment horizontal="center" wrapText="1"/>
    </xf>
    <xf numFmtId="14" fontId="4" fillId="0" borderId="13" xfId="1" applyFont="1" applyBorder="1" applyAlignment="1" applyProtection="1">
      <alignment vertical="center" wrapText="1"/>
    </xf>
    <xf numFmtId="14" fontId="4" fillId="0" borderId="5" xfId="1" applyFont="1" applyBorder="1" applyAlignment="1" applyProtection="1">
      <alignment vertical="center" wrapText="1"/>
    </xf>
    <xf numFmtId="14" fontId="4" fillId="0" borderId="8" xfId="1" applyFont="1" applyBorder="1" applyAlignment="1" applyProtection="1">
      <alignment vertical="center" wrapText="1"/>
    </xf>
    <xf numFmtId="14" fontId="4" fillId="0" borderId="61" xfId="1" applyFont="1" applyBorder="1" applyAlignment="1" applyProtection="1">
      <alignment horizontal="center" vertical="center" wrapText="1"/>
    </xf>
    <xf numFmtId="14" fontId="4" fillId="0" borderId="62" xfId="1" applyFont="1" applyBorder="1" applyAlignment="1" applyProtection="1">
      <alignment horizontal="center" vertical="center" wrapText="1"/>
    </xf>
    <xf numFmtId="14" fontId="4" fillId="0" borderId="63" xfId="1" applyFont="1" applyBorder="1" applyAlignment="1" applyProtection="1">
      <alignment horizontal="center" vertical="center" wrapText="1"/>
    </xf>
    <xf numFmtId="14" fontId="4" fillId="0" borderId="64" xfId="1" applyFont="1" applyBorder="1" applyAlignment="1" applyProtection="1">
      <alignment horizontal="center" vertical="center" wrapText="1"/>
    </xf>
  </cellXfs>
  <cellStyles count="15">
    <cellStyle name="Normalny" xfId="0" builtinId="0"/>
    <cellStyle name="Normalny 2" xfId="1"/>
    <cellStyle name="Normalny_07 GFS 2003" xfId="2"/>
    <cellStyle name="Normalny_2005 A1" xfId="3"/>
    <cellStyle name="Normalny_2005 A1 (2)" xfId="4"/>
    <cellStyle name="Normalny_2006 A1" xfId="5"/>
    <cellStyle name="Normalny_2007 A1" xfId="6"/>
    <cellStyle name="Normalny_2008 GFSnakladykonsolpodatkiGUSkorAS" xfId="7"/>
    <cellStyle name="Normalny_964GYQ_2002 sztywn do wysł" xfId="8"/>
    <cellStyle name="Normalny_964GYQ_2002 sztywn do wysł1" xfId="9"/>
    <cellStyle name="Normalny_Arkusz1" xfId="10"/>
    <cellStyle name="Normalny_dane NZ do GFS 2007" xfId="11"/>
    <cellStyle name="Normalny_tabele zbiorcze do publikacji GFS roczny" xfId="12"/>
    <cellStyle name="Procentowy 2" xfId="14"/>
    <cellStyle name="Styl 1" xfId="1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externalLink" Target="externalLinks/externalLink7.xml"/><Relationship Id="rId138" Type="http://schemas.openxmlformats.org/officeDocument/2006/relationships/externalLink" Target="externalLinks/externalLink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externalLink" Target="externalLinks/externalLink8.xml"/><Relationship Id="rId13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externalLink" Target="externalLinks/externalLink3.xml"/><Relationship Id="rId137" Type="http://schemas.openxmlformats.org/officeDocument/2006/relationships/externalLink" Target="externalLinks/externalLink1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externalLink" Target="externalLinks/externalLink6.xml"/><Relationship Id="rId14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externalLink" Target="externalLinks/externalLink4.xml"/><Relationship Id="rId135" Type="http://schemas.openxmlformats.org/officeDocument/2006/relationships/externalLink" Target="externalLinks/externalLink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externalLink" Target="externalLinks/externalLink5.xml"/><Relationship Id="rId136" Type="http://schemas.openxmlformats.org/officeDocument/2006/relationships/externalLink" Target="externalLinks/externalLink10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352425</xdr:colOff>
      <xdr:row>16</xdr:row>
      <xdr:rowOff>114300</xdr:rowOff>
    </xdr:from>
    <xdr:ext cx="583878" cy="145104"/>
    <xdr:sp macro="" textlink="">
      <xdr:nvSpPr>
        <xdr:cNvPr id="7169" name="Text Box 1"/>
        <xdr:cNvSpPr txBox="1">
          <a:spLocks noChangeArrowheads="1"/>
        </xdr:cNvSpPr>
      </xdr:nvSpPr>
      <xdr:spPr bwMode="auto">
        <a:xfrm>
          <a:off x="1057275" y="2971800"/>
          <a:ext cx="583878" cy="1451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7432" rIns="0" bIns="0" anchor="t" upright="1">
          <a:spAutoFit/>
        </a:bodyPr>
        <a:lstStyle/>
        <a:p>
          <a:pPr algn="l" rtl="0">
            <a:defRPr sz="1000"/>
          </a:pPr>
          <a:r>
            <a:rPr lang="pl-PL" sz="750" b="1" i="0" u="none" strike="noStrike" baseline="0">
              <a:solidFill>
                <a:srgbClr val="000000"/>
              </a:solidFill>
              <a:latin typeface="Arial Narrow"/>
            </a:rPr>
            <a:t>GFS code 1411</a:t>
          </a:r>
          <a:endParaRPr lang="pl-PL"/>
        </a:p>
      </xdr:txBody>
    </xdr:sp>
    <xdr:clientData/>
  </xdr:oneCellAnchor>
  <xdr:twoCellAnchor editAs="oneCell">
    <xdr:from>
      <xdr:col>0</xdr:col>
      <xdr:colOff>38100</xdr:colOff>
      <xdr:row>17</xdr:row>
      <xdr:rowOff>152400</xdr:rowOff>
    </xdr:from>
    <xdr:to>
      <xdr:col>1</xdr:col>
      <xdr:colOff>76200</xdr:colOff>
      <xdr:row>17</xdr:row>
      <xdr:rowOff>323850</xdr:rowOff>
    </xdr:to>
    <xdr:sp macro="" textlink="">
      <xdr:nvSpPr>
        <xdr:cNvPr id="7170" name="Text Box 2"/>
        <xdr:cNvSpPr txBox="1">
          <a:spLocks noChangeArrowheads="1"/>
        </xdr:cNvSpPr>
      </xdr:nvSpPr>
      <xdr:spPr bwMode="auto">
        <a:xfrm>
          <a:off x="38100" y="3171825"/>
          <a:ext cx="7429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pl-PL" sz="750" b="1" i="0" u="none" strike="noStrike" baseline="0">
              <a:solidFill>
                <a:srgbClr val="000000"/>
              </a:solidFill>
              <a:latin typeface="Arial Narrow"/>
            </a:rPr>
            <a:t>GFS code 243 </a:t>
          </a:r>
        </a:p>
        <a:p>
          <a:pPr algn="l" rtl="0">
            <a:defRPr sz="1000"/>
          </a:pPr>
          <a:r>
            <a:rPr lang="pl-PL" sz="750" b="1" i="0" u="none" strike="noStrike" baseline="0">
              <a:solidFill>
                <a:srgbClr val="000000"/>
              </a:solidFill>
              <a:latin typeface="Arial Narrow"/>
            </a:rPr>
            <a:t>  </a:t>
          </a:r>
          <a:endParaRPr lang="pl-PL"/>
        </a:p>
      </xdr:txBody>
    </xdr:sp>
    <xdr:clientData/>
  </xdr:twoCellAnchor>
  <xdr:oneCellAnchor>
    <xdr:from>
      <xdr:col>1</xdr:col>
      <xdr:colOff>304800</xdr:colOff>
      <xdr:row>27</xdr:row>
      <xdr:rowOff>114300</xdr:rowOff>
    </xdr:from>
    <xdr:ext cx="583878" cy="145104"/>
    <xdr:sp macro="" textlink="">
      <xdr:nvSpPr>
        <xdr:cNvPr id="7171" name="Text Box 3"/>
        <xdr:cNvSpPr txBox="1">
          <a:spLocks noChangeArrowheads="1"/>
        </xdr:cNvSpPr>
      </xdr:nvSpPr>
      <xdr:spPr bwMode="auto">
        <a:xfrm>
          <a:off x="1009650" y="5010150"/>
          <a:ext cx="583878" cy="1451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7432" rIns="0" bIns="0" anchor="t" upright="1">
          <a:spAutoFit/>
        </a:bodyPr>
        <a:lstStyle/>
        <a:p>
          <a:pPr algn="l" rtl="0">
            <a:defRPr sz="1000"/>
          </a:pPr>
          <a:r>
            <a:rPr lang="pl-PL" sz="750" b="1" i="0" u="none" strike="noStrike" baseline="0">
              <a:solidFill>
                <a:srgbClr val="000000"/>
              </a:solidFill>
              <a:latin typeface="Arial Narrow"/>
            </a:rPr>
            <a:t>GFS code 1331</a:t>
          </a:r>
          <a:endParaRPr lang="pl-PL"/>
        </a:p>
      </xdr:txBody>
    </xdr:sp>
    <xdr:clientData/>
  </xdr:oneCellAnchor>
  <xdr:twoCellAnchor editAs="oneCell">
    <xdr:from>
      <xdr:col>0</xdr:col>
      <xdr:colOff>28575</xdr:colOff>
      <xdr:row>28</xdr:row>
      <xdr:rowOff>133350</xdr:rowOff>
    </xdr:from>
    <xdr:to>
      <xdr:col>1</xdr:col>
      <xdr:colOff>104775</xdr:colOff>
      <xdr:row>28</xdr:row>
      <xdr:rowOff>285750</xdr:rowOff>
    </xdr:to>
    <xdr:sp macro="" textlink="">
      <xdr:nvSpPr>
        <xdr:cNvPr id="7172" name="Text Box 4"/>
        <xdr:cNvSpPr txBox="1">
          <a:spLocks noChangeArrowheads="1"/>
        </xdr:cNvSpPr>
      </xdr:nvSpPr>
      <xdr:spPr bwMode="auto">
        <a:xfrm>
          <a:off x="28575" y="5191125"/>
          <a:ext cx="781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pl-PL" sz="750" b="1" i="0" u="none" strike="noStrike" baseline="0">
              <a:solidFill>
                <a:srgbClr val="000000"/>
              </a:solidFill>
              <a:latin typeface="Arial Narrow"/>
            </a:rPr>
            <a:t>GFS code 2631</a:t>
          </a:r>
          <a:endParaRPr lang="pl-PL" sz="75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pl-PL"/>
        </a:p>
      </xdr:txBody>
    </xdr:sp>
    <xdr:clientData/>
  </xdr:twoCellAnchor>
  <xdr:twoCellAnchor editAs="oneCell">
    <xdr:from>
      <xdr:col>1</xdr:col>
      <xdr:colOff>276225</xdr:colOff>
      <xdr:row>38</xdr:row>
      <xdr:rowOff>85725</xdr:rowOff>
    </xdr:from>
    <xdr:to>
      <xdr:col>1</xdr:col>
      <xdr:colOff>1047750</xdr:colOff>
      <xdr:row>39</xdr:row>
      <xdr:rowOff>76200</xdr:rowOff>
    </xdr:to>
    <xdr:sp macro="" textlink="">
      <xdr:nvSpPr>
        <xdr:cNvPr id="7173" name="Text Box 5"/>
        <xdr:cNvSpPr txBox="1">
          <a:spLocks noChangeArrowheads="1"/>
        </xdr:cNvSpPr>
      </xdr:nvSpPr>
      <xdr:spPr bwMode="auto">
        <a:xfrm>
          <a:off x="981075" y="7019925"/>
          <a:ext cx="7715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pl-PL" sz="750" b="1" i="0" u="none" strike="noStrike" baseline="0">
              <a:solidFill>
                <a:srgbClr val="000000"/>
              </a:solidFill>
              <a:latin typeface="Arial Narrow"/>
            </a:rPr>
            <a:t>GFS code 1332</a:t>
          </a:r>
          <a:endParaRPr lang="pl-PL"/>
        </a:p>
      </xdr:txBody>
    </xdr:sp>
    <xdr:clientData/>
  </xdr:twoCellAnchor>
  <xdr:twoCellAnchor editAs="oneCell">
    <xdr:from>
      <xdr:col>0</xdr:col>
      <xdr:colOff>57150</xdr:colOff>
      <xdr:row>39</xdr:row>
      <xdr:rowOff>180975</xdr:rowOff>
    </xdr:from>
    <xdr:to>
      <xdr:col>1</xdr:col>
      <xdr:colOff>142875</xdr:colOff>
      <xdr:row>39</xdr:row>
      <xdr:rowOff>342900</xdr:rowOff>
    </xdr:to>
    <xdr:sp macro="" textlink="">
      <xdr:nvSpPr>
        <xdr:cNvPr id="7174" name="Text Box 6"/>
        <xdr:cNvSpPr txBox="1">
          <a:spLocks noChangeArrowheads="1"/>
        </xdr:cNvSpPr>
      </xdr:nvSpPr>
      <xdr:spPr bwMode="auto">
        <a:xfrm>
          <a:off x="57150" y="7277100"/>
          <a:ext cx="7905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pl-PL" sz="750" b="1" i="0" u="none" strike="noStrike" baseline="0">
              <a:solidFill>
                <a:srgbClr val="000000"/>
              </a:solidFill>
              <a:latin typeface="Arial Narrow"/>
            </a:rPr>
            <a:t>GFS code 2632</a:t>
          </a:r>
          <a:endParaRPr lang="pl-PL" sz="75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pl-PL"/>
        </a:p>
      </xdr:txBody>
    </xdr:sp>
    <xdr:clientData/>
  </xdr:twoCellAnchor>
  <xdr:twoCellAnchor editAs="oneCell">
    <xdr:from>
      <xdr:col>1</xdr:col>
      <xdr:colOff>295275</xdr:colOff>
      <xdr:row>48</xdr:row>
      <xdr:rowOff>0</xdr:rowOff>
    </xdr:from>
    <xdr:to>
      <xdr:col>2</xdr:col>
      <xdr:colOff>0</xdr:colOff>
      <xdr:row>49</xdr:row>
      <xdr:rowOff>19050</xdr:rowOff>
    </xdr:to>
    <xdr:sp macro="" textlink="">
      <xdr:nvSpPr>
        <xdr:cNvPr id="39335" name="Text Box 7"/>
        <xdr:cNvSpPr txBox="1">
          <a:spLocks noChangeArrowheads="1"/>
        </xdr:cNvSpPr>
      </xdr:nvSpPr>
      <xdr:spPr bwMode="auto">
        <a:xfrm>
          <a:off x="1000125" y="8810625"/>
          <a:ext cx="847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161925</xdr:colOff>
      <xdr:row>52</xdr:row>
      <xdr:rowOff>38100</xdr:rowOff>
    </xdr:from>
    <xdr:to>
      <xdr:col>13</xdr:col>
      <xdr:colOff>371475</xdr:colOff>
      <xdr:row>53</xdr:row>
      <xdr:rowOff>19050</xdr:rowOff>
    </xdr:to>
    <xdr:sp macro="" textlink="">
      <xdr:nvSpPr>
        <xdr:cNvPr id="39336" name="Text Box 8"/>
        <xdr:cNvSpPr txBox="1">
          <a:spLocks noChangeArrowheads="1"/>
        </xdr:cNvSpPr>
      </xdr:nvSpPr>
      <xdr:spPr bwMode="auto">
        <a:xfrm>
          <a:off x="8515350" y="9734550"/>
          <a:ext cx="8191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</xdr:col>
      <xdr:colOff>352425</xdr:colOff>
      <xdr:row>5</xdr:row>
      <xdr:rowOff>114300</xdr:rowOff>
    </xdr:from>
    <xdr:ext cx="496161" cy="145104"/>
    <xdr:sp macro="" textlink="">
      <xdr:nvSpPr>
        <xdr:cNvPr id="7177" name="Text Box 9"/>
        <xdr:cNvSpPr txBox="1">
          <a:spLocks noChangeArrowheads="1"/>
        </xdr:cNvSpPr>
      </xdr:nvSpPr>
      <xdr:spPr bwMode="auto">
        <a:xfrm>
          <a:off x="1057275" y="933450"/>
          <a:ext cx="496161" cy="1451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7432" rIns="0" bIns="0" anchor="t" upright="1">
          <a:spAutoFit/>
        </a:bodyPr>
        <a:lstStyle/>
        <a:p>
          <a:pPr algn="l" rtl="0">
            <a:defRPr sz="1000"/>
          </a:pPr>
          <a:r>
            <a:rPr lang="pl-PL" sz="750" b="1" i="0" u="none" strike="noStrike" baseline="0">
              <a:solidFill>
                <a:srgbClr val="000000"/>
              </a:solidFill>
              <a:latin typeface="Arial Narrow"/>
            </a:rPr>
            <a:t>GFS code 11</a:t>
          </a:r>
          <a:endParaRPr lang="pl-PL"/>
        </a:p>
      </xdr:txBody>
    </xdr:sp>
    <xdr:clientData/>
  </xdr:oneCellAnchor>
  <xdr:oneCellAnchor>
    <xdr:from>
      <xdr:col>0</xdr:col>
      <xdr:colOff>28575</xdr:colOff>
      <xdr:row>6</xdr:row>
      <xdr:rowOff>123825</xdr:rowOff>
    </xdr:from>
    <xdr:ext cx="671594" cy="145104"/>
    <xdr:sp macro="" textlink="">
      <xdr:nvSpPr>
        <xdr:cNvPr id="7178" name="Text Box 10"/>
        <xdr:cNvSpPr txBox="1">
          <a:spLocks noChangeArrowheads="1"/>
        </xdr:cNvSpPr>
      </xdr:nvSpPr>
      <xdr:spPr bwMode="auto">
        <a:xfrm>
          <a:off x="28575" y="1104900"/>
          <a:ext cx="671594" cy="1451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7432" rIns="0" bIns="0" anchor="t" upright="1">
          <a:spAutoFit/>
        </a:bodyPr>
        <a:lstStyle/>
        <a:p>
          <a:pPr algn="l" rtl="0">
            <a:defRPr sz="1000"/>
          </a:pPr>
          <a:r>
            <a:rPr lang="pl-PL" sz="750" b="1" i="0" u="none" strike="noStrike" baseline="0">
              <a:solidFill>
                <a:srgbClr val="000000"/>
              </a:solidFill>
              <a:latin typeface="Arial Narrow"/>
            </a:rPr>
            <a:t>GFS code 2821    </a:t>
          </a:r>
          <a:endParaRPr lang="pl-PL"/>
        </a:p>
      </xdr:txBody>
    </xdr:sp>
    <xdr:clientData/>
  </xdr:oneCellAnchor>
  <xdr:twoCellAnchor editAs="oneCell">
    <xdr:from>
      <xdr:col>1</xdr:col>
      <xdr:colOff>657225</xdr:colOff>
      <xdr:row>48</xdr:row>
      <xdr:rowOff>0</xdr:rowOff>
    </xdr:from>
    <xdr:to>
      <xdr:col>2</xdr:col>
      <xdr:colOff>285750</xdr:colOff>
      <xdr:row>49</xdr:row>
      <xdr:rowOff>19050</xdr:rowOff>
    </xdr:to>
    <xdr:sp macro="" textlink="">
      <xdr:nvSpPr>
        <xdr:cNvPr id="39339" name="Text Box 11"/>
        <xdr:cNvSpPr txBox="1">
          <a:spLocks noChangeArrowheads="1"/>
        </xdr:cNvSpPr>
      </xdr:nvSpPr>
      <xdr:spPr bwMode="auto">
        <a:xfrm>
          <a:off x="1362075" y="8810625"/>
          <a:ext cx="7715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638175</xdr:colOff>
      <xdr:row>47</xdr:row>
      <xdr:rowOff>76200</xdr:rowOff>
    </xdr:from>
    <xdr:to>
      <xdr:col>3</xdr:col>
      <xdr:colOff>714375</xdr:colOff>
      <xdr:row>48</xdr:row>
      <xdr:rowOff>104775</xdr:rowOff>
    </xdr:to>
    <xdr:sp macro="" textlink="">
      <xdr:nvSpPr>
        <xdr:cNvPr id="39340" name="Text Box 12"/>
        <xdr:cNvSpPr txBox="1">
          <a:spLocks noChangeArrowheads="1"/>
        </xdr:cNvSpPr>
      </xdr:nvSpPr>
      <xdr:spPr bwMode="auto">
        <a:xfrm>
          <a:off x="3143250" y="87249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295275</xdr:colOff>
      <xdr:row>49</xdr:row>
      <xdr:rowOff>104775</xdr:rowOff>
    </xdr:from>
    <xdr:to>
      <xdr:col>2</xdr:col>
      <xdr:colOff>0</xdr:colOff>
      <xdr:row>50</xdr:row>
      <xdr:rowOff>123825</xdr:rowOff>
    </xdr:to>
    <xdr:sp macro="" textlink="">
      <xdr:nvSpPr>
        <xdr:cNvPr id="7181" name="Text Box 13"/>
        <xdr:cNvSpPr txBox="1">
          <a:spLocks noChangeArrowheads="1"/>
        </xdr:cNvSpPr>
      </xdr:nvSpPr>
      <xdr:spPr bwMode="auto">
        <a:xfrm>
          <a:off x="1000125" y="9077325"/>
          <a:ext cx="847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pl-PL" sz="750" b="1" i="0" u="none" strike="noStrike" baseline="0">
              <a:solidFill>
                <a:srgbClr val="000000"/>
              </a:solidFill>
              <a:latin typeface="Arial Narrow"/>
            </a:rPr>
            <a:t>GFS code 3313</a:t>
          </a:r>
          <a:endParaRPr lang="pl-PL"/>
        </a:p>
      </xdr:txBody>
    </xdr:sp>
    <xdr:clientData/>
  </xdr:twoCellAnchor>
  <xdr:twoCellAnchor editAs="oneCell">
    <xdr:from>
      <xdr:col>0</xdr:col>
      <xdr:colOff>66675</xdr:colOff>
      <xdr:row>50</xdr:row>
      <xdr:rowOff>180975</xdr:rowOff>
    </xdr:from>
    <xdr:to>
      <xdr:col>1</xdr:col>
      <xdr:colOff>180975</xdr:colOff>
      <xdr:row>50</xdr:row>
      <xdr:rowOff>323850</xdr:rowOff>
    </xdr:to>
    <xdr:sp macro="" textlink="">
      <xdr:nvSpPr>
        <xdr:cNvPr id="7182" name="Text Box 14"/>
        <xdr:cNvSpPr txBox="1">
          <a:spLocks noChangeArrowheads="1"/>
        </xdr:cNvSpPr>
      </xdr:nvSpPr>
      <xdr:spPr bwMode="auto">
        <a:xfrm>
          <a:off x="66675" y="9315450"/>
          <a:ext cx="8191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pl-PL" sz="750" b="1" i="0" u="none" strike="noStrike" baseline="0">
              <a:solidFill>
                <a:srgbClr val="000000"/>
              </a:solidFill>
              <a:latin typeface="Arial Narrow"/>
            </a:rPr>
            <a:t>GFS code 3213</a:t>
          </a:r>
          <a:endParaRPr lang="pl-PL" sz="75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pl-PL" sz="75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pl-PL"/>
        </a:p>
      </xdr:txBody>
    </xdr:sp>
    <xdr:clientData/>
  </xdr:twoCellAnchor>
  <xdr:twoCellAnchor editAs="oneCell">
    <xdr:from>
      <xdr:col>1</xdr:col>
      <xdr:colOff>352425</xdr:colOff>
      <xdr:row>48</xdr:row>
      <xdr:rowOff>0</xdr:rowOff>
    </xdr:from>
    <xdr:to>
      <xdr:col>1</xdr:col>
      <xdr:colOff>428625</xdr:colOff>
      <xdr:row>49</xdr:row>
      <xdr:rowOff>28575</xdr:rowOff>
    </xdr:to>
    <xdr:sp macro="" textlink="">
      <xdr:nvSpPr>
        <xdr:cNvPr id="39343" name="Text Box 15"/>
        <xdr:cNvSpPr txBox="1">
          <a:spLocks noChangeArrowheads="1"/>
        </xdr:cNvSpPr>
      </xdr:nvSpPr>
      <xdr:spPr bwMode="auto">
        <a:xfrm>
          <a:off x="1057275" y="881062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48</xdr:row>
      <xdr:rowOff>0</xdr:rowOff>
    </xdr:from>
    <xdr:to>
      <xdr:col>0</xdr:col>
      <xdr:colOff>104775</xdr:colOff>
      <xdr:row>49</xdr:row>
      <xdr:rowOff>28575</xdr:rowOff>
    </xdr:to>
    <xdr:sp macro="" textlink="">
      <xdr:nvSpPr>
        <xdr:cNvPr id="39344" name="Text Box 16"/>
        <xdr:cNvSpPr txBox="1">
          <a:spLocks noChangeArrowheads="1"/>
        </xdr:cNvSpPr>
      </xdr:nvSpPr>
      <xdr:spPr bwMode="auto">
        <a:xfrm>
          <a:off x="28575" y="881062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314325</xdr:colOff>
      <xdr:row>60</xdr:row>
      <xdr:rowOff>114300</xdr:rowOff>
    </xdr:from>
    <xdr:to>
      <xdr:col>1</xdr:col>
      <xdr:colOff>1085850</xdr:colOff>
      <xdr:row>61</xdr:row>
      <xdr:rowOff>152400</xdr:rowOff>
    </xdr:to>
    <xdr:sp macro="" textlink="">
      <xdr:nvSpPr>
        <xdr:cNvPr id="7185" name="Text Box 17"/>
        <xdr:cNvSpPr txBox="1">
          <a:spLocks noChangeArrowheads="1"/>
        </xdr:cNvSpPr>
      </xdr:nvSpPr>
      <xdr:spPr bwMode="auto">
        <a:xfrm>
          <a:off x="1019175" y="11106150"/>
          <a:ext cx="7715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pl-PL" sz="750" b="1" i="0" u="none" strike="noStrike" baseline="0">
              <a:solidFill>
                <a:srgbClr val="000000"/>
              </a:solidFill>
              <a:latin typeface="Arial Narrow"/>
            </a:rPr>
            <a:t>GFS code 3314</a:t>
          </a:r>
          <a:endParaRPr lang="pl-PL"/>
        </a:p>
      </xdr:txBody>
    </xdr:sp>
    <xdr:clientData/>
  </xdr:twoCellAnchor>
  <xdr:twoCellAnchor editAs="oneCell">
    <xdr:from>
      <xdr:col>0</xdr:col>
      <xdr:colOff>57150</xdr:colOff>
      <xdr:row>61</xdr:row>
      <xdr:rowOff>161925</xdr:rowOff>
    </xdr:from>
    <xdr:to>
      <xdr:col>1</xdr:col>
      <xdr:colOff>171450</xdr:colOff>
      <xdr:row>61</xdr:row>
      <xdr:rowOff>342900</xdr:rowOff>
    </xdr:to>
    <xdr:sp macro="" textlink="">
      <xdr:nvSpPr>
        <xdr:cNvPr id="7186" name="Text Box 18"/>
        <xdr:cNvSpPr txBox="1">
          <a:spLocks noChangeArrowheads="1"/>
        </xdr:cNvSpPr>
      </xdr:nvSpPr>
      <xdr:spPr bwMode="auto">
        <a:xfrm>
          <a:off x="57150" y="11315700"/>
          <a:ext cx="8191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pl-PL" sz="750" b="1" i="0" u="none" strike="noStrike" baseline="0">
              <a:solidFill>
                <a:srgbClr val="000000"/>
              </a:solidFill>
              <a:latin typeface="Arial Narrow"/>
            </a:rPr>
            <a:t>GFS code 3214</a:t>
          </a:r>
          <a:endParaRPr lang="pl-PL" sz="75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pl-PL" sz="75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pl-PL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352425</xdr:colOff>
      <xdr:row>16</xdr:row>
      <xdr:rowOff>104775</xdr:rowOff>
    </xdr:from>
    <xdr:ext cx="583878" cy="145104"/>
    <xdr:sp macro="" textlink="">
      <xdr:nvSpPr>
        <xdr:cNvPr id="8193" name="Text Box 1"/>
        <xdr:cNvSpPr txBox="1">
          <a:spLocks noChangeArrowheads="1"/>
        </xdr:cNvSpPr>
      </xdr:nvSpPr>
      <xdr:spPr bwMode="auto">
        <a:xfrm>
          <a:off x="1057275" y="2962275"/>
          <a:ext cx="583878" cy="1451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7432" rIns="0" bIns="0" anchor="t" upright="1">
          <a:spAutoFit/>
        </a:bodyPr>
        <a:lstStyle/>
        <a:p>
          <a:pPr algn="l" rtl="0">
            <a:defRPr sz="1000"/>
          </a:pPr>
          <a:r>
            <a:rPr lang="pl-PL" sz="750" b="1" i="0" u="none" strike="noStrike" baseline="0">
              <a:solidFill>
                <a:srgbClr val="000000"/>
              </a:solidFill>
              <a:latin typeface="Arial Narrow"/>
            </a:rPr>
            <a:t>GFS code 1411</a:t>
          </a:r>
          <a:endParaRPr lang="pl-PL"/>
        </a:p>
      </xdr:txBody>
    </xdr:sp>
    <xdr:clientData/>
  </xdr:oneCellAnchor>
  <xdr:twoCellAnchor editAs="oneCell">
    <xdr:from>
      <xdr:col>0</xdr:col>
      <xdr:colOff>38100</xdr:colOff>
      <xdr:row>17</xdr:row>
      <xdr:rowOff>152400</xdr:rowOff>
    </xdr:from>
    <xdr:to>
      <xdr:col>1</xdr:col>
      <xdr:colOff>76200</xdr:colOff>
      <xdr:row>17</xdr:row>
      <xdr:rowOff>323850</xdr:rowOff>
    </xdr:to>
    <xdr:sp macro="" textlink="">
      <xdr:nvSpPr>
        <xdr:cNvPr id="8194" name="Text Box 2"/>
        <xdr:cNvSpPr txBox="1">
          <a:spLocks noChangeArrowheads="1"/>
        </xdr:cNvSpPr>
      </xdr:nvSpPr>
      <xdr:spPr bwMode="auto">
        <a:xfrm>
          <a:off x="38100" y="3171825"/>
          <a:ext cx="7429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pl-PL" sz="750" b="1" i="0" u="none" strike="noStrike" baseline="0">
              <a:solidFill>
                <a:srgbClr val="000000"/>
              </a:solidFill>
              <a:latin typeface="Arial Narrow"/>
            </a:rPr>
            <a:t>GFS code 243 </a:t>
          </a:r>
        </a:p>
        <a:p>
          <a:pPr algn="l" rtl="0">
            <a:defRPr sz="1000"/>
          </a:pPr>
          <a:r>
            <a:rPr lang="pl-PL" sz="750" b="1" i="0" u="none" strike="noStrike" baseline="0">
              <a:solidFill>
                <a:srgbClr val="000000"/>
              </a:solidFill>
              <a:latin typeface="Arial Narrow"/>
            </a:rPr>
            <a:t>  </a:t>
          </a:r>
          <a:endParaRPr lang="pl-PL"/>
        </a:p>
      </xdr:txBody>
    </xdr:sp>
    <xdr:clientData/>
  </xdr:twoCellAnchor>
  <xdr:oneCellAnchor>
    <xdr:from>
      <xdr:col>1</xdr:col>
      <xdr:colOff>295275</xdr:colOff>
      <xdr:row>27</xdr:row>
      <xdr:rowOff>104775</xdr:rowOff>
    </xdr:from>
    <xdr:ext cx="583878" cy="145104"/>
    <xdr:sp macro="" textlink="">
      <xdr:nvSpPr>
        <xdr:cNvPr id="8195" name="Text Box 3"/>
        <xdr:cNvSpPr txBox="1">
          <a:spLocks noChangeArrowheads="1"/>
        </xdr:cNvSpPr>
      </xdr:nvSpPr>
      <xdr:spPr bwMode="auto">
        <a:xfrm>
          <a:off x="1000125" y="5000625"/>
          <a:ext cx="583878" cy="1451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7432" rIns="0" bIns="0" anchor="t" upright="1">
          <a:spAutoFit/>
        </a:bodyPr>
        <a:lstStyle/>
        <a:p>
          <a:pPr algn="l" rtl="0">
            <a:defRPr sz="1000"/>
          </a:pPr>
          <a:r>
            <a:rPr lang="pl-PL" sz="750" b="1" i="0" u="none" strike="noStrike" baseline="0">
              <a:solidFill>
                <a:srgbClr val="000000"/>
              </a:solidFill>
              <a:latin typeface="Arial Narrow"/>
            </a:rPr>
            <a:t>GFS code 1331</a:t>
          </a:r>
          <a:endParaRPr lang="pl-PL"/>
        </a:p>
      </xdr:txBody>
    </xdr:sp>
    <xdr:clientData/>
  </xdr:oneCellAnchor>
  <xdr:twoCellAnchor editAs="oneCell">
    <xdr:from>
      <xdr:col>0</xdr:col>
      <xdr:colOff>28575</xdr:colOff>
      <xdr:row>28</xdr:row>
      <xdr:rowOff>133350</xdr:rowOff>
    </xdr:from>
    <xdr:to>
      <xdr:col>1</xdr:col>
      <xdr:colOff>104775</xdr:colOff>
      <xdr:row>28</xdr:row>
      <xdr:rowOff>285750</xdr:rowOff>
    </xdr:to>
    <xdr:sp macro="" textlink="">
      <xdr:nvSpPr>
        <xdr:cNvPr id="8196" name="Text Box 4"/>
        <xdr:cNvSpPr txBox="1">
          <a:spLocks noChangeArrowheads="1"/>
        </xdr:cNvSpPr>
      </xdr:nvSpPr>
      <xdr:spPr bwMode="auto">
        <a:xfrm>
          <a:off x="28575" y="5191125"/>
          <a:ext cx="781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pl-PL" sz="750" b="1" i="0" u="none" strike="noStrike" baseline="0">
              <a:solidFill>
                <a:srgbClr val="000000"/>
              </a:solidFill>
              <a:latin typeface="Arial Narrow"/>
            </a:rPr>
            <a:t>GFS code 2631</a:t>
          </a:r>
          <a:endParaRPr lang="pl-PL" sz="75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pl-PL"/>
        </a:p>
      </xdr:txBody>
    </xdr:sp>
    <xdr:clientData/>
  </xdr:twoCellAnchor>
  <xdr:twoCellAnchor editAs="oneCell">
    <xdr:from>
      <xdr:col>1</xdr:col>
      <xdr:colOff>276225</xdr:colOff>
      <xdr:row>38</xdr:row>
      <xdr:rowOff>85725</xdr:rowOff>
    </xdr:from>
    <xdr:to>
      <xdr:col>1</xdr:col>
      <xdr:colOff>1047750</xdr:colOff>
      <xdr:row>39</xdr:row>
      <xdr:rowOff>76200</xdr:rowOff>
    </xdr:to>
    <xdr:sp macro="" textlink="">
      <xdr:nvSpPr>
        <xdr:cNvPr id="8197" name="Text Box 5"/>
        <xdr:cNvSpPr txBox="1">
          <a:spLocks noChangeArrowheads="1"/>
        </xdr:cNvSpPr>
      </xdr:nvSpPr>
      <xdr:spPr bwMode="auto">
        <a:xfrm>
          <a:off x="981075" y="7019925"/>
          <a:ext cx="7715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pl-PL" sz="750" b="1" i="0" u="none" strike="noStrike" baseline="0">
              <a:solidFill>
                <a:srgbClr val="000000"/>
              </a:solidFill>
              <a:latin typeface="Arial Narrow"/>
            </a:rPr>
            <a:t>GFS code 1332</a:t>
          </a:r>
          <a:endParaRPr lang="pl-PL"/>
        </a:p>
      </xdr:txBody>
    </xdr:sp>
    <xdr:clientData/>
  </xdr:twoCellAnchor>
  <xdr:twoCellAnchor editAs="oneCell">
    <xdr:from>
      <xdr:col>0</xdr:col>
      <xdr:colOff>57150</xdr:colOff>
      <xdr:row>39</xdr:row>
      <xdr:rowOff>180975</xdr:rowOff>
    </xdr:from>
    <xdr:to>
      <xdr:col>1</xdr:col>
      <xdr:colOff>142875</xdr:colOff>
      <xdr:row>39</xdr:row>
      <xdr:rowOff>342900</xdr:rowOff>
    </xdr:to>
    <xdr:sp macro="" textlink="">
      <xdr:nvSpPr>
        <xdr:cNvPr id="8198" name="Text Box 6"/>
        <xdr:cNvSpPr txBox="1">
          <a:spLocks noChangeArrowheads="1"/>
        </xdr:cNvSpPr>
      </xdr:nvSpPr>
      <xdr:spPr bwMode="auto">
        <a:xfrm>
          <a:off x="57150" y="7277100"/>
          <a:ext cx="7905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pl-PL" sz="750" b="1" i="0" u="none" strike="noStrike" baseline="0">
              <a:solidFill>
                <a:srgbClr val="000000"/>
              </a:solidFill>
              <a:latin typeface="Arial Narrow"/>
            </a:rPr>
            <a:t>GFS code 2632</a:t>
          </a:r>
          <a:endParaRPr lang="pl-PL" sz="75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pl-PL"/>
        </a:p>
      </xdr:txBody>
    </xdr:sp>
    <xdr:clientData/>
  </xdr:twoCellAnchor>
  <xdr:twoCellAnchor editAs="oneCell">
    <xdr:from>
      <xdr:col>1</xdr:col>
      <xdr:colOff>295275</xdr:colOff>
      <xdr:row>49</xdr:row>
      <xdr:rowOff>104775</xdr:rowOff>
    </xdr:from>
    <xdr:to>
      <xdr:col>2</xdr:col>
      <xdr:colOff>0</xdr:colOff>
      <xdr:row>50</xdr:row>
      <xdr:rowOff>123825</xdr:rowOff>
    </xdr:to>
    <xdr:sp macro="" textlink="">
      <xdr:nvSpPr>
        <xdr:cNvPr id="8199" name="Text Box 7"/>
        <xdr:cNvSpPr txBox="1">
          <a:spLocks noChangeArrowheads="1"/>
        </xdr:cNvSpPr>
      </xdr:nvSpPr>
      <xdr:spPr bwMode="auto">
        <a:xfrm>
          <a:off x="1000125" y="9077325"/>
          <a:ext cx="847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pl-PL" sz="750" b="1" i="0" u="none" strike="noStrike" baseline="0">
              <a:solidFill>
                <a:srgbClr val="000000"/>
              </a:solidFill>
              <a:latin typeface="Arial Narrow"/>
            </a:rPr>
            <a:t>GFS code 3313</a:t>
          </a:r>
          <a:endParaRPr lang="pl-PL"/>
        </a:p>
      </xdr:txBody>
    </xdr:sp>
    <xdr:clientData/>
  </xdr:twoCellAnchor>
  <xdr:twoCellAnchor editAs="oneCell">
    <xdr:from>
      <xdr:col>0</xdr:col>
      <xdr:colOff>66675</xdr:colOff>
      <xdr:row>50</xdr:row>
      <xdr:rowOff>180975</xdr:rowOff>
    </xdr:from>
    <xdr:to>
      <xdr:col>1</xdr:col>
      <xdr:colOff>180975</xdr:colOff>
      <xdr:row>50</xdr:row>
      <xdr:rowOff>323850</xdr:rowOff>
    </xdr:to>
    <xdr:sp macro="" textlink="">
      <xdr:nvSpPr>
        <xdr:cNvPr id="8200" name="Text Box 8"/>
        <xdr:cNvSpPr txBox="1">
          <a:spLocks noChangeArrowheads="1"/>
        </xdr:cNvSpPr>
      </xdr:nvSpPr>
      <xdr:spPr bwMode="auto">
        <a:xfrm>
          <a:off x="66675" y="9315450"/>
          <a:ext cx="8191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pl-PL" sz="750" b="1" i="0" u="none" strike="noStrike" baseline="0">
              <a:solidFill>
                <a:srgbClr val="000000"/>
              </a:solidFill>
              <a:latin typeface="Arial Narrow"/>
            </a:rPr>
            <a:t>GFS code 3213</a:t>
          </a:r>
          <a:endParaRPr lang="pl-PL" sz="75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pl-PL" sz="75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pl-PL"/>
        </a:p>
      </xdr:txBody>
    </xdr:sp>
    <xdr:clientData/>
  </xdr:twoCellAnchor>
  <xdr:oneCellAnchor>
    <xdr:from>
      <xdr:col>1</xdr:col>
      <xdr:colOff>352425</xdr:colOff>
      <xdr:row>5</xdr:row>
      <xdr:rowOff>104775</xdr:rowOff>
    </xdr:from>
    <xdr:ext cx="496161" cy="145104"/>
    <xdr:sp macro="" textlink="">
      <xdr:nvSpPr>
        <xdr:cNvPr id="8201" name="Text Box 9"/>
        <xdr:cNvSpPr txBox="1">
          <a:spLocks noChangeArrowheads="1"/>
        </xdr:cNvSpPr>
      </xdr:nvSpPr>
      <xdr:spPr bwMode="auto">
        <a:xfrm>
          <a:off x="1057275" y="923925"/>
          <a:ext cx="496161" cy="1451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7432" rIns="0" bIns="0" anchor="t" upright="1">
          <a:spAutoFit/>
        </a:bodyPr>
        <a:lstStyle/>
        <a:p>
          <a:pPr algn="l" rtl="0">
            <a:defRPr sz="1000"/>
          </a:pPr>
          <a:r>
            <a:rPr lang="pl-PL" sz="750" b="1" i="0" u="none" strike="noStrike" baseline="0">
              <a:solidFill>
                <a:srgbClr val="000000"/>
              </a:solidFill>
              <a:latin typeface="Arial Narrow"/>
            </a:rPr>
            <a:t>GFS code 11</a:t>
          </a:r>
          <a:endParaRPr lang="pl-PL"/>
        </a:p>
      </xdr:txBody>
    </xdr:sp>
    <xdr:clientData/>
  </xdr:oneCellAnchor>
  <xdr:oneCellAnchor>
    <xdr:from>
      <xdr:col>0</xdr:col>
      <xdr:colOff>28575</xdr:colOff>
      <xdr:row>6</xdr:row>
      <xdr:rowOff>123825</xdr:rowOff>
    </xdr:from>
    <xdr:ext cx="671594" cy="145104"/>
    <xdr:sp macro="" textlink="">
      <xdr:nvSpPr>
        <xdr:cNvPr id="8202" name="Text Box 10"/>
        <xdr:cNvSpPr txBox="1">
          <a:spLocks noChangeArrowheads="1"/>
        </xdr:cNvSpPr>
      </xdr:nvSpPr>
      <xdr:spPr bwMode="auto">
        <a:xfrm>
          <a:off x="28575" y="1104900"/>
          <a:ext cx="671594" cy="1451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7432" rIns="0" bIns="0" anchor="t" upright="1">
          <a:spAutoFit/>
        </a:bodyPr>
        <a:lstStyle/>
        <a:p>
          <a:pPr algn="l" rtl="0">
            <a:defRPr sz="1000"/>
          </a:pPr>
          <a:r>
            <a:rPr lang="pl-PL" sz="750" b="1" i="0" u="none" strike="noStrike" baseline="0">
              <a:solidFill>
                <a:srgbClr val="000000"/>
              </a:solidFill>
              <a:latin typeface="Arial Narrow"/>
            </a:rPr>
            <a:t>GFS code 2821    </a:t>
          </a:r>
          <a:endParaRPr lang="pl-PL"/>
        </a:p>
      </xdr:txBody>
    </xdr:sp>
    <xdr:clientData/>
  </xdr:oneCellAnchor>
  <xdr:twoCellAnchor editAs="oneCell">
    <xdr:from>
      <xdr:col>1</xdr:col>
      <xdr:colOff>295275</xdr:colOff>
      <xdr:row>70</xdr:row>
      <xdr:rowOff>0</xdr:rowOff>
    </xdr:from>
    <xdr:to>
      <xdr:col>1</xdr:col>
      <xdr:colOff>371475</xdr:colOff>
      <xdr:row>71</xdr:row>
      <xdr:rowOff>28575</xdr:rowOff>
    </xdr:to>
    <xdr:sp macro="" textlink="">
      <xdr:nvSpPr>
        <xdr:cNvPr id="40203" name="Text Box 11"/>
        <xdr:cNvSpPr txBox="1">
          <a:spLocks noChangeArrowheads="1"/>
        </xdr:cNvSpPr>
      </xdr:nvSpPr>
      <xdr:spPr bwMode="auto">
        <a:xfrm>
          <a:off x="1000125" y="1288732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47625</xdr:colOff>
      <xdr:row>88</xdr:row>
      <xdr:rowOff>152400</xdr:rowOff>
    </xdr:from>
    <xdr:to>
      <xdr:col>7</xdr:col>
      <xdr:colOff>228600</xdr:colOff>
      <xdr:row>90</xdr:row>
      <xdr:rowOff>114300</xdr:rowOff>
    </xdr:to>
    <xdr:sp macro="" textlink="">
      <xdr:nvSpPr>
        <xdr:cNvPr id="40204" name="Text Box 12"/>
        <xdr:cNvSpPr txBox="1">
          <a:spLocks noChangeArrowheads="1"/>
        </xdr:cNvSpPr>
      </xdr:nvSpPr>
      <xdr:spPr bwMode="auto">
        <a:xfrm>
          <a:off x="47625" y="15954375"/>
          <a:ext cx="53911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485775</xdr:colOff>
      <xdr:row>87</xdr:row>
      <xdr:rowOff>76200</xdr:rowOff>
    </xdr:from>
    <xdr:to>
      <xdr:col>2</xdr:col>
      <xdr:colOff>114300</xdr:colOff>
      <xdr:row>88</xdr:row>
      <xdr:rowOff>95250</xdr:rowOff>
    </xdr:to>
    <xdr:sp macro="" textlink="">
      <xdr:nvSpPr>
        <xdr:cNvPr id="40205" name="Text Box 13"/>
        <xdr:cNvSpPr txBox="1">
          <a:spLocks noChangeArrowheads="1"/>
        </xdr:cNvSpPr>
      </xdr:nvSpPr>
      <xdr:spPr bwMode="auto">
        <a:xfrm>
          <a:off x="1190625" y="15716250"/>
          <a:ext cx="7715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314325</xdr:colOff>
      <xdr:row>82</xdr:row>
      <xdr:rowOff>28575</xdr:rowOff>
    </xdr:from>
    <xdr:to>
      <xdr:col>3</xdr:col>
      <xdr:colOff>400050</xdr:colOff>
      <xdr:row>83</xdr:row>
      <xdr:rowOff>19050</xdr:rowOff>
    </xdr:to>
    <xdr:sp macro="" textlink="">
      <xdr:nvSpPr>
        <xdr:cNvPr id="40206" name="Text Box 14"/>
        <xdr:cNvSpPr txBox="1">
          <a:spLocks noChangeArrowheads="1"/>
        </xdr:cNvSpPr>
      </xdr:nvSpPr>
      <xdr:spPr bwMode="auto">
        <a:xfrm>
          <a:off x="2162175" y="14859000"/>
          <a:ext cx="7429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314325</xdr:colOff>
      <xdr:row>60</xdr:row>
      <xdr:rowOff>114300</xdr:rowOff>
    </xdr:from>
    <xdr:to>
      <xdr:col>1</xdr:col>
      <xdr:colOff>1085850</xdr:colOff>
      <xdr:row>61</xdr:row>
      <xdr:rowOff>152400</xdr:rowOff>
    </xdr:to>
    <xdr:sp macro="" textlink="">
      <xdr:nvSpPr>
        <xdr:cNvPr id="8207" name="Text Box 15"/>
        <xdr:cNvSpPr txBox="1">
          <a:spLocks noChangeArrowheads="1"/>
        </xdr:cNvSpPr>
      </xdr:nvSpPr>
      <xdr:spPr bwMode="auto">
        <a:xfrm>
          <a:off x="1019175" y="11125200"/>
          <a:ext cx="7715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pl-PL" sz="750" b="1" i="0" u="none" strike="noStrike" baseline="0">
              <a:solidFill>
                <a:srgbClr val="000000"/>
              </a:solidFill>
              <a:latin typeface="Arial Narrow"/>
            </a:rPr>
            <a:t>GFS code 3314</a:t>
          </a:r>
          <a:endParaRPr lang="pl-PL"/>
        </a:p>
      </xdr:txBody>
    </xdr:sp>
    <xdr:clientData/>
  </xdr:twoCellAnchor>
  <xdr:twoCellAnchor editAs="oneCell">
    <xdr:from>
      <xdr:col>0</xdr:col>
      <xdr:colOff>57150</xdr:colOff>
      <xdr:row>61</xdr:row>
      <xdr:rowOff>161925</xdr:rowOff>
    </xdr:from>
    <xdr:to>
      <xdr:col>1</xdr:col>
      <xdr:colOff>171450</xdr:colOff>
      <xdr:row>61</xdr:row>
      <xdr:rowOff>342900</xdr:rowOff>
    </xdr:to>
    <xdr:sp macro="" textlink="">
      <xdr:nvSpPr>
        <xdr:cNvPr id="8208" name="Text Box 16"/>
        <xdr:cNvSpPr txBox="1">
          <a:spLocks noChangeArrowheads="1"/>
        </xdr:cNvSpPr>
      </xdr:nvSpPr>
      <xdr:spPr bwMode="auto">
        <a:xfrm>
          <a:off x="57150" y="11334750"/>
          <a:ext cx="8191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pl-PL" sz="750" b="1" i="0" u="none" strike="noStrike" baseline="0">
              <a:solidFill>
                <a:srgbClr val="000000"/>
              </a:solidFill>
              <a:latin typeface="Arial Narrow"/>
            </a:rPr>
            <a:t>GFS code 3214</a:t>
          </a:r>
          <a:endParaRPr lang="pl-PL" sz="75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pl-PL" sz="75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pl-PL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352425</xdr:colOff>
      <xdr:row>16</xdr:row>
      <xdr:rowOff>114300</xdr:rowOff>
    </xdr:from>
    <xdr:ext cx="583878" cy="145104"/>
    <xdr:sp macro="" textlink="">
      <xdr:nvSpPr>
        <xdr:cNvPr id="9217" name="Text Box 1"/>
        <xdr:cNvSpPr txBox="1">
          <a:spLocks noChangeArrowheads="1"/>
        </xdr:cNvSpPr>
      </xdr:nvSpPr>
      <xdr:spPr bwMode="auto">
        <a:xfrm>
          <a:off x="1057275" y="2971800"/>
          <a:ext cx="583878" cy="1451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7432" rIns="0" bIns="0" anchor="t" upright="1">
          <a:spAutoFit/>
        </a:bodyPr>
        <a:lstStyle/>
        <a:p>
          <a:pPr algn="l" rtl="0">
            <a:defRPr sz="1000"/>
          </a:pPr>
          <a:r>
            <a:rPr lang="pl-PL" sz="750" b="1" i="0" u="none" strike="noStrike" baseline="0">
              <a:solidFill>
                <a:srgbClr val="000000"/>
              </a:solidFill>
              <a:latin typeface="Arial Narrow"/>
            </a:rPr>
            <a:t>GFS code 1411</a:t>
          </a:r>
          <a:endParaRPr lang="pl-PL"/>
        </a:p>
      </xdr:txBody>
    </xdr:sp>
    <xdr:clientData/>
  </xdr:oneCellAnchor>
  <xdr:twoCellAnchor editAs="oneCell">
    <xdr:from>
      <xdr:col>0</xdr:col>
      <xdr:colOff>38100</xdr:colOff>
      <xdr:row>17</xdr:row>
      <xdr:rowOff>152400</xdr:rowOff>
    </xdr:from>
    <xdr:to>
      <xdr:col>1</xdr:col>
      <xdr:colOff>76200</xdr:colOff>
      <xdr:row>17</xdr:row>
      <xdr:rowOff>323850</xdr:rowOff>
    </xdr:to>
    <xdr:sp macro="" textlink="">
      <xdr:nvSpPr>
        <xdr:cNvPr id="9218" name="Text Box 2"/>
        <xdr:cNvSpPr txBox="1">
          <a:spLocks noChangeArrowheads="1"/>
        </xdr:cNvSpPr>
      </xdr:nvSpPr>
      <xdr:spPr bwMode="auto">
        <a:xfrm>
          <a:off x="38100" y="3171825"/>
          <a:ext cx="7429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pl-PL" sz="750" b="1" i="0" u="none" strike="noStrike" baseline="0">
              <a:solidFill>
                <a:srgbClr val="000000"/>
              </a:solidFill>
              <a:latin typeface="Arial Narrow"/>
            </a:rPr>
            <a:t>GFS code 243 </a:t>
          </a:r>
        </a:p>
        <a:p>
          <a:pPr algn="l" rtl="0">
            <a:defRPr sz="1000"/>
          </a:pPr>
          <a:r>
            <a:rPr lang="pl-PL" sz="750" b="1" i="0" u="none" strike="noStrike" baseline="0">
              <a:solidFill>
                <a:srgbClr val="000000"/>
              </a:solidFill>
              <a:latin typeface="Arial Narrow"/>
            </a:rPr>
            <a:t>  </a:t>
          </a:r>
          <a:endParaRPr lang="pl-PL"/>
        </a:p>
      </xdr:txBody>
    </xdr:sp>
    <xdr:clientData/>
  </xdr:twoCellAnchor>
  <xdr:oneCellAnchor>
    <xdr:from>
      <xdr:col>1</xdr:col>
      <xdr:colOff>304800</xdr:colOff>
      <xdr:row>27</xdr:row>
      <xdr:rowOff>114300</xdr:rowOff>
    </xdr:from>
    <xdr:ext cx="583878" cy="145104"/>
    <xdr:sp macro="" textlink="">
      <xdr:nvSpPr>
        <xdr:cNvPr id="9219" name="Text Box 3"/>
        <xdr:cNvSpPr txBox="1">
          <a:spLocks noChangeArrowheads="1"/>
        </xdr:cNvSpPr>
      </xdr:nvSpPr>
      <xdr:spPr bwMode="auto">
        <a:xfrm>
          <a:off x="1009650" y="5010150"/>
          <a:ext cx="583878" cy="1451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7432" rIns="0" bIns="0" anchor="t" upright="1">
          <a:spAutoFit/>
        </a:bodyPr>
        <a:lstStyle/>
        <a:p>
          <a:pPr algn="l" rtl="0">
            <a:defRPr sz="1000"/>
          </a:pPr>
          <a:r>
            <a:rPr lang="pl-PL" sz="750" b="1" i="0" u="none" strike="noStrike" baseline="0">
              <a:solidFill>
                <a:srgbClr val="000000"/>
              </a:solidFill>
              <a:latin typeface="Arial Narrow"/>
            </a:rPr>
            <a:t>GFS code 1331</a:t>
          </a:r>
          <a:endParaRPr lang="pl-PL"/>
        </a:p>
      </xdr:txBody>
    </xdr:sp>
    <xdr:clientData/>
  </xdr:oneCellAnchor>
  <xdr:twoCellAnchor editAs="oneCell">
    <xdr:from>
      <xdr:col>0</xdr:col>
      <xdr:colOff>28575</xdr:colOff>
      <xdr:row>28</xdr:row>
      <xdr:rowOff>133350</xdr:rowOff>
    </xdr:from>
    <xdr:to>
      <xdr:col>1</xdr:col>
      <xdr:colOff>104775</xdr:colOff>
      <xdr:row>28</xdr:row>
      <xdr:rowOff>285750</xdr:rowOff>
    </xdr:to>
    <xdr:sp macro="" textlink="">
      <xdr:nvSpPr>
        <xdr:cNvPr id="9220" name="Text Box 4"/>
        <xdr:cNvSpPr txBox="1">
          <a:spLocks noChangeArrowheads="1"/>
        </xdr:cNvSpPr>
      </xdr:nvSpPr>
      <xdr:spPr bwMode="auto">
        <a:xfrm>
          <a:off x="28575" y="5191125"/>
          <a:ext cx="781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pl-PL" sz="750" b="1" i="0" u="none" strike="noStrike" baseline="0">
              <a:solidFill>
                <a:srgbClr val="000000"/>
              </a:solidFill>
              <a:latin typeface="Arial Narrow"/>
            </a:rPr>
            <a:t>GFS code 2631</a:t>
          </a:r>
          <a:endParaRPr lang="pl-PL" sz="75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pl-PL"/>
        </a:p>
      </xdr:txBody>
    </xdr:sp>
    <xdr:clientData/>
  </xdr:twoCellAnchor>
  <xdr:twoCellAnchor editAs="oneCell">
    <xdr:from>
      <xdr:col>1</xdr:col>
      <xdr:colOff>276225</xdr:colOff>
      <xdr:row>38</xdr:row>
      <xdr:rowOff>85725</xdr:rowOff>
    </xdr:from>
    <xdr:to>
      <xdr:col>1</xdr:col>
      <xdr:colOff>1047750</xdr:colOff>
      <xdr:row>39</xdr:row>
      <xdr:rowOff>76200</xdr:rowOff>
    </xdr:to>
    <xdr:sp macro="" textlink="">
      <xdr:nvSpPr>
        <xdr:cNvPr id="9221" name="Text Box 5"/>
        <xdr:cNvSpPr txBox="1">
          <a:spLocks noChangeArrowheads="1"/>
        </xdr:cNvSpPr>
      </xdr:nvSpPr>
      <xdr:spPr bwMode="auto">
        <a:xfrm>
          <a:off x="981075" y="7019925"/>
          <a:ext cx="7715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pl-PL" sz="750" b="1" i="0" u="none" strike="noStrike" baseline="0">
              <a:solidFill>
                <a:srgbClr val="000000"/>
              </a:solidFill>
              <a:latin typeface="Arial Narrow"/>
            </a:rPr>
            <a:t>GFS code 1332</a:t>
          </a:r>
          <a:endParaRPr lang="pl-PL"/>
        </a:p>
      </xdr:txBody>
    </xdr:sp>
    <xdr:clientData/>
  </xdr:twoCellAnchor>
  <xdr:twoCellAnchor editAs="oneCell">
    <xdr:from>
      <xdr:col>0</xdr:col>
      <xdr:colOff>57150</xdr:colOff>
      <xdr:row>39</xdr:row>
      <xdr:rowOff>180975</xdr:rowOff>
    </xdr:from>
    <xdr:to>
      <xdr:col>1</xdr:col>
      <xdr:colOff>142875</xdr:colOff>
      <xdr:row>39</xdr:row>
      <xdr:rowOff>342900</xdr:rowOff>
    </xdr:to>
    <xdr:sp macro="" textlink="">
      <xdr:nvSpPr>
        <xdr:cNvPr id="9222" name="Text Box 6"/>
        <xdr:cNvSpPr txBox="1">
          <a:spLocks noChangeArrowheads="1"/>
        </xdr:cNvSpPr>
      </xdr:nvSpPr>
      <xdr:spPr bwMode="auto">
        <a:xfrm>
          <a:off x="57150" y="7277100"/>
          <a:ext cx="7905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pl-PL" sz="750" b="1" i="0" u="none" strike="noStrike" baseline="0">
              <a:solidFill>
                <a:srgbClr val="000000"/>
              </a:solidFill>
              <a:latin typeface="Arial Narrow"/>
            </a:rPr>
            <a:t>GFS code 2632</a:t>
          </a:r>
          <a:endParaRPr lang="pl-PL" sz="75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pl-PL"/>
        </a:p>
      </xdr:txBody>
    </xdr:sp>
    <xdr:clientData/>
  </xdr:twoCellAnchor>
  <xdr:twoCellAnchor editAs="oneCell">
    <xdr:from>
      <xdr:col>1</xdr:col>
      <xdr:colOff>295275</xdr:colOff>
      <xdr:row>49</xdr:row>
      <xdr:rowOff>104775</xdr:rowOff>
    </xdr:from>
    <xdr:to>
      <xdr:col>2</xdr:col>
      <xdr:colOff>0</xdr:colOff>
      <xdr:row>50</xdr:row>
      <xdr:rowOff>123825</xdr:rowOff>
    </xdr:to>
    <xdr:sp macro="" textlink="">
      <xdr:nvSpPr>
        <xdr:cNvPr id="9223" name="Text Box 7"/>
        <xdr:cNvSpPr txBox="1">
          <a:spLocks noChangeArrowheads="1"/>
        </xdr:cNvSpPr>
      </xdr:nvSpPr>
      <xdr:spPr bwMode="auto">
        <a:xfrm>
          <a:off x="1000125" y="9077325"/>
          <a:ext cx="847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pl-PL" sz="750" b="1" i="0" u="none" strike="noStrike" baseline="0">
              <a:solidFill>
                <a:srgbClr val="000000"/>
              </a:solidFill>
              <a:latin typeface="Arial Narrow"/>
            </a:rPr>
            <a:t>GFS code 3313</a:t>
          </a:r>
          <a:endParaRPr lang="pl-PL"/>
        </a:p>
      </xdr:txBody>
    </xdr:sp>
    <xdr:clientData/>
  </xdr:twoCellAnchor>
  <xdr:twoCellAnchor editAs="oneCell">
    <xdr:from>
      <xdr:col>0</xdr:col>
      <xdr:colOff>66675</xdr:colOff>
      <xdr:row>50</xdr:row>
      <xdr:rowOff>180975</xdr:rowOff>
    </xdr:from>
    <xdr:to>
      <xdr:col>1</xdr:col>
      <xdr:colOff>180975</xdr:colOff>
      <xdr:row>50</xdr:row>
      <xdr:rowOff>323850</xdr:rowOff>
    </xdr:to>
    <xdr:sp macro="" textlink="">
      <xdr:nvSpPr>
        <xdr:cNvPr id="9224" name="Text Box 8"/>
        <xdr:cNvSpPr txBox="1">
          <a:spLocks noChangeArrowheads="1"/>
        </xdr:cNvSpPr>
      </xdr:nvSpPr>
      <xdr:spPr bwMode="auto">
        <a:xfrm>
          <a:off x="66675" y="9315450"/>
          <a:ext cx="8191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pl-PL" sz="750" b="1" i="0" u="none" strike="noStrike" baseline="0">
              <a:solidFill>
                <a:srgbClr val="000000"/>
              </a:solidFill>
              <a:latin typeface="Arial Narrow"/>
            </a:rPr>
            <a:t>GFS code 3213</a:t>
          </a:r>
          <a:endParaRPr lang="pl-PL" sz="75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pl-PL" sz="75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pl-PL"/>
        </a:p>
      </xdr:txBody>
    </xdr:sp>
    <xdr:clientData/>
  </xdr:twoCellAnchor>
  <xdr:oneCellAnchor>
    <xdr:from>
      <xdr:col>1</xdr:col>
      <xdr:colOff>352425</xdr:colOff>
      <xdr:row>5</xdr:row>
      <xdr:rowOff>114300</xdr:rowOff>
    </xdr:from>
    <xdr:ext cx="496161" cy="145104"/>
    <xdr:sp macro="" textlink="">
      <xdr:nvSpPr>
        <xdr:cNvPr id="9225" name="Text Box 9"/>
        <xdr:cNvSpPr txBox="1">
          <a:spLocks noChangeArrowheads="1"/>
        </xdr:cNvSpPr>
      </xdr:nvSpPr>
      <xdr:spPr bwMode="auto">
        <a:xfrm>
          <a:off x="1057275" y="933450"/>
          <a:ext cx="496161" cy="1451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7432" rIns="0" bIns="0" anchor="t" upright="1">
          <a:spAutoFit/>
        </a:bodyPr>
        <a:lstStyle/>
        <a:p>
          <a:pPr algn="l" rtl="0">
            <a:defRPr sz="1000"/>
          </a:pPr>
          <a:r>
            <a:rPr lang="pl-PL" sz="750" b="1" i="0" u="none" strike="noStrike" baseline="0">
              <a:solidFill>
                <a:srgbClr val="000000"/>
              </a:solidFill>
              <a:latin typeface="Arial Narrow"/>
            </a:rPr>
            <a:t>GFS code 11</a:t>
          </a:r>
          <a:endParaRPr lang="pl-PL"/>
        </a:p>
      </xdr:txBody>
    </xdr:sp>
    <xdr:clientData/>
  </xdr:oneCellAnchor>
  <xdr:oneCellAnchor>
    <xdr:from>
      <xdr:col>0</xdr:col>
      <xdr:colOff>28575</xdr:colOff>
      <xdr:row>6</xdr:row>
      <xdr:rowOff>123825</xdr:rowOff>
    </xdr:from>
    <xdr:ext cx="671594" cy="145104"/>
    <xdr:sp macro="" textlink="">
      <xdr:nvSpPr>
        <xdr:cNvPr id="9226" name="Text Box 10"/>
        <xdr:cNvSpPr txBox="1">
          <a:spLocks noChangeArrowheads="1"/>
        </xdr:cNvSpPr>
      </xdr:nvSpPr>
      <xdr:spPr bwMode="auto">
        <a:xfrm>
          <a:off x="28575" y="1104900"/>
          <a:ext cx="671594" cy="1451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7432" rIns="0" bIns="0" anchor="t" upright="1">
          <a:spAutoFit/>
        </a:bodyPr>
        <a:lstStyle/>
        <a:p>
          <a:pPr algn="l" rtl="0">
            <a:defRPr sz="1000"/>
          </a:pPr>
          <a:r>
            <a:rPr lang="pl-PL" sz="750" b="1" i="0" u="none" strike="noStrike" baseline="0">
              <a:solidFill>
                <a:srgbClr val="000000"/>
              </a:solidFill>
              <a:latin typeface="Arial Narrow"/>
            </a:rPr>
            <a:t>GFS code 2821    </a:t>
          </a:r>
          <a:endParaRPr lang="pl-PL"/>
        </a:p>
      </xdr:txBody>
    </xdr:sp>
    <xdr:clientData/>
  </xdr:oneCellAnchor>
  <xdr:twoCellAnchor editAs="oneCell">
    <xdr:from>
      <xdr:col>1</xdr:col>
      <xdr:colOff>314325</xdr:colOff>
      <xdr:row>60</xdr:row>
      <xdr:rowOff>114300</xdr:rowOff>
    </xdr:from>
    <xdr:to>
      <xdr:col>1</xdr:col>
      <xdr:colOff>1085850</xdr:colOff>
      <xdr:row>61</xdr:row>
      <xdr:rowOff>152400</xdr:rowOff>
    </xdr:to>
    <xdr:sp macro="" textlink="">
      <xdr:nvSpPr>
        <xdr:cNvPr id="9227" name="Text Box 11"/>
        <xdr:cNvSpPr txBox="1">
          <a:spLocks noChangeArrowheads="1"/>
        </xdr:cNvSpPr>
      </xdr:nvSpPr>
      <xdr:spPr bwMode="auto">
        <a:xfrm>
          <a:off x="1019175" y="11125200"/>
          <a:ext cx="7715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pl-PL" sz="750" b="1" i="0" u="none" strike="noStrike" baseline="0">
              <a:solidFill>
                <a:srgbClr val="000000"/>
              </a:solidFill>
              <a:latin typeface="Arial Narrow"/>
            </a:rPr>
            <a:t>GFS code 3314</a:t>
          </a:r>
          <a:endParaRPr lang="pl-PL"/>
        </a:p>
      </xdr:txBody>
    </xdr:sp>
    <xdr:clientData/>
  </xdr:twoCellAnchor>
  <xdr:twoCellAnchor editAs="oneCell">
    <xdr:from>
      <xdr:col>0</xdr:col>
      <xdr:colOff>57150</xdr:colOff>
      <xdr:row>61</xdr:row>
      <xdr:rowOff>161925</xdr:rowOff>
    </xdr:from>
    <xdr:to>
      <xdr:col>1</xdr:col>
      <xdr:colOff>171450</xdr:colOff>
      <xdr:row>61</xdr:row>
      <xdr:rowOff>342900</xdr:rowOff>
    </xdr:to>
    <xdr:sp macro="" textlink="">
      <xdr:nvSpPr>
        <xdr:cNvPr id="9228" name="Text Box 12"/>
        <xdr:cNvSpPr txBox="1">
          <a:spLocks noChangeArrowheads="1"/>
        </xdr:cNvSpPr>
      </xdr:nvSpPr>
      <xdr:spPr bwMode="auto">
        <a:xfrm>
          <a:off x="57150" y="11334750"/>
          <a:ext cx="8191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pl-PL" sz="750" b="1" i="0" u="none" strike="noStrike" baseline="0">
              <a:solidFill>
                <a:srgbClr val="000000"/>
              </a:solidFill>
              <a:latin typeface="Arial Narrow"/>
            </a:rPr>
            <a:t>GFS code 3214</a:t>
          </a:r>
          <a:endParaRPr lang="pl-PL" sz="75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pl-PL" sz="75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pl-PL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N-BRB\Moje%20dokumenty\Folder%20Excela\GFS-MFW\GFS2004\964GFSYQNewData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n-dbs-11\PF\PF10\GFSM2001%20roczna\2013\GFS%202012%20do%20wype&#322;niania_konsol_GU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IN-JQM\GFS\GFS%20roczny\2005\964GFSYQNewData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GFS%202013%20do%20wype&#322;niania%20GU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IN-PCW\Ustawienia%20lokalne\Temporary%20Internet%20Files\OLK4\2005%20A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N-JQM\GFS\GFS%20roczny\2005\964GFSYQNewDat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IN-PCW\Ustawienia%20lokalne\Temporary%20Internet%20Files\OLK4\2005%20A1%20(2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IN-JQM\Ustawienia%20lokalne\Temporary%20Internet%20Files\OLK6C\annex%201%20wype&#322;niony%20200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IN-PCW\Ustawienia%20lokalne\Temporary%20Internet%20Files\OLK4\2006%20A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IN-PCW\Ustawienia%20lokalne\Temporary%20Internet%20Files\OLK4\2007%20A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IN-PCW\Ustawienia%20lokalne\Temporary%20Internet%20Files\OLK4\2008%20GFSnakladykonsolpodatkiGUSkorA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IN-BRB\Moje%20dokumenty\Folder%20Excela\GFS-MFW\GFS2004\964GFSYQNewDat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 Form"/>
      <sheetName val="ICS Instructions"/>
      <sheetName val="Coverpage"/>
      <sheetName val="StatementI"/>
      <sheetName val="StatementII"/>
      <sheetName val="Table1"/>
      <sheetName val="Table2"/>
      <sheetName val="Table3"/>
      <sheetName val="Table4"/>
      <sheetName val="Table5"/>
      <sheetName val="Table6"/>
      <sheetName val="Table7"/>
      <sheetName val="Table8"/>
      <sheetName val="Annex1"/>
      <sheetName val="Annex2"/>
      <sheetName val="OtherThanCashData Checks Report"/>
      <sheetName val="Cash Data Checks Report"/>
      <sheetName val="Coverage"/>
    </sheetNames>
    <sheetDataSet>
      <sheetData sheetId="0" refreshError="1"/>
      <sheetData sheetId="1" refreshError="1"/>
      <sheetData sheetId="2" refreshError="1">
        <row r="7">
          <cell r="I7" t="str">
            <v>Poland</v>
          </cell>
        </row>
        <row r="9">
          <cell r="I9">
            <v>964</v>
          </cell>
        </row>
        <row r="11">
          <cell r="I11" t="str">
            <v xml:space="preserve"> 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CS Instructions"/>
      <sheetName val="Coverage"/>
      <sheetName val="Statement Iz"/>
      <sheetName val="STATEMENT1p"/>
      <sheetName val="Statement IIz"/>
      <sheetName val="statementIIp"/>
      <sheetName val="Table 1z"/>
      <sheetName val="Table 1m"/>
      <sheetName val="Table 1k"/>
      <sheetName val="Table 1m-k"/>
      <sheetName val="Table 2z"/>
      <sheetName val="Table2m"/>
      <sheetName val="Table2k"/>
      <sheetName val="Table2m-k"/>
      <sheetName val="Table 3z"/>
      <sheetName val="Table3m"/>
      <sheetName val="Table3k"/>
      <sheetName val="Table3m-k"/>
      <sheetName val="Table4 z"/>
      <sheetName val="Table 4 m"/>
      <sheetName val="Table 5z"/>
      <sheetName val="Table5m"/>
      <sheetName val="Table 6z"/>
      <sheetName val="table6m"/>
      <sheetName val="Table 7z"/>
      <sheetName val="Table7m"/>
      <sheetName val="Table 8z"/>
      <sheetName val="Table 8m"/>
      <sheetName val="Annex 1"/>
      <sheetName val="Annex 2"/>
      <sheetName val="OtherThanCashData ChecksReport"/>
      <sheetName val="CashData ChecksReport "/>
    </sheetNames>
    <sheetDataSet>
      <sheetData sheetId="0"/>
      <sheetData sheetId="1">
        <row r="7">
          <cell r="I7" t="str">
            <v>Poland</v>
          </cell>
        </row>
        <row r="9">
          <cell r="I9">
            <v>964</v>
          </cell>
        </row>
        <row r="11">
          <cell r="I11">
            <v>2012</v>
          </cell>
        </row>
        <row r="18">
          <cell r="J18" t="str">
            <v>A</v>
          </cell>
          <cell r="K18" t="str">
            <v>A</v>
          </cell>
          <cell r="L18" t="str">
            <v>A</v>
          </cell>
          <cell r="M18" t="str">
            <v>A</v>
          </cell>
          <cell r="O18" t="str">
            <v>A</v>
          </cell>
          <cell r="P18" t="str">
            <v>A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 Form"/>
      <sheetName val="ICS Instructions"/>
      <sheetName val="Coverpage"/>
      <sheetName val="StatementI"/>
      <sheetName val="StatementII"/>
      <sheetName val="Table1"/>
      <sheetName val="Table2"/>
      <sheetName val="Table3"/>
      <sheetName val="Table4"/>
      <sheetName val="Table5"/>
      <sheetName val="Table6"/>
      <sheetName val="Table7"/>
      <sheetName val="Table8"/>
      <sheetName val="Annex1"/>
      <sheetName val="Annex2"/>
      <sheetName val="OtherThanCashData Checks Report"/>
      <sheetName val="Cash Data Checks Report"/>
    </sheetNames>
    <sheetDataSet>
      <sheetData sheetId="0" refreshError="1"/>
      <sheetData sheetId="1" refreshError="1"/>
      <sheetData sheetId="2" refreshError="1">
        <row r="7">
          <cell r="I7" t="str">
            <v>Poland</v>
          </cell>
        </row>
        <row r="9">
          <cell r="I9">
            <v>964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CS Instructions"/>
      <sheetName val="Coverage"/>
      <sheetName val="Statement Iz"/>
      <sheetName val="STATEMENT1p"/>
      <sheetName val="Statement IIz"/>
      <sheetName val="statementIIp"/>
      <sheetName val="Table 1z"/>
      <sheetName val="Table 1m"/>
      <sheetName val="Table 1k"/>
      <sheetName val="Table 1m-k"/>
      <sheetName val="Table 2z"/>
      <sheetName val="Table2m"/>
      <sheetName val="Table2k"/>
      <sheetName val="Table2m-k"/>
      <sheetName val="Table 3z"/>
      <sheetName val="Table3m"/>
      <sheetName val="Table3k"/>
      <sheetName val="Table3m-k"/>
      <sheetName val="Table4 z"/>
      <sheetName val="Table 4 m"/>
      <sheetName val="Table 5z"/>
      <sheetName val="Table5m"/>
      <sheetName val="Table 6z"/>
      <sheetName val="table6m"/>
      <sheetName val="Table 7z"/>
      <sheetName val="Table7m"/>
      <sheetName val="Table 8z"/>
      <sheetName val="Table 8m"/>
      <sheetName val="Annex 1"/>
      <sheetName val="Annex 2"/>
      <sheetName val="OtherThanCashData ChecksReport"/>
      <sheetName val="CashData ChecksReport "/>
    </sheetNames>
    <sheetDataSet>
      <sheetData sheetId="0" refreshError="1"/>
      <sheetData sheetId="1">
        <row r="7">
          <cell r="I7" t="str">
            <v>Poland</v>
          </cell>
        </row>
        <row r="9">
          <cell r="I9">
            <v>964</v>
          </cell>
        </row>
      </sheetData>
      <sheetData sheetId="2"/>
      <sheetData sheetId="3" refreshError="1"/>
      <sheetData sheetId="4"/>
      <sheetData sheetId="5"/>
      <sheetData sheetId="6"/>
      <sheetData sheetId="7"/>
      <sheetData sheetId="8" refreshError="1"/>
      <sheetData sheetId="9" refreshError="1"/>
      <sheetData sheetId="10">
        <row r="8">
          <cell r="D8">
            <v>346365</v>
          </cell>
        </row>
      </sheetData>
      <sheetData sheetId="11"/>
      <sheetData sheetId="12" refreshError="1"/>
      <sheetData sheetId="13" refreshError="1"/>
      <sheetData sheetId="14">
        <row r="9">
          <cell r="D9">
            <v>-356</v>
          </cell>
        </row>
      </sheetData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/>
      <sheetData sheetId="25">
        <row r="9">
          <cell r="D9">
            <v>83224</v>
          </cell>
        </row>
      </sheetData>
      <sheetData sheetId="26"/>
      <sheetData sheetId="27">
        <row r="10">
          <cell r="D10">
            <v>11970</v>
          </cell>
        </row>
      </sheetData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CS Instructions"/>
      <sheetName val="Coverage"/>
      <sheetName val="STATEMENT1p"/>
      <sheetName val="Statement IIz"/>
      <sheetName val="statementIIp"/>
      <sheetName val="Table 1z"/>
      <sheetName val="Table 1m"/>
      <sheetName val="Table 1k"/>
      <sheetName val="Table 1m-k"/>
      <sheetName val="Table 2z"/>
      <sheetName val="Table2m"/>
      <sheetName val="Table2k"/>
      <sheetName val="Table2m-k"/>
      <sheetName val="Table 3z"/>
      <sheetName val="Table3m"/>
      <sheetName val="Table3k"/>
      <sheetName val="Table3m-k"/>
      <sheetName val="Table4 z"/>
      <sheetName val="Table 4 m"/>
      <sheetName val="Table 5z"/>
      <sheetName val="Table5m"/>
      <sheetName val="Table 6z"/>
      <sheetName val="table6m"/>
      <sheetName val="Table7m"/>
      <sheetName val="Table 8z"/>
      <sheetName val="Table 8m"/>
      <sheetName val="Annex 1"/>
      <sheetName val="Annex 2"/>
    </sheetNames>
    <sheetDataSet>
      <sheetData sheetId="0" refreshError="1"/>
      <sheetData sheetId="1">
        <row r="11">
          <cell r="I11">
            <v>2005</v>
          </cell>
        </row>
        <row r="18">
          <cell r="J18" t="str">
            <v>A</v>
          </cell>
          <cell r="K18" t="str">
            <v>A</v>
          </cell>
          <cell r="L18" t="str">
            <v>A</v>
          </cell>
          <cell r="M18" t="str">
            <v>A</v>
          </cell>
          <cell r="N18" t="str">
            <v>A</v>
          </cell>
          <cell r="O18" t="str">
            <v>A</v>
          </cell>
          <cell r="P18" t="str">
            <v>A</v>
          </cell>
        </row>
      </sheetData>
      <sheetData sheetId="2" refreshError="1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  <sheetData sheetId="2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 Form"/>
      <sheetName val="ICS Instructions"/>
      <sheetName val="Coverpage"/>
      <sheetName val="StatementI"/>
      <sheetName val="StatementII"/>
      <sheetName val="Table1"/>
      <sheetName val="Table2"/>
      <sheetName val="Table3"/>
      <sheetName val="Table4"/>
      <sheetName val="Table5"/>
      <sheetName val="Table6"/>
      <sheetName val="Table7"/>
      <sheetName val="Table8"/>
      <sheetName val="Annex1"/>
      <sheetName val="Annex2"/>
      <sheetName val="OtherThanCashData Checks Report"/>
      <sheetName val="Cash Data Checks Report"/>
    </sheetNames>
    <sheetDataSet>
      <sheetData sheetId="0" refreshError="1"/>
      <sheetData sheetId="1" refreshError="1"/>
      <sheetData sheetId="2">
        <row r="7">
          <cell r="I7" t="str">
            <v>Poland</v>
          </cell>
        </row>
        <row r="9">
          <cell r="I9">
            <v>964</v>
          </cell>
        </row>
        <row r="11">
          <cell r="I11" t="str">
            <v xml:space="preserve"> 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CS Instructions"/>
      <sheetName val="Coverage"/>
      <sheetName val="Statement Iz"/>
      <sheetName val="STATEMENT1p"/>
      <sheetName val="Statement IIz"/>
      <sheetName val="statementIIp"/>
      <sheetName val="Table 1z"/>
      <sheetName val="Table 1m"/>
      <sheetName val="Table 1k"/>
      <sheetName val="Table 1m-k"/>
      <sheetName val="Table 2z"/>
      <sheetName val="Table2m"/>
      <sheetName val="Table2k"/>
      <sheetName val="Table2m-k"/>
      <sheetName val="Table 3z"/>
      <sheetName val="Table3m"/>
      <sheetName val="Table3k"/>
      <sheetName val="Table3m-k"/>
      <sheetName val="Table4 z"/>
      <sheetName val="Table 4 m"/>
      <sheetName val="Table 5z"/>
      <sheetName val="Table5m"/>
      <sheetName val="Table 6z"/>
      <sheetName val="table6m"/>
      <sheetName val="Table 7z"/>
      <sheetName val="Table7m"/>
      <sheetName val="Table 8z"/>
      <sheetName val="Table 8m"/>
      <sheetName val="Annex 1"/>
      <sheetName val="Annex 2"/>
    </sheetNames>
    <sheetDataSet>
      <sheetData sheetId="0" refreshError="1"/>
      <sheetData sheetId="1">
        <row r="11">
          <cell r="I11">
            <v>2005</v>
          </cell>
        </row>
        <row r="18">
          <cell r="J18" t="str">
            <v>A</v>
          </cell>
          <cell r="K18" t="str">
            <v>A</v>
          </cell>
          <cell r="L18" t="str">
            <v>A</v>
          </cell>
          <cell r="M18" t="str">
            <v>A</v>
          </cell>
          <cell r="N18" t="str">
            <v>A</v>
          </cell>
          <cell r="O18" t="str">
            <v>A</v>
          </cell>
          <cell r="P18" t="str">
            <v>A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CS Instructions"/>
      <sheetName val="Coverpage"/>
      <sheetName val="StatementI"/>
      <sheetName val="StatementII"/>
      <sheetName val="Table1"/>
      <sheetName val="Table2"/>
      <sheetName val="Table3"/>
      <sheetName val="Table4"/>
      <sheetName val="Table5"/>
      <sheetName val="Table6"/>
      <sheetName val="Table7"/>
      <sheetName val="Table8"/>
      <sheetName val="Annex1"/>
      <sheetName val="Annex2"/>
      <sheetName val="OtherThanCashData Checks Report"/>
      <sheetName val="Cash Data Checks Report"/>
    </sheetNames>
    <sheetDataSet>
      <sheetData sheetId="0" refreshError="1"/>
      <sheetData sheetId="1">
        <row r="7">
          <cell r="I7" t="str">
            <v>Poland</v>
          </cell>
        </row>
        <row r="9">
          <cell r="I9">
            <v>964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CS Instructions"/>
      <sheetName val="Coverage"/>
      <sheetName val="Statement Iz"/>
      <sheetName val="STATEMENT1p"/>
      <sheetName val="Statement IIz"/>
      <sheetName val="statementIIp"/>
      <sheetName val="Table 1z"/>
      <sheetName val="Table 1m"/>
      <sheetName val="Table 1k"/>
      <sheetName val="Table 1m-k"/>
      <sheetName val="Table 2z"/>
      <sheetName val="Table2m"/>
      <sheetName val="Table2k"/>
      <sheetName val="Table2m-k"/>
      <sheetName val="Table 3z"/>
      <sheetName val="Table3m"/>
      <sheetName val="Table3k"/>
      <sheetName val="Table3m-k"/>
      <sheetName val="Table4 z"/>
      <sheetName val="Table 4 m"/>
      <sheetName val="Table 5z"/>
      <sheetName val="Table5m"/>
      <sheetName val="Table 6z"/>
      <sheetName val="table6m"/>
      <sheetName val="Table 7z"/>
      <sheetName val="Table7m"/>
      <sheetName val="Table 8z"/>
      <sheetName val="Table 8m"/>
      <sheetName val="Annex 1"/>
      <sheetName val="Annex 2"/>
    </sheetNames>
    <sheetDataSet>
      <sheetData sheetId="0" refreshError="1"/>
      <sheetData sheetId="1">
        <row r="7">
          <cell r="I7" t="str">
            <v>Poland</v>
          </cell>
        </row>
        <row r="9">
          <cell r="I9">
            <v>964</v>
          </cell>
        </row>
        <row r="11">
          <cell r="I11">
            <v>2006</v>
          </cell>
        </row>
        <row r="18">
          <cell r="J18" t="str">
            <v>A</v>
          </cell>
          <cell r="K18" t="str">
            <v>A</v>
          </cell>
          <cell r="L18" t="str">
            <v>A</v>
          </cell>
          <cell r="M18" t="str">
            <v>A</v>
          </cell>
          <cell r="N18" t="str">
            <v>A</v>
          </cell>
          <cell r="O18" t="str">
            <v>A</v>
          </cell>
          <cell r="P18" t="str">
            <v>A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/>
      <sheetData sheetId="28" refreshError="1"/>
      <sheetData sheetId="2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CS Instructions"/>
      <sheetName val="Coverage"/>
      <sheetName val="Statement Iz"/>
      <sheetName val="STATEMENT1p"/>
      <sheetName val="Statement IIz"/>
      <sheetName val="statementIIp"/>
      <sheetName val="Table 1z"/>
      <sheetName val="Table 1m"/>
      <sheetName val="Table 1k"/>
      <sheetName val="Table 1m-k"/>
      <sheetName val="Table 2z"/>
      <sheetName val="Table2m"/>
      <sheetName val="Table2k"/>
      <sheetName val="Table2m-k"/>
      <sheetName val="Table 3z"/>
      <sheetName val="Table3m"/>
      <sheetName val="Table3k"/>
      <sheetName val="Table3m-k"/>
      <sheetName val="Table4 z"/>
      <sheetName val="Table 4 m"/>
      <sheetName val="Table 5z"/>
      <sheetName val="Table5m"/>
      <sheetName val="Table 6z"/>
      <sheetName val="table6m"/>
      <sheetName val="Table 7z"/>
      <sheetName val="Table7m"/>
      <sheetName val="Table 8z"/>
      <sheetName val="Table 8m"/>
      <sheetName val="Annex 1"/>
      <sheetName val="Annex 2"/>
    </sheetNames>
    <sheetDataSet>
      <sheetData sheetId="0" refreshError="1"/>
      <sheetData sheetId="1">
        <row r="7">
          <cell r="I7" t="str">
            <v>Poland</v>
          </cell>
        </row>
        <row r="9">
          <cell r="I9">
            <v>964</v>
          </cell>
        </row>
        <row r="11">
          <cell r="I11">
            <v>2007</v>
          </cell>
        </row>
        <row r="18">
          <cell r="J18" t="str">
            <v>A</v>
          </cell>
          <cell r="K18" t="str">
            <v>A</v>
          </cell>
          <cell r="L18" t="str">
            <v>A</v>
          </cell>
          <cell r="M18" t="str">
            <v>A</v>
          </cell>
          <cell r="O18" t="str">
            <v>A</v>
          </cell>
          <cell r="P18" t="str">
            <v>A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CS Instructions"/>
      <sheetName val="Coverage"/>
      <sheetName val="Statement Iz"/>
      <sheetName val="STATEMENT1p"/>
      <sheetName val="Statement IIz"/>
      <sheetName val="statementIIp"/>
      <sheetName val="Table 1z"/>
      <sheetName val="Table 1m"/>
      <sheetName val="Table 1k"/>
      <sheetName val="Table 1m-k"/>
      <sheetName val="Table 2z"/>
      <sheetName val="Table2m"/>
      <sheetName val="Table2k"/>
      <sheetName val="Table2m-k"/>
      <sheetName val="Table 3z"/>
      <sheetName val="Table3m"/>
      <sheetName val="Table3k"/>
      <sheetName val="Table3m-k"/>
      <sheetName val="Table4 z"/>
      <sheetName val="Table 4 m"/>
      <sheetName val="Table 5z"/>
      <sheetName val="Table5m"/>
      <sheetName val="Table 6z"/>
      <sheetName val="table6m"/>
      <sheetName val="Table 7z"/>
      <sheetName val="Table7m"/>
      <sheetName val="Table 8z"/>
      <sheetName val="Table 8m"/>
      <sheetName val="Annex 1"/>
      <sheetName val="Annex 2"/>
      <sheetName val="OtherThanCashData ChecksReport"/>
      <sheetName val="CashData ChecksReport "/>
    </sheetNames>
    <sheetDataSet>
      <sheetData sheetId="0" refreshError="1"/>
      <sheetData sheetId="1">
        <row r="11">
          <cell r="I11">
            <v>2008</v>
          </cell>
        </row>
        <row r="18">
          <cell r="J18" t="str">
            <v>A</v>
          </cell>
          <cell r="K18" t="str">
            <v>A</v>
          </cell>
          <cell r="L18" t="str">
            <v>A</v>
          </cell>
          <cell r="M18" t="str">
            <v>A</v>
          </cell>
          <cell r="O18" t="str">
            <v>A</v>
          </cell>
          <cell r="P18" t="str">
            <v>A</v>
          </cell>
        </row>
      </sheetData>
      <sheetData sheetId="2"/>
      <sheetData sheetId="3" refreshError="1"/>
      <sheetData sheetId="4"/>
      <sheetData sheetId="5"/>
      <sheetData sheetId="6"/>
      <sheetData sheetId="7"/>
      <sheetData sheetId="8" refreshError="1"/>
      <sheetData sheetId="9" refreshError="1"/>
      <sheetData sheetId="10"/>
      <sheetData sheetId="11"/>
      <sheetData sheetId="12" refreshError="1"/>
      <sheetData sheetId="13" refreshError="1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 Form"/>
      <sheetName val="ICS Instructions"/>
      <sheetName val="Coverpage"/>
      <sheetName val="StatementI"/>
      <sheetName val="StatementII"/>
      <sheetName val="Table1"/>
      <sheetName val="Table2"/>
      <sheetName val="Table3"/>
      <sheetName val="Table4"/>
      <sheetName val="Table5"/>
      <sheetName val="Table6"/>
      <sheetName val="Table7"/>
      <sheetName val="Table8"/>
      <sheetName val="Annex1"/>
      <sheetName val="Annex2"/>
      <sheetName val="OtherThanCashData Checks Report"/>
      <sheetName val="Cash Data Checks Report"/>
      <sheetName val="Coverage"/>
    </sheetNames>
    <sheetDataSet>
      <sheetData sheetId="0" refreshError="1"/>
      <sheetData sheetId="1" refreshError="1"/>
      <sheetData sheetId="2" refreshError="1">
        <row r="7">
          <cell r="I7" t="str">
            <v>Poland</v>
          </cell>
        </row>
        <row r="9">
          <cell r="I9">
            <v>964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AL42"/>
  <sheetViews>
    <sheetView view="pageBreakPreview" topLeftCell="A7" zoomScale="60" zoomScaleNormal="50" workbookViewId="0">
      <selection activeCell="Q51" sqref="Q51"/>
    </sheetView>
  </sheetViews>
  <sheetFormatPr defaultRowHeight="12.75" x14ac:dyDescent="0.2"/>
  <cols>
    <col min="1" max="1" width="4.28515625" style="78" customWidth="1"/>
    <col min="2" max="2" width="26.28515625" style="85" customWidth="1"/>
    <col min="3" max="3" width="9.7109375" style="85" customWidth="1"/>
    <col min="4" max="11" width="9.7109375" style="78" customWidth="1"/>
    <col min="12" max="13" width="9.5703125" style="78" customWidth="1"/>
    <col min="14" max="14" width="9.140625" style="78" customWidth="1"/>
    <col min="15" max="16" width="9.5703125" style="78" customWidth="1"/>
    <col min="17" max="17" width="9.140625" style="78" customWidth="1"/>
    <col min="18" max="19" width="9.5703125" style="78" customWidth="1"/>
    <col min="20" max="20" width="9.140625" style="78" customWidth="1"/>
    <col min="21" max="26" width="9.5703125" style="78" customWidth="1"/>
    <col min="27" max="27" width="9.42578125" style="78" customWidth="1"/>
    <col min="28" max="28" width="9.5703125" style="78" customWidth="1"/>
    <col min="29" max="29" width="9.28515625" style="78" customWidth="1"/>
    <col min="30" max="30" width="9.140625" style="78"/>
    <col min="31" max="31" width="9.5703125" style="78" customWidth="1"/>
    <col min="32" max="32" width="9.140625" style="78"/>
    <col min="33" max="33" width="9.140625" style="2842"/>
    <col min="34" max="34" width="9.85546875" style="2842" customWidth="1"/>
    <col min="35" max="36" width="9.140625" style="2842"/>
    <col min="37" max="37" width="9.85546875" style="2842" customWidth="1"/>
    <col min="38" max="38" width="9.140625" style="2842"/>
    <col min="39" max="228" width="9.140625" style="78"/>
    <col min="229" max="229" width="4.28515625" style="78" customWidth="1"/>
    <col min="230" max="230" width="26.28515625" style="78" customWidth="1"/>
    <col min="231" max="239" width="9.7109375" style="78" customWidth="1"/>
    <col min="240" max="241" width="9.5703125" style="78" customWidth="1"/>
    <col min="242" max="242" width="9.140625" style="78"/>
    <col min="243" max="244" width="9.5703125" style="78" customWidth="1"/>
    <col min="245" max="245" width="9.140625" style="78"/>
    <col min="246" max="247" width="9.5703125" style="78" customWidth="1"/>
    <col min="248" max="248" width="9.140625" style="78"/>
    <col min="249" max="254" width="9.5703125" style="78" customWidth="1"/>
    <col min="255" max="255" width="9.42578125" style="78" customWidth="1"/>
    <col min="256" max="256" width="9.5703125" style="78" customWidth="1"/>
    <col min="257" max="257" width="9.28515625" style="78" customWidth="1"/>
    <col min="258" max="258" width="9.140625" style="78"/>
    <col min="259" max="259" width="9.5703125" style="78" customWidth="1"/>
    <col min="260" max="261" width="9.140625" style="78"/>
    <col min="262" max="262" width="9.85546875" style="78" customWidth="1"/>
    <col min="263" max="264" width="9.140625" style="78"/>
    <col min="265" max="265" width="9.85546875" style="78" customWidth="1"/>
    <col min="266" max="271" width="9.140625" style="78"/>
    <col min="272" max="272" width="11.5703125" style="78" bestFit="1" customWidth="1"/>
    <col min="273" max="273" width="7.42578125" style="78" customWidth="1"/>
    <col min="274" max="274" width="7.85546875" style="78" customWidth="1"/>
    <col min="275" max="275" width="7.5703125" style="78" customWidth="1"/>
    <col min="276" max="276" width="8.42578125" style="78" customWidth="1"/>
    <col min="277" max="277" width="6.7109375" style="78" customWidth="1"/>
    <col min="278" max="278" width="8.5703125" style="78" customWidth="1"/>
    <col min="279" max="279" width="9" style="78" customWidth="1"/>
    <col min="280" max="280" width="8" style="78" customWidth="1"/>
    <col min="281" max="281" width="8.7109375" style="78" customWidth="1"/>
    <col min="282" max="484" width="9.140625" style="78"/>
    <col min="485" max="485" width="4.28515625" style="78" customWidth="1"/>
    <col min="486" max="486" width="26.28515625" style="78" customWidth="1"/>
    <col min="487" max="495" width="9.7109375" style="78" customWidth="1"/>
    <col min="496" max="497" width="9.5703125" style="78" customWidth="1"/>
    <col min="498" max="498" width="9.140625" style="78"/>
    <col min="499" max="500" width="9.5703125" style="78" customWidth="1"/>
    <col min="501" max="501" width="9.140625" style="78"/>
    <col min="502" max="503" width="9.5703125" style="78" customWidth="1"/>
    <col min="504" max="504" width="9.140625" style="78"/>
    <col min="505" max="510" width="9.5703125" style="78" customWidth="1"/>
    <col min="511" max="511" width="9.42578125" style="78" customWidth="1"/>
    <col min="512" max="512" width="9.5703125" style="78" customWidth="1"/>
    <col min="513" max="513" width="9.28515625" style="78" customWidth="1"/>
    <col min="514" max="514" width="9.140625" style="78"/>
    <col min="515" max="515" width="9.5703125" style="78" customWidth="1"/>
    <col min="516" max="517" width="9.140625" style="78"/>
    <col min="518" max="518" width="9.85546875" style="78" customWidth="1"/>
    <col min="519" max="520" width="9.140625" style="78"/>
    <col min="521" max="521" width="9.85546875" style="78" customWidth="1"/>
    <col min="522" max="527" width="9.140625" style="78"/>
    <col min="528" max="528" width="11.5703125" style="78" bestFit="1" customWidth="1"/>
    <col min="529" max="529" width="7.42578125" style="78" customWidth="1"/>
    <col min="530" max="530" width="7.85546875" style="78" customWidth="1"/>
    <col min="531" max="531" width="7.5703125" style="78" customWidth="1"/>
    <col min="532" max="532" width="8.42578125" style="78" customWidth="1"/>
    <col min="533" max="533" width="6.7109375" style="78" customWidth="1"/>
    <col min="534" max="534" width="8.5703125" style="78" customWidth="1"/>
    <col min="535" max="535" width="9" style="78" customWidth="1"/>
    <col min="536" max="536" width="8" style="78" customWidth="1"/>
    <col min="537" max="537" width="8.7109375" style="78" customWidth="1"/>
    <col min="538" max="740" width="9.140625" style="78"/>
    <col min="741" max="741" width="4.28515625" style="78" customWidth="1"/>
    <col min="742" max="742" width="26.28515625" style="78" customWidth="1"/>
    <col min="743" max="751" width="9.7109375" style="78" customWidth="1"/>
    <col min="752" max="753" width="9.5703125" style="78" customWidth="1"/>
    <col min="754" max="754" width="9.140625" style="78"/>
    <col min="755" max="756" width="9.5703125" style="78" customWidth="1"/>
    <col min="757" max="757" width="9.140625" style="78"/>
    <col min="758" max="759" width="9.5703125" style="78" customWidth="1"/>
    <col min="760" max="760" width="9.140625" style="78"/>
    <col min="761" max="766" width="9.5703125" style="78" customWidth="1"/>
    <col min="767" max="767" width="9.42578125" style="78" customWidth="1"/>
    <col min="768" max="768" width="9.5703125" style="78" customWidth="1"/>
    <col min="769" max="769" width="9.28515625" style="78" customWidth="1"/>
    <col min="770" max="770" width="9.140625" style="78"/>
    <col min="771" max="771" width="9.5703125" style="78" customWidth="1"/>
    <col min="772" max="773" width="9.140625" style="78"/>
    <col min="774" max="774" width="9.85546875" style="78" customWidth="1"/>
    <col min="775" max="776" width="9.140625" style="78"/>
    <col min="777" max="777" width="9.85546875" style="78" customWidth="1"/>
    <col min="778" max="783" width="9.140625" style="78"/>
    <col min="784" max="784" width="11.5703125" style="78" bestFit="1" customWidth="1"/>
    <col min="785" max="785" width="7.42578125" style="78" customWidth="1"/>
    <col min="786" max="786" width="7.85546875" style="78" customWidth="1"/>
    <col min="787" max="787" width="7.5703125" style="78" customWidth="1"/>
    <col min="788" max="788" width="8.42578125" style="78" customWidth="1"/>
    <col min="789" max="789" width="6.7109375" style="78" customWidth="1"/>
    <col min="790" max="790" width="8.5703125" style="78" customWidth="1"/>
    <col min="791" max="791" width="9" style="78" customWidth="1"/>
    <col min="792" max="792" width="8" style="78" customWidth="1"/>
    <col min="793" max="793" width="8.7109375" style="78" customWidth="1"/>
    <col min="794" max="996" width="9.140625" style="78"/>
    <col min="997" max="997" width="4.28515625" style="78" customWidth="1"/>
    <col min="998" max="998" width="26.28515625" style="78" customWidth="1"/>
    <col min="999" max="1007" width="9.7109375" style="78" customWidth="1"/>
    <col min="1008" max="1009" width="9.5703125" style="78" customWidth="1"/>
    <col min="1010" max="1010" width="9.140625" style="78"/>
    <col min="1011" max="1012" width="9.5703125" style="78" customWidth="1"/>
    <col min="1013" max="1013" width="9.140625" style="78"/>
    <col min="1014" max="1015" width="9.5703125" style="78" customWidth="1"/>
    <col min="1016" max="1016" width="9.140625" style="78"/>
    <col min="1017" max="1022" width="9.5703125" style="78" customWidth="1"/>
    <col min="1023" max="1023" width="9.42578125" style="78" customWidth="1"/>
    <col min="1024" max="1024" width="9.5703125" style="78" customWidth="1"/>
    <col min="1025" max="1025" width="9.28515625" style="78" customWidth="1"/>
    <col min="1026" max="1026" width="9.140625" style="78"/>
    <col min="1027" max="1027" width="9.5703125" style="78" customWidth="1"/>
    <col min="1028" max="1029" width="9.140625" style="78"/>
    <col min="1030" max="1030" width="9.85546875" style="78" customWidth="1"/>
    <col min="1031" max="1032" width="9.140625" style="78"/>
    <col min="1033" max="1033" width="9.85546875" style="78" customWidth="1"/>
    <col min="1034" max="1039" width="9.140625" style="78"/>
    <col min="1040" max="1040" width="11.5703125" style="78" bestFit="1" customWidth="1"/>
    <col min="1041" max="1041" width="7.42578125" style="78" customWidth="1"/>
    <col min="1042" max="1042" width="7.85546875" style="78" customWidth="1"/>
    <col min="1043" max="1043" width="7.5703125" style="78" customWidth="1"/>
    <col min="1044" max="1044" width="8.42578125" style="78" customWidth="1"/>
    <col min="1045" max="1045" width="6.7109375" style="78" customWidth="1"/>
    <col min="1046" max="1046" width="8.5703125" style="78" customWidth="1"/>
    <col min="1047" max="1047" width="9" style="78" customWidth="1"/>
    <col min="1048" max="1048" width="8" style="78" customWidth="1"/>
    <col min="1049" max="1049" width="8.7109375" style="78" customWidth="1"/>
    <col min="1050" max="1252" width="9.140625" style="78"/>
    <col min="1253" max="1253" width="4.28515625" style="78" customWidth="1"/>
    <col min="1254" max="1254" width="26.28515625" style="78" customWidth="1"/>
    <col min="1255" max="1263" width="9.7109375" style="78" customWidth="1"/>
    <col min="1264" max="1265" width="9.5703125" style="78" customWidth="1"/>
    <col min="1266" max="1266" width="9.140625" style="78"/>
    <col min="1267" max="1268" width="9.5703125" style="78" customWidth="1"/>
    <col min="1269" max="1269" width="9.140625" style="78"/>
    <col min="1270" max="1271" width="9.5703125" style="78" customWidth="1"/>
    <col min="1272" max="1272" width="9.140625" style="78"/>
    <col min="1273" max="1278" width="9.5703125" style="78" customWidth="1"/>
    <col min="1279" max="1279" width="9.42578125" style="78" customWidth="1"/>
    <col min="1280" max="1280" width="9.5703125" style="78" customWidth="1"/>
    <col min="1281" max="1281" width="9.28515625" style="78" customWidth="1"/>
    <col min="1282" max="1282" width="9.140625" style="78"/>
    <col min="1283" max="1283" width="9.5703125" style="78" customWidth="1"/>
    <col min="1284" max="1285" width="9.140625" style="78"/>
    <col min="1286" max="1286" width="9.85546875" style="78" customWidth="1"/>
    <col min="1287" max="1288" width="9.140625" style="78"/>
    <col min="1289" max="1289" width="9.85546875" style="78" customWidth="1"/>
    <col min="1290" max="1295" width="9.140625" style="78"/>
    <col min="1296" max="1296" width="11.5703125" style="78" bestFit="1" customWidth="1"/>
    <col min="1297" max="1297" width="7.42578125" style="78" customWidth="1"/>
    <col min="1298" max="1298" width="7.85546875" style="78" customWidth="1"/>
    <col min="1299" max="1299" width="7.5703125" style="78" customWidth="1"/>
    <col min="1300" max="1300" width="8.42578125" style="78" customWidth="1"/>
    <col min="1301" max="1301" width="6.7109375" style="78" customWidth="1"/>
    <col min="1302" max="1302" width="8.5703125" style="78" customWidth="1"/>
    <col min="1303" max="1303" width="9" style="78" customWidth="1"/>
    <col min="1304" max="1304" width="8" style="78" customWidth="1"/>
    <col min="1305" max="1305" width="8.7109375" style="78" customWidth="1"/>
    <col min="1306" max="1508" width="9.140625" style="78"/>
    <col min="1509" max="1509" width="4.28515625" style="78" customWidth="1"/>
    <col min="1510" max="1510" width="26.28515625" style="78" customWidth="1"/>
    <col min="1511" max="1519" width="9.7109375" style="78" customWidth="1"/>
    <col min="1520" max="1521" width="9.5703125" style="78" customWidth="1"/>
    <col min="1522" max="1522" width="9.140625" style="78"/>
    <col min="1523" max="1524" width="9.5703125" style="78" customWidth="1"/>
    <col min="1525" max="1525" width="9.140625" style="78"/>
    <col min="1526" max="1527" width="9.5703125" style="78" customWidth="1"/>
    <col min="1528" max="1528" width="9.140625" style="78"/>
    <col min="1529" max="1534" width="9.5703125" style="78" customWidth="1"/>
    <col min="1535" max="1535" width="9.42578125" style="78" customWidth="1"/>
    <col min="1536" max="1536" width="9.5703125" style="78" customWidth="1"/>
    <col min="1537" max="1537" width="9.28515625" style="78" customWidth="1"/>
    <col min="1538" max="1538" width="9.140625" style="78"/>
    <col min="1539" max="1539" width="9.5703125" style="78" customWidth="1"/>
    <col min="1540" max="1541" width="9.140625" style="78"/>
    <col min="1542" max="1542" width="9.85546875" style="78" customWidth="1"/>
    <col min="1543" max="1544" width="9.140625" style="78"/>
    <col min="1545" max="1545" width="9.85546875" style="78" customWidth="1"/>
    <col min="1546" max="1551" width="9.140625" style="78"/>
    <col min="1552" max="1552" width="11.5703125" style="78" bestFit="1" customWidth="1"/>
    <col min="1553" max="1553" width="7.42578125" style="78" customWidth="1"/>
    <col min="1554" max="1554" width="7.85546875" style="78" customWidth="1"/>
    <col min="1555" max="1555" width="7.5703125" style="78" customWidth="1"/>
    <col min="1556" max="1556" width="8.42578125" style="78" customWidth="1"/>
    <col min="1557" max="1557" width="6.7109375" style="78" customWidth="1"/>
    <col min="1558" max="1558" width="8.5703125" style="78" customWidth="1"/>
    <col min="1559" max="1559" width="9" style="78" customWidth="1"/>
    <col min="1560" max="1560" width="8" style="78" customWidth="1"/>
    <col min="1561" max="1561" width="8.7109375" style="78" customWidth="1"/>
    <col min="1562" max="1764" width="9.140625" style="78"/>
    <col min="1765" max="1765" width="4.28515625" style="78" customWidth="1"/>
    <col min="1766" max="1766" width="26.28515625" style="78" customWidth="1"/>
    <col min="1767" max="1775" width="9.7109375" style="78" customWidth="1"/>
    <col min="1776" max="1777" width="9.5703125" style="78" customWidth="1"/>
    <col min="1778" max="1778" width="9.140625" style="78"/>
    <col min="1779" max="1780" width="9.5703125" style="78" customWidth="1"/>
    <col min="1781" max="1781" width="9.140625" style="78"/>
    <col min="1782" max="1783" width="9.5703125" style="78" customWidth="1"/>
    <col min="1784" max="1784" width="9.140625" style="78"/>
    <col min="1785" max="1790" width="9.5703125" style="78" customWidth="1"/>
    <col min="1791" max="1791" width="9.42578125" style="78" customWidth="1"/>
    <col min="1792" max="1792" width="9.5703125" style="78" customWidth="1"/>
    <col min="1793" max="1793" width="9.28515625" style="78" customWidth="1"/>
    <col min="1794" max="1794" width="9.140625" style="78"/>
    <col min="1795" max="1795" width="9.5703125" style="78" customWidth="1"/>
    <col min="1796" max="1797" width="9.140625" style="78"/>
    <col min="1798" max="1798" width="9.85546875" style="78" customWidth="1"/>
    <col min="1799" max="1800" width="9.140625" style="78"/>
    <col min="1801" max="1801" width="9.85546875" style="78" customWidth="1"/>
    <col min="1802" max="1807" width="9.140625" style="78"/>
    <col min="1808" max="1808" width="11.5703125" style="78" bestFit="1" customWidth="1"/>
    <col min="1809" max="1809" width="7.42578125" style="78" customWidth="1"/>
    <col min="1810" max="1810" width="7.85546875" style="78" customWidth="1"/>
    <col min="1811" max="1811" width="7.5703125" style="78" customWidth="1"/>
    <col min="1812" max="1812" width="8.42578125" style="78" customWidth="1"/>
    <col min="1813" max="1813" width="6.7109375" style="78" customWidth="1"/>
    <col min="1814" max="1814" width="8.5703125" style="78" customWidth="1"/>
    <col min="1815" max="1815" width="9" style="78" customWidth="1"/>
    <col min="1816" max="1816" width="8" style="78" customWidth="1"/>
    <col min="1817" max="1817" width="8.7109375" style="78" customWidth="1"/>
    <col min="1818" max="2020" width="9.140625" style="78"/>
    <col min="2021" max="2021" width="4.28515625" style="78" customWidth="1"/>
    <col min="2022" max="2022" width="26.28515625" style="78" customWidth="1"/>
    <col min="2023" max="2031" width="9.7109375" style="78" customWidth="1"/>
    <col min="2032" max="2033" width="9.5703125" style="78" customWidth="1"/>
    <col min="2034" max="2034" width="9.140625" style="78"/>
    <col min="2035" max="2036" width="9.5703125" style="78" customWidth="1"/>
    <col min="2037" max="2037" width="9.140625" style="78"/>
    <col min="2038" max="2039" width="9.5703125" style="78" customWidth="1"/>
    <col min="2040" max="2040" width="9.140625" style="78"/>
    <col min="2041" max="2046" width="9.5703125" style="78" customWidth="1"/>
    <col min="2047" max="2047" width="9.42578125" style="78" customWidth="1"/>
    <col min="2048" max="2048" width="9.5703125" style="78" customWidth="1"/>
    <col min="2049" max="2049" width="9.28515625" style="78" customWidth="1"/>
    <col min="2050" max="2050" width="9.140625" style="78"/>
    <col min="2051" max="2051" width="9.5703125" style="78" customWidth="1"/>
    <col min="2052" max="2053" width="9.140625" style="78"/>
    <col min="2054" max="2054" width="9.85546875" style="78" customWidth="1"/>
    <col min="2055" max="2056" width="9.140625" style="78"/>
    <col min="2057" max="2057" width="9.85546875" style="78" customWidth="1"/>
    <col min="2058" max="2063" width="9.140625" style="78"/>
    <col min="2064" max="2064" width="11.5703125" style="78" bestFit="1" customWidth="1"/>
    <col min="2065" max="2065" width="7.42578125" style="78" customWidth="1"/>
    <col min="2066" max="2066" width="7.85546875" style="78" customWidth="1"/>
    <col min="2067" max="2067" width="7.5703125" style="78" customWidth="1"/>
    <col min="2068" max="2068" width="8.42578125" style="78" customWidth="1"/>
    <col min="2069" max="2069" width="6.7109375" style="78" customWidth="1"/>
    <col min="2070" max="2070" width="8.5703125" style="78" customWidth="1"/>
    <col min="2071" max="2071" width="9" style="78" customWidth="1"/>
    <col min="2072" max="2072" width="8" style="78" customWidth="1"/>
    <col min="2073" max="2073" width="8.7109375" style="78" customWidth="1"/>
    <col min="2074" max="2276" width="9.140625" style="78"/>
    <col min="2277" max="2277" width="4.28515625" style="78" customWidth="1"/>
    <col min="2278" max="2278" width="26.28515625" style="78" customWidth="1"/>
    <col min="2279" max="2287" width="9.7109375" style="78" customWidth="1"/>
    <col min="2288" max="2289" width="9.5703125" style="78" customWidth="1"/>
    <col min="2290" max="2290" width="9.140625" style="78"/>
    <col min="2291" max="2292" width="9.5703125" style="78" customWidth="1"/>
    <col min="2293" max="2293" width="9.140625" style="78"/>
    <col min="2294" max="2295" width="9.5703125" style="78" customWidth="1"/>
    <col min="2296" max="2296" width="9.140625" style="78"/>
    <col min="2297" max="2302" width="9.5703125" style="78" customWidth="1"/>
    <col min="2303" max="2303" width="9.42578125" style="78" customWidth="1"/>
    <col min="2304" max="2304" width="9.5703125" style="78" customWidth="1"/>
    <col min="2305" max="2305" width="9.28515625" style="78" customWidth="1"/>
    <col min="2306" max="2306" width="9.140625" style="78"/>
    <col min="2307" max="2307" width="9.5703125" style="78" customWidth="1"/>
    <col min="2308" max="2309" width="9.140625" style="78"/>
    <col min="2310" max="2310" width="9.85546875" style="78" customWidth="1"/>
    <col min="2311" max="2312" width="9.140625" style="78"/>
    <col min="2313" max="2313" width="9.85546875" style="78" customWidth="1"/>
    <col min="2314" max="2319" width="9.140625" style="78"/>
    <col min="2320" max="2320" width="11.5703125" style="78" bestFit="1" customWidth="1"/>
    <col min="2321" max="2321" width="7.42578125" style="78" customWidth="1"/>
    <col min="2322" max="2322" width="7.85546875" style="78" customWidth="1"/>
    <col min="2323" max="2323" width="7.5703125" style="78" customWidth="1"/>
    <col min="2324" max="2324" width="8.42578125" style="78" customWidth="1"/>
    <col min="2325" max="2325" width="6.7109375" style="78" customWidth="1"/>
    <col min="2326" max="2326" width="8.5703125" style="78" customWidth="1"/>
    <col min="2327" max="2327" width="9" style="78" customWidth="1"/>
    <col min="2328" max="2328" width="8" style="78" customWidth="1"/>
    <col min="2329" max="2329" width="8.7109375" style="78" customWidth="1"/>
    <col min="2330" max="2532" width="9.140625" style="78"/>
    <col min="2533" max="2533" width="4.28515625" style="78" customWidth="1"/>
    <col min="2534" max="2534" width="26.28515625" style="78" customWidth="1"/>
    <col min="2535" max="2543" width="9.7109375" style="78" customWidth="1"/>
    <col min="2544" max="2545" width="9.5703125" style="78" customWidth="1"/>
    <col min="2546" max="2546" width="9.140625" style="78"/>
    <col min="2547" max="2548" width="9.5703125" style="78" customWidth="1"/>
    <col min="2549" max="2549" width="9.140625" style="78"/>
    <col min="2550" max="2551" width="9.5703125" style="78" customWidth="1"/>
    <col min="2552" max="2552" width="9.140625" style="78"/>
    <col min="2553" max="2558" width="9.5703125" style="78" customWidth="1"/>
    <col min="2559" max="2559" width="9.42578125" style="78" customWidth="1"/>
    <col min="2560" max="2560" width="9.5703125" style="78" customWidth="1"/>
    <col min="2561" max="2561" width="9.28515625" style="78" customWidth="1"/>
    <col min="2562" max="2562" width="9.140625" style="78"/>
    <col min="2563" max="2563" width="9.5703125" style="78" customWidth="1"/>
    <col min="2564" max="2565" width="9.140625" style="78"/>
    <col min="2566" max="2566" width="9.85546875" style="78" customWidth="1"/>
    <col min="2567" max="2568" width="9.140625" style="78"/>
    <col min="2569" max="2569" width="9.85546875" style="78" customWidth="1"/>
    <col min="2570" max="2575" width="9.140625" style="78"/>
    <col min="2576" max="2576" width="11.5703125" style="78" bestFit="1" customWidth="1"/>
    <col min="2577" max="2577" width="7.42578125" style="78" customWidth="1"/>
    <col min="2578" max="2578" width="7.85546875" style="78" customWidth="1"/>
    <col min="2579" max="2579" width="7.5703125" style="78" customWidth="1"/>
    <col min="2580" max="2580" width="8.42578125" style="78" customWidth="1"/>
    <col min="2581" max="2581" width="6.7109375" style="78" customWidth="1"/>
    <col min="2582" max="2582" width="8.5703125" style="78" customWidth="1"/>
    <col min="2583" max="2583" width="9" style="78" customWidth="1"/>
    <col min="2584" max="2584" width="8" style="78" customWidth="1"/>
    <col min="2585" max="2585" width="8.7109375" style="78" customWidth="1"/>
    <col min="2586" max="2788" width="9.140625" style="78"/>
    <col min="2789" max="2789" width="4.28515625" style="78" customWidth="1"/>
    <col min="2790" max="2790" width="26.28515625" style="78" customWidth="1"/>
    <col min="2791" max="2799" width="9.7109375" style="78" customWidth="1"/>
    <col min="2800" max="2801" width="9.5703125" style="78" customWidth="1"/>
    <col min="2802" max="2802" width="9.140625" style="78"/>
    <col min="2803" max="2804" width="9.5703125" style="78" customWidth="1"/>
    <col min="2805" max="2805" width="9.140625" style="78"/>
    <col min="2806" max="2807" width="9.5703125" style="78" customWidth="1"/>
    <col min="2808" max="2808" width="9.140625" style="78"/>
    <col min="2809" max="2814" width="9.5703125" style="78" customWidth="1"/>
    <col min="2815" max="2815" width="9.42578125" style="78" customWidth="1"/>
    <col min="2816" max="2816" width="9.5703125" style="78" customWidth="1"/>
    <col min="2817" max="2817" width="9.28515625" style="78" customWidth="1"/>
    <col min="2818" max="2818" width="9.140625" style="78"/>
    <col min="2819" max="2819" width="9.5703125" style="78" customWidth="1"/>
    <col min="2820" max="2821" width="9.140625" style="78"/>
    <col min="2822" max="2822" width="9.85546875" style="78" customWidth="1"/>
    <col min="2823" max="2824" width="9.140625" style="78"/>
    <col min="2825" max="2825" width="9.85546875" style="78" customWidth="1"/>
    <col min="2826" max="2831" width="9.140625" style="78"/>
    <col min="2832" max="2832" width="11.5703125" style="78" bestFit="1" customWidth="1"/>
    <col min="2833" max="2833" width="7.42578125" style="78" customWidth="1"/>
    <col min="2834" max="2834" width="7.85546875" style="78" customWidth="1"/>
    <col min="2835" max="2835" width="7.5703125" style="78" customWidth="1"/>
    <col min="2836" max="2836" width="8.42578125" style="78" customWidth="1"/>
    <col min="2837" max="2837" width="6.7109375" style="78" customWidth="1"/>
    <col min="2838" max="2838" width="8.5703125" style="78" customWidth="1"/>
    <col min="2839" max="2839" width="9" style="78" customWidth="1"/>
    <col min="2840" max="2840" width="8" style="78" customWidth="1"/>
    <col min="2841" max="2841" width="8.7109375" style="78" customWidth="1"/>
    <col min="2842" max="3044" width="9.140625" style="78"/>
    <col min="3045" max="3045" width="4.28515625" style="78" customWidth="1"/>
    <col min="3046" max="3046" width="26.28515625" style="78" customWidth="1"/>
    <col min="3047" max="3055" width="9.7109375" style="78" customWidth="1"/>
    <col min="3056" max="3057" width="9.5703125" style="78" customWidth="1"/>
    <col min="3058" max="3058" width="9.140625" style="78"/>
    <col min="3059" max="3060" width="9.5703125" style="78" customWidth="1"/>
    <col min="3061" max="3061" width="9.140625" style="78"/>
    <col min="3062" max="3063" width="9.5703125" style="78" customWidth="1"/>
    <col min="3064" max="3064" width="9.140625" style="78"/>
    <col min="3065" max="3070" width="9.5703125" style="78" customWidth="1"/>
    <col min="3071" max="3071" width="9.42578125" style="78" customWidth="1"/>
    <col min="3072" max="3072" width="9.5703125" style="78" customWidth="1"/>
    <col min="3073" max="3073" width="9.28515625" style="78" customWidth="1"/>
    <col min="3074" max="3074" width="9.140625" style="78"/>
    <col min="3075" max="3075" width="9.5703125" style="78" customWidth="1"/>
    <col min="3076" max="3077" width="9.140625" style="78"/>
    <col min="3078" max="3078" width="9.85546875" style="78" customWidth="1"/>
    <col min="3079" max="3080" width="9.140625" style="78"/>
    <col min="3081" max="3081" width="9.85546875" style="78" customWidth="1"/>
    <col min="3082" max="3087" width="9.140625" style="78"/>
    <col min="3088" max="3088" width="11.5703125" style="78" bestFit="1" customWidth="1"/>
    <col min="3089" max="3089" width="7.42578125" style="78" customWidth="1"/>
    <col min="3090" max="3090" width="7.85546875" style="78" customWidth="1"/>
    <col min="3091" max="3091" width="7.5703125" style="78" customWidth="1"/>
    <col min="3092" max="3092" width="8.42578125" style="78" customWidth="1"/>
    <col min="3093" max="3093" width="6.7109375" style="78" customWidth="1"/>
    <col min="3094" max="3094" width="8.5703125" style="78" customWidth="1"/>
    <col min="3095" max="3095" width="9" style="78" customWidth="1"/>
    <col min="3096" max="3096" width="8" style="78" customWidth="1"/>
    <col min="3097" max="3097" width="8.7109375" style="78" customWidth="1"/>
    <col min="3098" max="3300" width="9.140625" style="78"/>
    <col min="3301" max="3301" width="4.28515625" style="78" customWidth="1"/>
    <col min="3302" max="3302" width="26.28515625" style="78" customWidth="1"/>
    <col min="3303" max="3311" width="9.7109375" style="78" customWidth="1"/>
    <col min="3312" max="3313" width="9.5703125" style="78" customWidth="1"/>
    <col min="3314" max="3314" width="9.140625" style="78"/>
    <col min="3315" max="3316" width="9.5703125" style="78" customWidth="1"/>
    <col min="3317" max="3317" width="9.140625" style="78"/>
    <col min="3318" max="3319" width="9.5703125" style="78" customWidth="1"/>
    <col min="3320" max="3320" width="9.140625" style="78"/>
    <col min="3321" max="3326" width="9.5703125" style="78" customWidth="1"/>
    <col min="3327" max="3327" width="9.42578125" style="78" customWidth="1"/>
    <col min="3328" max="3328" width="9.5703125" style="78" customWidth="1"/>
    <col min="3329" max="3329" width="9.28515625" style="78" customWidth="1"/>
    <col min="3330" max="3330" width="9.140625" style="78"/>
    <col min="3331" max="3331" width="9.5703125" style="78" customWidth="1"/>
    <col min="3332" max="3333" width="9.140625" style="78"/>
    <col min="3334" max="3334" width="9.85546875" style="78" customWidth="1"/>
    <col min="3335" max="3336" width="9.140625" style="78"/>
    <col min="3337" max="3337" width="9.85546875" style="78" customWidth="1"/>
    <col min="3338" max="3343" width="9.140625" style="78"/>
    <col min="3344" max="3344" width="11.5703125" style="78" bestFit="1" customWidth="1"/>
    <col min="3345" max="3345" width="7.42578125" style="78" customWidth="1"/>
    <col min="3346" max="3346" width="7.85546875" style="78" customWidth="1"/>
    <col min="3347" max="3347" width="7.5703125" style="78" customWidth="1"/>
    <col min="3348" max="3348" width="8.42578125" style="78" customWidth="1"/>
    <col min="3349" max="3349" width="6.7109375" style="78" customWidth="1"/>
    <col min="3350" max="3350" width="8.5703125" style="78" customWidth="1"/>
    <col min="3351" max="3351" width="9" style="78" customWidth="1"/>
    <col min="3352" max="3352" width="8" style="78" customWidth="1"/>
    <col min="3353" max="3353" width="8.7109375" style="78" customWidth="1"/>
    <col min="3354" max="3556" width="9.140625" style="78"/>
    <col min="3557" max="3557" width="4.28515625" style="78" customWidth="1"/>
    <col min="3558" max="3558" width="26.28515625" style="78" customWidth="1"/>
    <col min="3559" max="3567" width="9.7109375" style="78" customWidth="1"/>
    <col min="3568" max="3569" width="9.5703125" style="78" customWidth="1"/>
    <col min="3570" max="3570" width="9.140625" style="78"/>
    <col min="3571" max="3572" width="9.5703125" style="78" customWidth="1"/>
    <col min="3573" max="3573" width="9.140625" style="78"/>
    <col min="3574" max="3575" width="9.5703125" style="78" customWidth="1"/>
    <col min="3576" max="3576" width="9.140625" style="78"/>
    <col min="3577" max="3582" width="9.5703125" style="78" customWidth="1"/>
    <col min="3583" max="3583" width="9.42578125" style="78" customWidth="1"/>
    <col min="3584" max="3584" width="9.5703125" style="78" customWidth="1"/>
    <col min="3585" max="3585" width="9.28515625" style="78" customWidth="1"/>
    <col min="3586" max="3586" width="9.140625" style="78"/>
    <col min="3587" max="3587" width="9.5703125" style="78" customWidth="1"/>
    <col min="3588" max="3589" width="9.140625" style="78"/>
    <col min="3590" max="3590" width="9.85546875" style="78" customWidth="1"/>
    <col min="3591" max="3592" width="9.140625" style="78"/>
    <col min="3593" max="3593" width="9.85546875" style="78" customWidth="1"/>
    <col min="3594" max="3599" width="9.140625" style="78"/>
    <col min="3600" max="3600" width="11.5703125" style="78" bestFit="1" customWidth="1"/>
    <col min="3601" max="3601" width="7.42578125" style="78" customWidth="1"/>
    <col min="3602" max="3602" width="7.85546875" style="78" customWidth="1"/>
    <col min="3603" max="3603" width="7.5703125" style="78" customWidth="1"/>
    <col min="3604" max="3604" width="8.42578125" style="78" customWidth="1"/>
    <col min="3605" max="3605" width="6.7109375" style="78" customWidth="1"/>
    <col min="3606" max="3606" width="8.5703125" style="78" customWidth="1"/>
    <col min="3607" max="3607" width="9" style="78" customWidth="1"/>
    <col min="3608" max="3608" width="8" style="78" customWidth="1"/>
    <col min="3609" max="3609" width="8.7109375" style="78" customWidth="1"/>
    <col min="3610" max="3812" width="9.140625" style="78"/>
    <col min="3813" max="3813" width="4.28515625" style="78" customWidth="1"/>
    <col min="3814" max="3814" width="26.28515625" style="78" customWidth="1"/>
    <col min="3815" max="3823" width="9.7109375" style="78" customWidth="1"/>
    <col min="3824" max="3825" width="9.5703125" style="78" customWidth="1"/>
    <col min="3826" max="3826" width="9.140625" style="78"/>
    <col min="3827" max="3828" width="9.5703125" style="78" customWidth="1"/>
    <col min="3829" max="3829" width="9.140625" style="78"/>
    <col min="3830" max="3831" width="9.5703125" style="78" customWidth="1"/>
    <col min="3832" max="3832" width="9.140625" style="78"/>
    <col min="3833" max="3838" width="9.5703125" style="78" customWidth="1"/>
    <col min="3839" max="3839" width="9.42578125" style="78" customWidth="1"/>
    <col min="3840" max="3840" width="9.5703125" style="78" customWidth="1"/>
    <col min="3841" max="3841" width="9.28515625" style="78" customWidth="1"/>
    <col min="3842" max="3842" width="9.140625" style="78"/>
    <col min="3843" max="3843" width="9.5703125" style="78" customWidth="1"/>
    <col min="3844" max="3845" width="9.140625" style="78"/>
    <col min="3846" max="3846" width="9.85546875" style="78" customWidth="1"/>
    <col min="3847" max="3848" width="9.140625" style="78"/>
    <col min="3849" max="3849" width="9.85546875" style="78" customWidth="1"/>
    <col min="3850" max="3855" width="9.140625" style="78"/>
    <col min="3856" max="3856" width="11.5703125" style="78" bestFit="1" customWidth="1"/>
    <col min="3857" max="3857" width="7.42578125" style="78" customWidth="1"/>
    <col min="3858" max="3858" width="7.85546875" style="78" customWidth="1"/>
    <col min="3859" max="3859" width="7.5703125" style="78" customWidth="1"/>
    <col min="3860" max="3860" width="8.42578125" style="78" customWidth="1"/>
    <col min="3861" max="3861" width="6.7109375" style="78" customWidth="1"/>
    <col min="3862" max="3862" width="8.5703125" style="78" customWidth="1"/>
    <col min="3863" max="3863" width="9" style="78" customWidth="1"/>
    <col min="3864" max="3864" width="8" style="78" customWidth="1"/>
    <col min="3865" max="3865" width="8.7109375" style="78" customWidth="1"/>
    <col min="3866" max="4068" width="9.140625" style="78"/>
    <col min="4069" max="4069" width="4.28515625" style="78" customWidth="1"/>
    <col min="4070" max="4070" width="26.28515625" style="78" customWidth="1"/>
    <col min="4071" max="4079" width="9.7109375" style="78" customWidth="1"/>
    <col min="4080" max="4081" width="9.5703125" style="78" customWidth="1"/>
    <col min="4082" max="4082" width="9.140625" style="78"/>
    <col min="4083" max="4084" width="9.5703125" style="78" customWidth="1"/>
    <col min="4085" max="4085" width="9.140625" style="78"/>
    <col min="4086" max="4087" width="9.5703125" style="78" customWidth="1"/>
    <col min="4088" max="4088" width="9.140625" style="78"/>
    <col min="4089" max="4094" width="9.5703125" style="78" customWidth="1"/>
    <col min="4095" max="4095" width="9.42578125" style="78" customWidth="1"/>
    <col min="4096" max="4096" width="9.5703125" style="78" customWidth="1"/>
    <col min="4097" max="4097" width="9.28515625" style="78" customWidth="1"/>
    <col min="4098" max="4098" width="9.140625" style="78"/>
    <col min="4099" max="4099" width="9.5703125" style="78" customWidth="1"/>
    <col min="4100" max="4101" width="9.140625" style="78"/>
    <col min="4102" max="4102" width="9.85546875" style="78" customWidth="1"/>
    <col min="4103" max="4104" width="9.140625" style="78"/>
    <col min="4105" max="4105" width="9.85546875" style="78" customWidth="1"/>
    <col min="4106" max="4111" width="9.140625" style="78"/>
    <col min="4112" max="4112" width="11.5703125" style="78" bestFit="1" customWidth="1"/>
    <col min="4113" max="4113" width="7.42578125" style="78" customWidth="1"/>
    <col min="4114" max="4114" width="7.85546875" style="78" customWidth="1"/>
    <col min="4115" max="4115" width="7.5703125" style="78" customWidth="1"/>
    <col min="4116" max="4116" width="8.42578125" style="78" customWidth="1"/>
    <col min="4117" max="4117" width="6.7109375" style="78" customWidth="1"/>
    <col min="4118" max="4118" width="8.5703125" style="78" customWidth="1"/>
    <col min="4119" max="4119" width="9" style="78" customWidth="1"/>
    <col min="4120" max="4120" width="8" style="78" customWidth="1"/>
    <col min="4121" max="4121" width="8.7109375" style="78" customWidth="1"/>
    <col min="4122" max="4324" width="9.140625" style="78"/>
    <col min="4325" max="4325" width="4.28515625" style="78" customWidth="1"/>
    <col min="4326" max="4326" width="26.28515625" style="78" customWidth="1"/>
    <col min="4327" max="4335" width="9.7109375" style="78" customWidth="1"/>
    <col min="4336" max="4337" width="9.5703125" style="78" customWidth="1"/>
    <col min="4338" max="4338" width="9.140625" style="78"/>
    <col min="4339" max="4340" width="9.5703125" style="78" customWidth="1"/>
    <col min="4341" max="4341" width="9.140625" style="78"/>
    <col min="4342" max="4343" width="9.5703125" style="78" customWidth="1"/>
    <col min="4344" max="4344" width="9.140625" style="78"/>
    <col min="4345" max="4350" width="9.5703125" style="78" customWidth="1"/>
    <col min="4351" max="4351" width="9.42578125" style="78" customWidth="1"/>
    <col min="4352" max="4352" width="9.5703125" style="78" customWidth="1"/>
    <col min="4353" max="4353" width="9.28515625" style="78" customWidth="1"/>
    <col min="4354" max="4354" width="9.140625" style="78"/>
    <col min="4355" max="4355" width="9.5703125" style="78" customWidth="1"/>
    <col min="4356" max="4357" width="9.140625" style="78"/>
    <col min="4358" max="4358" width="9.85546875" style="78" customWidth="1"/>
    <col min="4359" max="4360" width="9.140625" style="78"/>
    <col min="4361" max="4361" width="9.85546875" style="78" customWidth="1"/>
    <col min="4362" max="4367" width="9.140625" style="78"/>
    <col min="4368" max="4368" width="11.5703125" style="78" bestFit="1" customWidth="1"/>
    <col min="4369" max="4369" width="7.42578125" style="78" customWidth="1"/>
    <col min="4370" max="4370" width="7.85546875" style="78" customWidth="1"/>
    <col min="4371" max="4371" width="7.5703125" style="78" customWidth="1"/>
    <col min="4372" max="4372" width="8.42578125" style="78" customWidth="1"/>
    <col min="4373" max="4373" width="6.7109375" style="78" customWidth="1"/>
    <col min="4374" max="4374" width="8.5703125" style="78" customWidth="1"/>
    <col min="4375" max="4375" width="9" style="78" customWidth="1"/>
    <col min="4376" max="4376" width="8" style="78" customWidth="1"/>
    <col min="4377" max="4377" width="8.7109375" style="78" customWidth="1"/>
    <col min="4378" max="4580" width="9.140625" style="78"/>
    <col min="4581" max="4581" width="4.28515625" style="78" customWidth="1"/>
    <col min="4582" max="4582" width="26.28515625" style="78" customWidth="1"/>
    <col min="4583" max="4591" width="9.7109375" style="78" customWidth="1"/>
    <col min="4592" max="4593" width="9.5703125" style="78" customWidth="1"/>
    <col min="4594" max="4594" width="9.140625" style="78"/>
    <col min="4595" max="4596" width="9.5703125" style="78" customWidth="1"/>
    <col min="4597" max="4597" width="9.140625" style="78"/>
    <col min="4598" max="4599" width="9.5703125" style="78" customWidth="1"/>
    <col min="4600" max="4600" width="9.140625" style="78"/>
    <col min="4601" max="4606" width="9.5703125" style="78" customWidth="1"/>
    <col min="4607" max="4607" width="9.42578125" style="78" customWidth="1"/>
    <col min="4608" max="4608" width="9.5703125" style="78" customWidth="1"/>
    <col min="4609" max="4609" width="9.28515625" style="78" customWidth="1"/>
    <col min="4610" max="4610" width="9.140625" style="78"/>
    <col min="4611" max="4611" width="9.5703125" style="78" customWidth="1"/>
    <col min="4612" max="4613" width="9.140625" style="78"/>
    <col min="4614" max="4614" width="9.85546875" style="78" customWidth="1"/>
    <col min="4615" max="4616" width="9.140625" style="78"/>
    <col min="4617" max="4617" width="9.85546875" style="78" customWidth="1"/>
    <col min="4618" max="4623" width="9.140625" style="78"/>
    <col min="4624" max="4624" width="11.5703125" style="78" bestFit="1" customWidth="1"/>
    <col min="4625" max="4625" width="7.42578125" style="78" customWidth="1"/>
    <col min="4626" max="4626" width="7.85546875" style="78" customWidth="1"/>
    <col min="4627" max="4627" width="7.5703125" style="78" customWidth="1"/>
    <col min="4628" max="4628" width="8.42578125" style="78" customWidth="1"/>
    <col min="4629" max="4629" width="6.7109375" style="78" customWidth="1"/>
    <col min="4630" max="4630" width="8.5703125" style="78" customWidth="1"/>
    <col min="4631" max="4631" width="9" style="78" customWidth="1"/>
    <col min="4632" max="4632" width="8" style="78" customWidth="1"/>
    <col min="4633" max="4633" width="8.7109375" style="78" customWidth="1"/>
    <col min="4634" max="4836" width="9.140625" style="78"/>
    <col min="4837" max="4837" width="4.28515625" style="78" customWidth="1"/>
    <col min="4838" max="4838" width="26.28515625" style="78" customWidth="1"/>
    <col min="4839" max="4847" width="9.7109375" style="78" customWidth="1"/>
    <col min="4848" max="4849" width="9.5703125" style="78" customWidth="1"/>
    <col min="4850" max="4850" width="9.140625" style="78"/>
    <col min="4851" max="4852" width="9.5703125" style="78" customWidth="1"/>
    <col min="4853" max="4853" width="9.140625" style="78"/>
    <col min="4854" max="4855" width="9.5703125" style="78" customWidth="1"/>
    <col min="4856" max="4856" width="9.140625" style="78"/>
    <col min="4857" max="4862" width="9.5703125" style="78" customWidth="1"/>
    <col min="4863" max="4863" width="9.42578125" style="78" customWidth="1"/>
    <col min="4864" max="4864" width="9.5703125" style="78" customWidth="1"/>
    <col min="4865" max="4865" width="9.28515625" style="78" customWidth="1"/>
    <col min="4866" max="4866" width="9.140625" style="78"/>
    <col min="4867" max="4867" width="9.5703125" style="78" customWidth="1"/>
    <col min="4868" max="4869" width="9.140625" style="78"/>
    <col min="4870" max="4870" width="9.85546875" style="78" customWidth="1"/>
    <col min="4871" max="4872" width="9.140625" style="78"/>
    <col min="4873" max="4873" width="9.85546875" style="78" customWidth="1"/>
    <col min="4874" max="4879" width="9.140625" style="78"/>
    <col min="4880" max="4880" width="11.5703125" style="78" bestFit="1" customWidth="1"/>
    <col min="4881" max="4881" width="7.42578125" style="78" customWidth="1"/>
    <col min="4882" max="4882" width="7.85546875" style="78" customWidth="1"/>
    <col min="4883" max="4883" width="7.5703125" style="78" customWidth="1"/>
    <col min="4884" max="4884" width="8.42578125" style="78" customWidth="1"/>
    <col min="4885" max="4885" width="6.7109375" style="78" customWidth="1"/>
    <col min="4886" max="4886" width="8.5703125" style="78" customWidth="1"/>
    <col min="4887" max="4887" width="9" style="78" customWidth="1"/>
    <col min="4888" max="4888" width="8" style="78" customWidth="1"/>
    <col min="4889" max="4889" width="8.7109375" style="78" customWidth="1"/>
    <col min="4890" max="5092" width="9.140625" style="78"/>
    <col min="5093" max="5093" width="4.28515625" style="78" customWidth="1"/>
    <col min="5094" max="5094" width="26.28515625" style="78" customWidth="1"/>
    <col min="5095" max="5103" width="9.7109375" style="78" customWidth="1"/>
    <col min="5104" max="5105" width="9.5703125" style="78" customWidth="1"/>
    <col min="5106" max="5106" width="9.140625" style="78"/>
    <col min="5107" max="5108" width="9.5703125" style="78" customWidth="1"/>
    <col min="5109" max="5109" width="9.140625" style="78"/>
    <col min="5110" max="5111" width="9.5703125" style="78" customWidth="1"/>
    <col min="5112" max="5112" width="9.140625" style="78"/>
    <col min="5113" max="5118" width="9.5703125" style="78" customWidth="1"/>
    <col min="5119" max="5119" width="9.42578125" style="78" customWidth="1"/>
    <col min="5120" max="5120" width="9.5703125" style="78" customWidth="1"/>
    <col min="5121" max="5121" width="9.28515625" style="78" customWidth="1"/>
    <col min="5122" max="5122" width="9.140625" style="78"/>
    <col min="5123" max="5123" width="9.5703125" style="78" customWidth="1"/>
    <col min="5124" max="5125" width="9.140625" style="78"/>
    <col min="5126" max="5126" width="9.85546875" style="78" customWidth="1"/>
    <col min="5127" max="5128" width="9.140625" style="78"/>
    <col min="5129" max="5129" width="9.85546875" style="78" customWidth="1"/>
    <col min="5130" max="5135" width="9.140625" style="78"/>
    <col min="5136" max="5136" width="11.5703125" style="78" bestFit="1" customWidth="1"/>
    <col min="5137" max="5137" width="7.42578125" style="78" customWidth="1"/>
    <col min="5138" max="5138" width="7.85546875" style="78" customWidth="1"/>
    <col min="5139" max="5139" width="7.5703125" style="78" customWidth="1"/>
    <col min="5140" max="5140" width="8.42578125" style="78" customWidth="1"/>
    <col min="5141" max="5141" width="6.7109375" style="78" customWidth="1"/>
    <col min="5142" max="5142" width="8.5703125" style="78" customWidth="1"/>
    <col min="5143" max="5143" width="9" style="78" customWidth="1"/>
    <col min="5144" max="5144" width="8" style="78" customWidth="1"/>
    <col min="5145" max="5145" width="8.7109375" style="78" customWidth="1"/>
    <col min="5146" max="5348" width="9.140625" style="78"/>
    <col min="5349" max="5349" width="4.28515625" style="78" customWidth="1"/>
    <col min="5350" max="5350" width="26.28515625" style="78" customWidth="1"/>
    <col min="5351" max="5359" width="9.7109375" style="78" customWidth="1"/>
    <col min="5360" max="5361" width="9.5703125" style="78" customWidth="1"/>
    <col min="5362" max="5362" width="9.140625" style="78"/>
    <col min="5363" max="5364" width="9.5703125" style="78" customWidth="1"/>
    <col min="5365" max="5365" width="9.140625" style="78"/>
    <col min="5366" max="5367" width="9.5703125" style="78" customWidth="1"/>
    <col min="5368" max="5368" width="9.140625" style="78"/>
    <col min="5369" max="5374" width="9.5703125" style="78" customWidth="1"/>
    <col min="5375" max="5375" width="9.42578125" style="78" customWidth="1"/>
    <col min="5376" max="5376" width="9.5703125" style="78" customWidth="1"/>
    <col min="5377" max="5377" width="9.28515625" style="78" customWidth="1"/>
    <col min="5378" max="5378" width="9.140625" style="78"/>
    <col min="5379" max="5379" width="9.5703125" style="78" customWidth="1"/>
    <col min="5380" max="5381" width="9.140625" style="78"/>
    <col min="5382" max="5382" width="9.85546875" style="78" customWidth="1"/>
    <col min="5383" max="5384" width="9.140625" style="78"/>
    <col min="5385" max="5385" width="9.85546875" style="78" customWidth="1"/>
    <col min="5386" max="5391" width="9.140625" style="78"/>
    <col min="5392" max="5392" width="11.5703125" style="78" bestFit="1" customWidth="1"/>
    <col min="5393" max="5393" width="7.42578125" style="78" customWidth="1"/>
    <col min="5394" max="5394" width="7.85546875" style="78" customWidth="1"/>
    <col min="5395" max="5395" width="7.5703125" style="78" customWidth="1"/>
    <col min="5396" max="5396" width="8.42578125" style="78" customWidth="1"/>
    <col min="5397" max="5397" width="6.7109375" style="78" customWidth="1"/>
    <col min="5398" max="5398" width="8.5703125" style="78" customWidth="1"/>
    <col min="5399" max="5399" width="9" style="78" customWidth="1"/>
    <col min="5400" max="5400" width="8" style="78" customWidth="1"/>
    <col min="5401" max="5401" width="8.7109375" style="78" customWidth="1"/>
    <col min="5402" max="5604" width="9.140625" style="78"/>
    <col min="5605" max="5605" width="4.28515625" style="78" customWidth="1"/>
    <col min="5606" max="5606" width="26.28515625" style="78" customWidth="1"/>
    <col min="5607" max="5615" width="9.7109375" style="78" customWidth="1"/>
    <col min="5616" max="5617" width="9.5703125" style="78" customWidth="1"/>
    <col min="5618" max="5618" width="9.140625" style="78"/>
    <col min="5619" max="5620" width="9.5703125" style="78" customWidth="1"/>
    <col min="5621" max="5621" width="9.140625" style="78"/>
    <col min="5622" max="5623" width="9.5703125" style="78" customWidth="1"/>
    <col min="5624" max="5624" width="9.140625" style="78"/>
    <col min="5625" max="5630" width="9.5703125" style="78" customWidth="1"/>
    <col min="5631" max="5631" width="9.42578125" style="78" customWidth="1"/>
    <col min="5632" max="5632" width="9.5703125" style="78" customWidth="1"/>
    <col min="5633" max="5633" width="9.28515625" style="78" customWidth="1"/>
    <col min="5634" max="5634" width="9.140625" style="78"/>
    <col min="5635" max="5635" width="9.5703125" style="78" customWidth="1"/>
    <col min="5636" max="5637" width="9.140625" style="78"/>
    <col min="5638" max="5638" width="9.85546875" style="78" customWidth="1"/>
    <col min="5639" max="5640" width="9.140625" style="78"/>
    <col min="5641" max="5641" width="9.85546875" style="78" customWidth="1"/>
    <col min="5642" max="5647" width="9.140625" style="78"/>
    <col min="5648" max="5648" width="11.5703125" style="78" bestFit="1" customWidth="1"/>
    <col min="5649" max="5649" width="7.42578125" style="78" customWidth="1"/>
    <col min="5650" max="5650" width="7.85546875" style="78" customWidth="1"/>
    <col min="5651" max="5651" width="7.5703125" style="78" customWidth="1"/>
    <col min="5652" max="5652" width="8.42578125" style="78" customWidth="1"/>
    <col min="5653" max="5653" width="6.7109375" style="78" customWidth="1"/>
    <col min="5654" max="5654" width="8.5703125" style="78" customWidth="1"/>
    <col min="5655" max="5655" width="9" style="78" customWidth="1"/>
    <col min="5656" max="5656" width="8" style="78" customWidth="1"/>
    <col min="5657" max="5657" width="8.7109375" style="78" customWidth="1"/>
    <col min="5658" max="5860" width="9.140625" style="78"/>
    <col min="5861" max="5861" width="4.28515625" style="78" customWidth="1"/>
    <col min="5862" max="5862" width="26.28515625" style="78" customWidth="1"/>
    <col min="5863" max="5871" width="9.7109375" style="78" customWidth="1"/>
    <col min="5872" max="5873" width="9.5703125" style="78" customWidth="1"/>
    <col min="5874" max="5874" width="9.140625" style="78"/>
    <col min="5875" max="5876" width="9.5703125" style="78" customWidth="1"/>
    <col min="5877" max="5877" width="9.140625" style="78"/>
    <col min="5878" max="5879" width="9.5703125" style="78" customWidth="1"/>
    <col min="5880" max="5880" width="9.140625" style="78"/>
    <col min="5881" max="5886" width="9.5703125" style="78" customWidth="1"/>
    <col min="5887" max="5887" width="9.42578125" style="78" customWidth="1"/>
    <col min="5888" max="5888" width="9.5703125" style="78" customWidth="1"/>
    <col min="5889" max="5889" width="9.28515625" style="78" customWidth="1"/>
    <col min="5890" max="5890" width="9.140625" style="78"/>
    <col min="5891" max="5891" width="9.5703125" style="78" customWidth="1"/>
    <col min="5892" max="5893" width="9.140625" style="78"/>
    <col min="5894" max="5894" width="9.85546875" style="78" customWidth="1"/>
    <col min="5895" max="5896" width="9.140625" style="78"/>
    <col min="5897" max="5897" width="9.85546875" style="78" customWidth="1"/>
    <col min="5898" max="5903" width="9.140625" style="78"/>
    <col min="5904" max="5904" width="11.5703125" style="78" bestFit="1" customWidth="1"/>
    <col min="5905" max="5905" width="7.42578125" style="78" customWidth="1"/>
    <col min="5906" max="5906" width="7.85546875" style="78" customWidth="1"/>
    <col min="5907" max="5907" width="7.5703125" style="78" customWidth="1"/>
    <col min="5908" max="5908" width="8.42578125" style="78" customWidth="1"/>
    <col min="5909" max="5909" width="6.7109375" style="78" customWidth="1"/>
    <col min="5910" max="5910" width="8.5703125" style="78" customWidth="1"/>
    <col min="5911" max="5911" width="9" style="78" customWidth="1"/>
    <col min="5912" max="5912" width="8" style="78" customWidth="1"/>
    <col min="5913" max="5913" width="8.7109375" style="78" customWidth="1"/>
    <col min="5914" max="6116" width="9.140625" style="78"/>
    <col min="6117" max="6117" width="4.28515625" style="78" customWidth="1"/>
    <col min="6118" max="6118" width="26.28515625" style="78" customWidth="1"/>
    <col min="6119" max="6127" width="9.7109375" style="78" customWidth="1"/>
    <col min="6128" max="6129" width="9.5703125" style="78" customWidth="1"/>
    <col min="6130" max="6130" width="9.140625" style="78"/>
    <col min="6131" max="6132" width="9.5703125" style="78" customWidth="1"/>
    <col min="6133" max="6133" width="9.140625" style="78"/>
    <col min="6134" max="6135" width="9.5703125" style="78" customWidth="1"/>
    <col min="6136" max="6136" width="9.140625" style="78"/>
    <col min="6137" max="6142" width="9.5703125" style="78" customWidth="1"/>
    <col min="6143" max="6143" width="9.42578125" style="78" customWidth="1"/>
    <col min="6144" max="6144" width="9.5703125" style="78" customWidth="1"/>
    <col min="6145" max="6145" width="9.28515625" style="78" customWidth="1"/>
    <col min="6146" max="6146" width="9.140625" style="78"/>
    <col min="6147" max="6147" width="9.5703125" style="78" customWidth="1"/>
    <col min="6148" max="6149" width="9.140625" style="78"/>
    <col min="6150" max="6150" width="9.85546875" style="78" customWidth="1"/>
    <col min="6151" max="6152" width="9.140625" style="78"/>
    <col min="6153" max="6153" width="9.85546875" style="78" customWidth="1"/>
    <col min="6154" max="6159" width="9.140625" style="78"/>
    <col min="6160" max="6160" width="11.5703125" style="78" bestFit="1" customWidth="1"/>
    <col min="6161" max="6161" width="7.42578125" style="78" customWidth="1"/>
    <col min="6162" max="6162" width="7.85546875" style="78" customWidth="1"/>
    <col min="6163" max="6163" width="7.5703125" style="78" customWidth="1"/>
    <col min="6164" max="6164" width="8.42578125" style="78" customWidth="1"/>
    <col min="6165" max="6165" width="6.7109375" style="78" customWidth="1"/>
    <col min="6166" max="6166" width="8.5703125" style="78" customWidth="1"/>
    <col min="6167" max="6167" width="9" style="78" customWidth="1"/>
    <col min="6168" max="6168" width="8" style="78" customWidth="1"/>
    <col min="6169" max="6169" width="8.7109375" style="78" customWidth="1"/>
    <col min="6170" max="6372" width="9.140625" style="78"/>
    <col min="6373" max="6373" width="4.28515625" style="78" customWidth="1"/>
    <col min="6374" max="6374" width="26.28515625" style="78" customWidth="1"/>
    <col min="6375" max="6383" width="9.7109375" style="78" customWidth="1"/>
    <col min="6384" max="6385" width="9.5703125" style="78" customWidth="1"/>
    <col min="6386" max="6386" width="9.140625" style="78"/>
    <col min="6387" max="6388" width="9.5703125" style="78" customWidth="1"/>
    <col min="6389" max="6389" width="9.140625" style="78"/>
    <col min="6390" max="6391" width="9.5703125" style="78" customWidth="1"/>
    <col min="6392" max="6392" width="9.140625" style="78"/>
    <col min="6393" max="6398" width="9.5703125" style="78" customWidth="1"/>
    <col min="6399" max="6399" width="9.42578125" style="78" customWidth="1"/>
    <col min="6400" max="6400" width="9.5703125" style="78" customWidth="1"/>
    <col min="6401" max="6401" width="9.28515625" style="78" customWidth="1"/>
    <col min="6402" max="6402" width="9.140625" style="78"/>
    <col min="6403" max="6403" width="9.5703125" style="78" customWidth="1"/>
    <col min="6404" max="6405" width="9.140625" style="78"/>
    <col min="6406" max="6406" width="9.85546875" style="78" customWidth="1"/>
    <col min="6407" max="6408" width="9.140625" style="78"/>
    <col min="6409" max="6409" width="9.85546875" style="78" customWidth="1"/>
    <col min="6410" max="6415" width="9.140625" style="78"/>
    <col min="6416" max="6416" width="11.5703125" style="78" bestFit="1" customWidth="1"/>
    <col min="6417" max="6417" width="7.42578125" style="78" customWidth="1"/>
    <col min="6418" max="6418" width="7.85546875" style="78" customWidth="1"/>
    <col min="6419" max="6419" width="7.5703125" style="78" customWidth="1"/>
    <col min="6420" max="6420" width="8.42578125" style="78" customWidth="1"/>
    <col min="6421" max="6421" width="6.7109375" style="78" customWidth="1"/>
    <col min="6422" max="6422" width="8.5703125" style="78" customWidth="1"/>
    <col min="6423" max="6423" width="9" style="78" customWidth="1"/>
    <col min="6424" max="6424" width="8" style="78" customWidth="1"/>
    <col min="6425" max="6425" width="8.7109375" style="78" customWidth="1"/>
    <col min="6426" max="6628" width="9.140625" style="78"/>
    <col min="6629" max="6629" width="4.28515625" style="78" customWidth="1"/>
    <col min="6630" max="6630" width="26.28515625" style="78" customWidth="1"/>
    <col min="6631" max="6639" width="9.7109375" style="78" customWidth="1"/>
    <col min="6640" max="6641" width="9.5703125" style="78" customWidth="1"/>
    <col min="6642" max="6642" width="9.140625" style="78"/>
    <col min="6643" max="6644" width="9.5703125" style="78" customWidth="1"/>
    <col min="6645" max="6645" width="9.140625" style="78"/>
    <col min="6646" max="6647" width="9.5703125" style="78" customWidth="1"/>
    <col min="6648" max="6648" width="9.140625" style="78"/>
    <col min="6649" max="6654" width="9.5703125" style="78" customWidth="1"/>
    <col min="6655" max="6655" width="9.42578125" style="78" customWidth="1"/>
    <col min="6656" max="6656" width="9.5703125" style="78" customWidth="1"/>
    <col min="6657" max="6657" width="9.28515625" style="78" customWidth="1"/>
    <col min="6658" max="6658" width="9.140625" style="78"/>
    <col min="6659" max="6659" width="9.5703125" style="78" customWidth="1"/>
    <col min="6660" max="6661" width="9.140625" style="78"/>
    <col min="6662" max="6662" width="9.85546875" style="78" customWidth="1"/>
    <col min="6663" max="6664" width="9.140625" style="78"/>
    <col min="6665" max="6665" width="9.85546875" style="78" customWidth="1"/>
    <col min="6666" max="6671" width="9.140625" style="78"/>
    <col min="6672" max="6672" width="11.5703125" style="78" bestFit="1" customWidth="1"/>
    <col min="6673" max="6673" width="7.42578125" style="78" customWidth="1"/>
    <col min="6674" max="6674" width="7.85546875" style="78" customWidth="1"/>
    <col min="6675" max="6675" width="7.5703125" style="78" customWidth="1"/>
    <col min="6676" max="6676" width="8.42578125" style="78" customWidth="1"/>
    <col min="6677" max="6677" width="6.7109375" style="78" customWidth="1"/>
    <col min="6678" max="6678" width="8.5703125" style="78" customWidth="1"/>
    <col min="6679" max="6679" width="9" style="78" customWidth="1"/>
    <col min="6680" max="6680" width="8" style="78" customWidth="1"/>
    <col min="6681" max="6681" width="8.7109375" style="78" customWidth="1"/>
    <col min="6682" max="6884" width="9.140625" style="78"/>
    <col min="6885" max="6885" width="4.28515625" style="78" customWidth="1"/>
    <col min="6886" max="6886" width="26.28515625" style="78" customWidth="1"/>
    <col min="6887" max="6895" width="9.7109375" style="78" customWidth="1"/>
    <col min="6896" max="6897" width="9.5703125" style="78" customWidth="1"/>
    <col min="6898" max="6898" width="9.140625" style="78"/>
    <col min="6899" max="6900" width="9.5703125" style="78" customWidth="1"/>
    <col min="6901" max="6901" width="9.140625" style="78"/>
    <col min="6902" max="6903" width="9.5703125" style="78" customWidth="1"/>
    <col min="6904" max="6904" width="9.140625" style="78"/>
    <col min="6905" max="6910" width="9.5703125" style="78" customWidth="1"/>
    <col min="6911" max="6911" width="9.42578125" style="78" customWidth="1"/>
    <col min="6912" max="6912" width="9.5703125" style="78" customWidth="1"/>
    <col min="6913" max="6913" width="9.28515625" style="78" customWidth="1"/>
    <col min="6914" max="6914" width="9.140625" style="78"/>
    <col min="6915" max="6915" width="9.5703125" style="78" customWidth="1"/>
    <col min="6916" max="6917" width="9.140625" style="78"/>
    <col min="6918" max="6918" width="9.85546875" style="78" customWidth="1"/>
    <col min="6919" max="6920" width="9.140625" style="78"/>
    <col min="6921" max="6921" width="9.85546875" style="78" customWidth="1"/>
    <col min="6922" max="6927" width="9.140625" style="78"/>
    <col min="6928" max="6928" width="11.5703125" style="78" bestFit="1" customWidth="1"/>
    <col min="6929" max="6929" width="7.42578125" style="78" customWidth="1"/>
    <col min="6930" max="6930" width="7.85546875" style="78" customWidth="1"/>
    <col min="6931" max="6931" width="7.5703125" style="78" customWidth="1"/>
    <col min="6932" max="6932" width="8.42578125" style="78" customWidth="1"/>
    <col min="6933" max="6933" width="6.7109375" style="78" customWidth="1"/>
    <col min="6934" max="6934" width="8.5703125" style="78" customWidth="1"/>
    <col min="6935" max="6935" width="9" style="78" customWidth="1"/>
    <col min="6936" max="6936" width="8" style="78" customWidth="1"/>
    <col min="6937" max="6937" width="8.7109375" style="78" customWidth="1"/>
    <col min="6938" max="7140" width="9.140625" style="78"/>
    <col min="7141" max="7141" width="4.28515625" style="78" customWidth="1"/>
    <col min="7142" max="7142" width="26.28515625" style="78" customWidth="1"/>
    <col min="7143" max="7151" width="9.7109375" style="78" customWidth="1"/>
    <col min="7152" max="7153" width="9.5703125" style="78" customWidth="1"/>
    <col min="7154" max="7154" width="9.140625" style="78"/>
    <col min="7155" max="7156" width="9.5703125" style="78" customWidth="1"/>
    <col min="7157" max="7157" width="9.140625" style="78"/>
    <col min="7158" max="7159" width="9.5703125" style="78" customWidth="1"/>
    <col min="7160" max="7160" width="9.140625" style="78"/>
    <col min="7161" max="7166" width="9.5703125" style="78" customWidth="1"/>
    <col min="7167" max="7167" width="9.42578125" style="78" customWidth="1"/>
    <col min="7168" max="7168" width="9.5703125" style="78" customWidth="1"/>
    <col min="7169" max="7169" width="9.28515625" style="78" customWidth="1"/>
    <col min="7170" max="7170" width="9.140625" style="78"/>
    <col min="7171" max="7171" width="9.5703125" style="78" customWidth="1"/>
    <col min="7172" max="7173" width="9.140625" style="78"/>
    <col min="7174" max="7174" width="9.85546875" style="78" customWidth="1"/>
    <col min="7175" max="7176" width="9.140625" style="78"/>
    <col min="7177" max="7177" width="9.85546875" style="78" customWidth="1"/>
    <col min="7178" max="7183" width="9.140625" style="78"/>
    <col min="7184" max="7184" width="11.5703125" style="78" bestFit="1" customWidth="1"/>
    <col min="7185" max="7185" width="7.42578125" style="78" customWidth="1"/>
    <col min="7186" max="7186" width="7.85546875" style="78" customWidth="1"/>
    <col min="7187" max="7187" width="7.5703125" style="78" customWidth="1"/>
    <col min="7188" max="7188" width="8.42578125" style="78" customWidth="1"/>
    <col min="7189" max="7189" width="6.7109375" style="78" customWidth="1"/>
    <col min="7190" max="7190" width="8.5703125" style="78" customWidth="1"/>
    <col min="7191" max="7191" width="9" style="78" customWidth="1"/>
    <col min="7192" max="7192" width="8" style="78" customWidth="1"/>
    <col min="7193" max="7193" width="8.7109375" style="78" customWidth="1"/>
    <col min="7194" max="7396" width="9.140625" style="78"/>
    <col min="7397" max="7397" width="4.28515625" style="78" customWidth="1"/>
    <col min="7398" max="7398" width="26.28515625" style="78" customWidth="1"/>
    <col min="7399" max="7407" width="9.7109375" style="78" customWidth="1"/>
    <col min="7408" max="7409" width="9.5703125" style="78" customWidth="1"/>
    <col min="7410" max="7410" width="9.140625" style="78"/>
    <col min="7411" max="7412" width="9.5703125" style="78" customWidth="1"/>
    <col min="7413" max="7413" width="9.140625" style="78"/>
    <col min="7414" max="7415" width="9.5703125" style="78" customWidth="1"/>
    <col min="7416" max="7416" width="9.140625" style="78"/>
    <col min="7417" max="7422" width="9.5703125" style="78" customWidth="1"/>
    <col min="7423" max="7423" width="9.42578125" style="78" customWidth="1"/>
    <col min="7424" max="7424" width="9.5703125" style="78" customWidth="1"/>
    <col min="7425" max="7425" width="9.28515625" style="78" customWidth="1"/>
    <col min="7426" max="7426" width="9.140625" style="78"/>
    <col min="7427" max="7427" width="9.5703125" style="78" customWidth="1"/>
    <col min="7428" max="7429" width="9.140625" style="78"/>
    <col min="7430" max="7430" width="9.85546875" style="78" customWidth="1"/>
    <col min="7431" max="7432" width="9.140625" style="78"/>
    <col min="7433" max="7433" width="9.85546875" style="78" customWidth="1"/>
    <col min="7434" max="7439" width="9.140625" style="78"/>
    <col min="7440" max="7440" width="11.5703125" style="78" bestFit="1" customWidth="1"/>
    <col min="7441" max="7441" width="7.42578125" style="78" customWidth="1"/>
    <col min="7442" max="7442" width="7.85546875" style="78" customWidth="1"/>
    <col min="7443" max="7443" width="7.5703125" style="78" customWidth="1"/>
    <col min="7444" max="7444" width="8.42578125" style="78" customWidth="1"/>
    <col min="7445" max="7445" width="6.7109375" style="78" customWidth="1"/>
    <col min="7446" max="7446" width="8.5703125" style="78" customWidth="1"/>
    <col min="7447" max="7447" width="9" style="78" customWidth="1"/>
    <col min="7448" max="7448" width="8" style="78" customWidth="1"/>
    <col min="7449" max="7449" width="8.7109375" style="78" customWidth="1"/>
    <col min="7450" max="7652" width="9.140625" style="78"/>
    <col min="7653" max="7653" width="4.28515625" style="78" customWidth="1"/>
    <col min="7654" max="7654" width="26.28515625" style="78" customWidth="1"/>
    <col min="7655" max="7663" width="9.7109375" style="78" customWidth="1"/>
    <col min="7664" max="7665" width="9.5703125" style="78" customWidth="1"/>
    <col min="7666" max="7666" width="9.140625" style="78"/>
    <col min="7667" max="7668" width="9.5703125" style="78" customWidth="1"/>
    <col min="7669" max="7669" width="9.140625" style="78"/>
    <col min="7670" max="7671" width="9.5703125" style="78" customWidth="1"/>
    <col min="7672" max="7672" width="9.140625" style="78"/>
    <col min="7673" max="7678" width="9.5703125" style="78" customWidth="1"/>
    <col min="7679" max="7679" width="9.42578125" style="78" customWidth="1"/>
    <col min="7680" max="7680" width="9.5703125" style="78" customWidth="1"/>
    <col min="7681" max="7681" width="9.28515625" style="78" customWidth="1"/>
    <col min="7682" max="7682" width="9.140625" style="78"/>
    <col min="7683" max="7683" width="9.5703125" style="78" customWidth="1"/>
    <col min="7684" max="7685" width="9.140625" style="78"/>
    <col min="7686" max="7686" width="9.85546875" style="78" customWidth="1"/>
    <col min="7687" max="7688" width="9.140625" style="78"/>
    <col min="7689" max="7689" width="9.85546875" style="78" customWidth="1"/>
    <col min="7690" max="7695" width="9.140625" style="78"/>
    <col min="7696" max="7696" width="11.5703125" style="78" bestFit="1" customWidth="1"/>
    <col min="7697" max="7697" width="7.42578125" style="78" customWidth="1"/>
    <col min="7698" max="7698" width="7.85546875" style="78" customWidth="1"/>
    <col min="7699" max="7699" width="7.5703125" style="78" customWidth="1"/>
    <col min="7700" max="7700" width="8.42578125" style="78" customWidth="1"/>
    <col min="7701" max="7701" width="6.7109375" style="78" customWidth="1"/>
    <col min="7702" max="7702" width="8.5703125" style="78" customWidth="1"/>
    <col min="7703" max="7703" width="9" style="78" customWidth="1"/>
    <col min="7704" max="7704" width="8" style="78" customWidth="1"/>
    <col min="7705" max="7705" width="8.7109375" style="78" customWidth="1"/>
    <col min="7706" max="7908" width="9.140625" style="78"/>
    <col min="7909" max="7909" width="4.28515625" style="78" customWidth="1"/>
    <col min="7910" max="7910" width="26.28515625" style="78" customWidth="1"/>
    <col min="7911" max="7919" width="9.7109375" style="78" customWidth="1"/>
    <col min="7920" max="7921" width="9.5703125" style="78" customWidth="1"/>
    <col min="7922" max="7922" width="9.140625" style="78"/>
    <col min="7923" max="7924" width="9.5703125" style="78" customWidth="1"/>
    <col min="7925" max="7925" width="9.140625" style="78"/>
    <col min="7926" max="7927" width="9.5703125" style="78" customWidth="1"/>
    <col min="7928" max="7928" width="9.140625" style="78"/>
    <col min="7929" max="7934" width="9.5703125" style="78" customWidth="1"/>
    <col min="7935" max="7935" width="9.42578125" style="78" customWidth="1"/>
    <col min="7936" max="7936" width="9.5703125" style="78" customWidth="1"/>
    <col min="7937" max="7937" width="9.28515625" style="78" customWidth="1"/>
    <col min="7938" max="7938" width="9.140625" style="78"/>
    <col min="7939" max="7939" width="9.5703125" style="78" customWidth="1"/>
    <col min="7940" max="7941" width="9.140625" style="78"/>
    <col min="7942" max="7942" width="9.85546875" style="78" customWidth="1"/>
    <col min="7943" max="7944" width="9.140625" style="78"/>
    <col min="7945" max="7945" width="9.85546875" style="78" customWidth="1"/>
    <col min="7946" max="7951" width="9.140625" style="78"/>
    <col min="7952" max="7952" width="11.5703125" style="78" bestFit="1" customWidth="1"/>
    <col min="7953" max="7953" width="7.42578125" style="78" customWidth="1"/>
    <col min="7954" max="7954" width="7.85546875" style="78" customWidth="1"/>
    <col min="7955" max="7955" width="7.5703125" style="78" customWidth="1"/>
    <col min="7956" max="7956" width="8.42578125" style="78" customWidth="1"/>
    <col min="7957" max="7957" width="6.7109375" style="78" customWidth="1"/>
    <col min="7958" max="7958" width="8.5703125" style="78" customWidth="1"/>
    <col min="7959" max="7959" width="9" style="78" customWidth="1"/>
    <col min="7960" max="7960" width="8" style="78" customWidth="1"/>
    <col min="7961" max="7961" width="8.7109375" style="78" customWidth="1"/>
    <col min="7962" max="8164" width="9.140625" style="78"/>
    <col min="8165" max="8165" width="4.28515625" style="78" customWidth="1"/>
    <col min="8166" max="8166" width="26.28515625" style="78" customWidth="1"/>
    <col min="8167" max="8175" width="9.7109375" style="78" customWidth="1"/>
    <col min="8176" max="8177" width="9.5703125" style="78" customWidth="1"/>
    <col min="8178" max="8178" width="9.140625" style="78"/>
    <col min="8179" max="8180" width="9.5703125" style="78" customWidth="1"/>
    <col min="8181" max="8181" width="9.140625" style="78"/>
    <col min="8182" max="8183" width="9.5703125" style="78" customWidth="1"/>
    <col min="8184" max="8184" width="9.140625" style="78"/>
    <col min="8185" max="8190" width="9.5703125" style="78" customWidth="1"/>
    <col min="8191" max="8191" width="9.42578125" style="78" customWidth="1"/>
    <col min="8192" max="8192" width="9.5703125" style="78" customWidth="1"/>
    <col min="8193" max="8193" width="9.28515625" style="78" customWidth="1"/>
    <col min="8194" max="8194" width="9.140625" style="78"/>
    <col min="8195" max="8195" width="9.5703125" style="78" customWidth="1"/>
    <col min="8196" max="8197" width="9.140625" style="78"/>
    <col min="8198" max="8198" width="9.85546875" style="78" customWidth="1"/>
    <col min="8199" max="8200" width="9.140625" style="78"/>
    <col min="8201" max="8201" width="9.85546875" style="78" customWidth="1"/>
    <col min="8202" max="8207" width="9.140625" style="78"/>
    <col min="8208" max="8208" width="11.5703125" style="78" bestFit="1" customWidth="1"/>
    <col min="8209" max="8209" width="7.42578125" style="78" customWidth="1"/>
    <col min="8210" max="8210" width="7.85546875" style="78" customWidth="1"/>
    <col min="8211" max="8211" width="7.5703125" style="78" customWidth="1"/>
    <col min="8212" max="8212" width="8.42578125" style="78" customWidth="1"/>
    <col min="8213" max="8213" width="6.7109375" style="78" customWidth="1"/>
    <col min="8214" max="8214" width="8.5703125" style="78" customWidth="1"/>
    <col min="8215" max="8215" width="9" style="78" customWidth="1"/>
    <col min="8216" max="8216" width="8" style="78" customWidth="1"/>
    <col min="8217" max="8217" width="8.7109375" style="78" customWidth="1"/>
    <col min="8218" max="8420" width="9.140625" style="78"/>
    <col min="8421" max="8421" width="4.28515625" style="78" customWidth="1"/>
    <col min="8422" max="8422" width="26.28515625" style="78" customWidth="1"/>
    <col min="8423" max="8431" width="9.7109375" style="78" customWidth="1"/>
    <col min="8432" max="8433" width="9.5703125" style="78" customWidth="1"/>
    <col min="8434" max="8434" width="9.140625" style="78"/>
    <col min="8435" max="8436" width="9.5703125" style="78" customWidth="1"/>
    <col min="8437" max="8437" width="9.140625" style="78"/>
    <col min="8438" max="8439" width="9.5703125" style="78" customWidth="1"/>
    <col min="8440" max="8440" width="9.140625" style="78"/>
    <col min="8441" max="8446" width="9.5703125" style="78" customWidth="1"/>
    <col min="8447" max="8447" width="9.42578125" style="78" customWidth="1"/>
    <col min="8448" max="8448" width="9.5703125" style="78" customWidth="1"/>
    <col min="8449" max="8449" width="9.28515625" style="78" customWidth="1"/>
    <col min="8450" max="8450" width="9.140625" style="78"/>
    <col min="8451" max="8451" width="9.5703125" style="78" customWidth="1"/>
    <col min="8452" max="8453" width="9.140625" style="78"/>
    <col min="8454" max="8454" width="9.85546875" style="78" customWidth="1"/>
    <col min="8455" max="8456" width="9.140625" style="78"/>
    <col min="8457" max="8457" width="9.85546875" style="78" customWidth="1"/>
    <col min="8458" max="8463" width="9.140625" style="78"/>
    <col min="8464" max="8464" width="11.5703125" style="78" bestFit="1" customWidth="1"/>
    <col min="8465" max="8465" width="7.42578125" style="78" customWidth="1"/>
    <col min="8466" max="8466" width="7.85546875" style="78" customWidth="1"/>
    <col min="8467" max="8467" width="7.5703125" style="78" customWidth="1"/>
    <col min="8468" max="8468" width="8.42578125" style="78" customWidth="1"/>
    <col min="8469" max="8469" width="6.7109375" style="78" customWidth="1"/>
    <col min="8470" max="8470" width="8.5703125" style="78" customWidth="1"/>
    <col min="8471" max="8471" width="9" style="78" customWidth="1"/>
    <col min="8472" max="8472" width="8" style="78" customWidth="1"/>
    <col min="8473" max="8473" width="8.7109375" style="78" customWidth="1"/>
    <col min="8474" max="8676" width="9.140625" style="78"/>
    <col min="8677" max="8677" width="4.28515625" style="78" customWidth="1"/>
    <col min="8678" max="8678" width="26.28515625" style="78" customWidth="1"/>
    <col min="8679" max="8687" width="9.7109375" style="78" customWidth="1"/>
    <col min="8688" max="8689" width="9.5703125" style="78" customWidth="1"/>
    <col min="8690" max="8690" width="9.140625" style="78"/>
    <col min="8691" max="8692" width="9.5703125" style="78" customWidth="1"/>
    <col min="8693" max="8693" width="9.140625" style="78"/>
    <col min="8694" max="8695" width="9.5703125" style="78" customWidth="1"/>
    <col min="8696" max="8696" width="9.140625" style="78"/>
    <col min="8697" max="8702" width="9.5703125" style="78" customWidth="1"/>
    <col min="8703" max="8703" width="9.42578125" style="78" customWidth="1"/>
    <col min="8704" max="8704" width="9.5703125" style="78" customWidth="1"/>
    <col min="8705" max="8705" width="9.28515625" style="78" customWidth="1"/>
    <col min="8706" max="8706" width="9.140625" style="78"/>
    <col min="8707" max="8707" width="9.5703125" style="78" customWidth="1"/>
    <col min="8708" max="8709" width="9.140625" style="78"/>
    <col min="8710" max="8710" width="9.85546875" style="78" customWidth="1"/>
    <col min="8711" max="8712" width="9.140625" style="78"/>
    <col min="8713" max="8713" width="9.85546875" style="78" customWidth="1"/>
    <col min="8714" max="8719" width="9.140625" style="78"/>
    <col min="8720" max="8720" width="11.5703125" style="78" bestFit="1" customWidth="1"/>
    <col min="8721" max="8721" width="7.42578125" style="78" customWidth="1"/>
    <col min="8722" max="8722" width="7.85546875" style="78" customWidth="1"/>
    <col min="8723" max="8723" width="7.5703125" style="78" customWidth="1"/>
    <col min="8724" max="8724" width="8.42578125" style="78" customWidth="1"/>
    <col min="8725" max="8725" width="6.7109375" style="78" customWidth="1"/>
    <col min="8726" max="8726" width="8.5703125" style="78" customWidth="1"/>
    <col min="8727" max="8727" width="9" style="78" customWidth="1"/>
    <col min="8728" max="8728" width="8" style="78" customWidth="1"/>
    <col min="8729" max="8729" width="8.7109375" style="78" customWidth="1"/>
    <col min="8730" max="8932" width="9.140625" style="78"/>
    <col min="8933" max="8933" width="4.28515625" style="78" customWidth="1"/>
    <col min="8934" max="8934" width="26.28515625" style="78" customWidth="1"/>
    <col min="8935" max="8943" width="9.7109375" style="78" customWidth="1"/>
    <col min="8944" max="8945" width="9.5703125" style="78" customWidth="1"/>
    <col min="8946" max="8946" width="9.140625" style="78"/>
    <col min="8947" max="8948" width="9.5703125" style="78" customWidth="1"/>
    <col min="8949" max="8949" width="9.140625" style="78"/>
    <col min="8950" max="8951" width="9.5703125" style="78" customWidth="1"/>
    <col min="8952" max="8952" width="9.140625" style="78"/>
    <col min="8953" max="8958" width="9.5703125" style="78" customWidth="1"/>
    <col min="8959" max="8959" width="9.42578125" style="78" customWidth="1"/>
    <col min="8960" max="8960" width="9.5703125" style="78" customWidth="1"/>
    <col min="8961" max="8961" width="9.28515625" style="78" customWidth="1"/>
    <col min="8962" max="8962" width="9.140625" style="78"/>
    <col min="8963" max="8963" width="9.5703125" style="78" customWidth="1"/>
    <col min="8964" max="8965" width="9.140625" style="78"/>
    <col min="8966" max="8966" width="9.85546875" style="78" customWidth="1"/>
    <col min="8967" max="8968" width="9.140625" style="78"/>
    <col min="8969" max="8969" width="9.85546875" style="78" customWidth="1"/>
    <col min="8970" max="8975" width="9.140625" style="78"/>
    <col min="8976" max="8976" width="11.5703125" style="78" bestFit="1" customWidth="1"/>
    <col min="8977" max="8977" width="7.42578125" style="78" customWidth="1"/>
    <col min="8978" max="8978" width="7.85546875" style="78" customWidth="1"/>
    <col min="8979" max="8979" width="7.5703125" style="78" customWidth="1"/>
    <col min="8980" max="8980" width="8.42578125" style="78" customWidth="1"/>
    <col min="8981" max="8981" width="6.7109375" style="78" customWidth="1"/>
    <col min="8982" max="8982" width="8.5703125" style="78" customWidth="1"/>
    <col min="8983" max="8983" width="9" style="78" customWidth="1"/>
    <col min="8984" max="8984" width="8" style="78" customWidth="1"/>
    <col min="8985" max="8985" width="8.7109375" style="78" customWidth="1"/>
    <col min="8986" max="9188" width="9.140625" style="78"/>
    <col min="9189" max="9189" width="4.28515625" style="78" customWidth="1"/>
    <col min="9190" max="9190" width="26.28515625" style="78" customWidth="1"/>
    <col min="9191" max="9199" width="9.7109375" style="78" customWidth="1"/>
    <col min="9200" max="9201" width="9.5703125" style="78" customWidth="1"/>
    <col min="9202" max="9202" width="9.140625" style="78"/>
    <col min="9203" max="9204" width="9.5703125" style="78" customWidth="1"/>
    <col min="9205" max="9205" width="9.140625" style="78"/>
    <col min="9206" max="9207" width="9.5703125" style="78" customWidth="1"/>
    <col min="9208" max="9208" width="9.140625" style="78"/>
    <col min="9209" max="9214" width="9.5703125" style="78" customWidth="1"/>
    <col min="9215" max="9215" width="9.42578125" style="78" customWidth="1"/>
    <col min="9216" max="9216" width="9.5703125" style="78" customWidth="1"/>
    <col min="9217" max="9217" width="9.28515625" style="78" customWidth="1"/>
    <col min="9218" max="9218" width="9.140625" style="78"/>
    <col min="9219" max="9219" width="9.5703125" style="78" customWidth="1"/>
    <col min="9220" max="9221" width="9.140625" style="78"/>
    <col min="9222" max="9222" width="9.85546875" style="78" customWidth="1"/>
    <col min="9223" max="9224" width="9.140625" style="78"/>
    <col min="9225" max="9225" width="9.85546875" style="78" customWidth="1"/>
    <col min="9226" max="9231" width="9.140625" style="78"/>
    <col min="9232" max="9232" width="11.5703125" style="78" bestFit="1" customWidth="1"/>
    <col min="9233" max="9233" width="7.42578125" style="78" customWidth="1"/>
    <col min="9234" max="9234" width="7.85546875" style="78" customWidth="1"/>
    <col min="9235" max="9235" width="7.5703125" style="78" customWidth="1"/>
    <col min="9236" max="9236" width="8.42578125" style="78" customWidth="1"/>
    <col min="9237" max="9237" width="6.7109375" style="78" customWidth="1"/>
    <col min="9238" max="9238" width="8.5703125" style="78" customWidth="1"/>
    <col min="9239" max="9239" width="9" style="78" customWidth="1"/>
    <col min="9240" max="9240" width="8" style="78" customWidth="1"/>
    <col min="9241" max="9241" width="8.7109375" style="78" customWidth="1"/>
    <col min="9242" max="9444" width="9.140625" style="78"/>
    <col min="9445" max="9445" width="4.28515625" style="78" customWidth="1"/>
    <col min="9446" max="9446" width="26.28515625" style="78" customWidth="1"/>
    <col min="9447" max="9455" width="9.7109375" style="78" customWidth="1"/>
    <col min="9456" max="9457" width="9.5703125" style="78" customWidth="1"/>
    <col min="9458" max="9458" width="9.140625" style="78"/>
    <col min="9459" max="9460" width="9.5703125" style="78" customWidth="1"/>
    <col min="9461" max="9461" width="9.140625" style="78"/>
    <col min="9462" max="9463" width="9.5703125" style="78" customWidth="1"/>
    <col min="9464" max="9464" width="9.140625" style="78"/>
    <col min="9465" max="9470" width="9.5703125" style="78" customWidth="1"/>
    <col min="9471" max="9471" width="9.42578125" style="78" customWidth="1"/>
    <col min="9472" max="9472" width="9.5703125" style="78" customWidth="1"/>
    <col min="9473" max="9473" width="9.28515625" style="78" customWidth="1"/>
    <col min="9474" max="9474" width="9.140625" style="78"/>
    <col min="9475" max="9475" width="9.5703125" style="78" customWidth="1"/>
    <col min="9476" max="9477" width="9.140625" style="78"/>
    <col min="9478" max="9478" width="9.85546875" style="78" customWidth="1"/>
    <col min="9479" max="9480" width="9.140625" style="78"/>
    <col min="9481" max="9481" width="9.85546875" style="78" customWidth="1"/>
    <col min="9482" max="9487" width="9.140625" style="78"/>
    <col min="9488" max="9488" width="11.5703125" style="78" bestFit="1" customWidth="1"/>
    <col min="9489" max="9489" width="7.42578125" style="78" customWidth="1"/>
    <col min="9490" max="9490" width="7.85546875" style="78" customWidth="1"/>
    <col min="9491" max="9491" width="7.5703125" style="78" customWidth="1"/>
    <col min="9492" max="9492" width="8.42578125" style="78" customWidth="1"/>
    <col min="9493" max="9493" width="6.7109375" style="78" customWidth="1"/>
    <col min="9494" max="9494" width="8.5703125" style="78" customWidth="1"/>
    <col min="9495" max="9495" width="9" style="78" customWidth="1"/>
    <col min="9496" max="9496" width="8" style="78" customWidth="1"/>
    <col min="9497" max="9497" width="8.7109375" style="78" customWidth="1"/>
    <col min="9498" max="9700" width="9.140625" style="78"/>
    <col min="9701" max="9701" width="4.28515625" style="78" customWidth="1"/>
    <col min="9702" max="9702" width="26.28515625" style="78" customWidth="1"/>
    <col min="9703" max="9711" width="9.7109375" style="78" customWidth="1"/>
    <col min="9712" max="9713" width="9.5703125" style="78" customWidth="1"/>
    <col min="9714" max="9714" width="9.140625" style="78"/>
    <col min="9715" max="9716" width="9.5703125" style="78" customWidth="1"/>
    <col min="9717" max="9717" width="9.140625" style="78"/>
    <col min="9718" max="9719" width="9.5703125" style="78" customWidth="1"/>
    <col min="9720" max="9720" width="9.140625" style="78"/>
    <col min="9721" max="9726" width="9.5703125" style="78" customWidth="1"/>
    <col min="9727" max="9727" width="9.42578125" style="78" customWidth="1"/>
    <col min="9728" max="9728" width="9.5703125" style="78" customWidth="1"/>
    <col min="9729" max="9729" width="9.28515625" style="78" customWidth="1"/>
    <col min="9730" max="9730" width="9.140625" style="78"/>
    <col min="9731" max="9731" width="9.5703125" style="78" customWidth="1"/>
    <col min="9732" max="9733" width="9.140625" style="78"/>
    <col min="9734" max="9734" width="9.85546875" style="78" customWidth="1"/>
    <col min="9735" max="9736" width="9.140625" style="78"/>
    <col min="9737" max="9737" width="9.85546875" style="78" customWidth="1"/>
    <col min="9738" max="9743" width="9.140625" style="78"/>
    <col min="9744" max="9744" width="11.5703125" style="78" bestFit="1" customWidth="1"/>
    <col min="9745" max="9745" width="7.42578125" style="78" customWidth="1"/>
    <col min="9746" max="9746" width="7.85546875" style="78" customWidth="1"/>
    <col min="9747" max="9747" width="7.5703125" style="78" customWidth="1"/>
    <col min="9748" max="9748" width="8.42578125" style="78" customWidth="1"/>
    <col min="9749" max="9749" width="6.7109375" style="78" customWidth="1"/>
    <col min="9750" max="9750" width="8.5703125" style="78" customWidth="1"/>
    <col min="9751" max="9751" width="9" style="78" customWidth="1"/>
    <col min="9752" max="9752" width="8" style="78" customWidth="1"/>
    <col min="9753" max="9753" width="8.7109375" style="78" customWidth="1"/>
    <col min="9754" max="9956" width="9.140625" style="78"/>
    <col min="9957" max="9957" width="4.28515625" style="78" customWidth="1"/>
    <col min="9958" max="9958" width="26.28515625" style="78" customWidth="1"/>
    <col min="9959" max="9967" width="9.7109375" style="78" customWidth="1"/>
    <col min="9968" max="9969" width="9.5703125" style="78" customWidth="1"/>
    <col min="9970" max="9970" width="9.140625" style="78"/>
    <col min="9971" max="9972" width="9.5703125" style="78" customWidth="1"/>
    <col min="9973" max="9973" width="9.140625" style="78"/>
    <col min="9974" max="9975" width="9.5703125" style="78" customWidth="1"/>
    <col min="9976" max="9976" width="9.140625" style="78"/>
    <col min="9977" max="9982" width="9.5703125" style="78" customWidth="1"/>
    <col min="9983" max="9983" width="9.42578125" style="78" customWidth="1"/>
    <col min="9984" max="9984" width="9.5703125" style="78" customWidth="1"/>
    <col min="9985" max="9985" width="9.28515625" style="78" customWidth="1"/>
    <col min="9986" max="9986" width="9.140625" style="78"/>
    <col min="9987" max="9987" width="9.5703125" style="78" customWidth="1"/>
    <col min="9988" max="9989" width="9.140625" style="78"/>
    <col min="9990" max="9990" width="9.85546875" style="78" customWidth="1"/>
    <col min="9991" max="9992" width="9.140625" style="78"/>
    <col min="9993" max="9993" width="9.85546875" style="78" customWidth="1"/>
    <col min="9994" max="9999" width="9.140625" style="78"/>
    <col min="10000" max="10000" width="11.5703125" style="78" bestFit="1" customWidth="1"/>
    <col min="10001" max="10001" width="7.42578125" style="78" customWidth="1"/>
    <col min="10002" max="10002" width="7.85546875" style="78" customWidth="1"/>
    <col min="10003" max="10003" width="7.5703125" style="78" customWidth="1"/>
    <col min="10004" max="10004" width="8.42578125" style="78" customWidth="1"/>
    <col min="10005" max="10005" width="6.7109375" style="78" customWidth="1"/>
    <col min="10006" max="10006" width="8.5703125" style="78" customWidth="1"/>
    <col min="10007" max="10007" width="9" style="78" customWidth="1"/>
    <col min="10008" max="10008" width="8" style="78" customWidth="1"/>
    <col min="10009" max="10009" width="8.7109375" style="78" customWidth="1"/>
    <col min="10010" max="10212" width="9.140625" style="78"/>
    <col min="10213" max="10213" width="4.28515625" style="78" customWidth="1"/>
    <col min="10214" max="10214" width="26.28515625" style="78" customWidth="1"/>
    <col min="10215" max="10223" width="9.7109375" style="78" customWidth="1"/>
    <col min="10224" max="10225" width="9.5703125" style="78" customWidth="1"/>
    <col min="10226" max="10226" width="9.140625" style="78"/>
    <col min="10227" max="10228" width="9.5703125" style="78" customWidth="1"/>
    <col min="10229" max="10229" width="9.140625" style="78"/>
    <col min="10230" max="10231" width="9.5703125" style="78" customWidth="1"/>
    <col min="10232" max="10232" width="9.140625" style="78"/>
    <col min="10233" max="10238" width="9.5703125" style="78" customWidth="1"/>
    <col min="10239" max="10239" width="9.42578125" style="78" customWidth="1"/>
    <col min="10240" max="10240" width="9.5703125" style="78" customWidth="1"/>
    <col min="10241" max="10241" width="9.28515625" style="78" customWidth="1"/>
    <col min="10242" max="10242" width="9.140625" style="78"/>
    <col min="10243" max="10243" width="9.5703125" style="78" customWidth="1"/>
    <col min="10244" max="10245" width="9.140625" style="78"/>
    <col min="10246" max="10246" width="9.85546875" style="78" customWidth="1"/>
    <col min="10247" max="10248" width="9.140625" style="78"/>
    <col min="10249" max="10249" width="9.85546875" style="78" customWidth="1"/>
    <col min="10250" max="10255" width="9.140625" style="78"/>
    <col min="10256" max="10256" width="11.5703125" style="78" bestFit="1" customWidth="1"/>
    <col min="10257" max="10257" width="7.42578125" style="78" customWidth="1"/>
    <col min="10258" max="10258" width="7.85546875" style="78" customWidth="1"/>
    <col min="10259" max="10259" width="7.5703125" style="78" customWidth="1"/>
    <col min="10260" max="10260" width="8.42578125" style="78" customWidth="1"/>
    <col min="10261" max="10261" width="6.7109375" style="78" customWidth="1"/>
    <col min="10262" max="10262" width="8.5703125" style="78" customWidth="1"/>
    <col min="10263" max="10263" width="9" style="78" customWidth="1"/>
    <col min="10264" max="10264" width="8" style="78" customWidth="1"/>
    <col min="10265" max="10265" width="8.7109375" style="78" customWidth="1"/>
    <col min="10266" max="10468" width="9.140625" style="78"/>
    <col min="10469" max="10469" width="4.28515625" style="78" customWidth="1"/>
    <col min="10470" max="10470" width="26.28515625" style="78" customWidth="1"/>
    <col min="10471" max="10479" width="9.7109375" style="78" customWidth="1"/>
    <col min="10480" max="10481" width="9.5703125" style="78" customWidth="1"/>
    <col min="10482" max="10482" width="9.140625" style="78"/>
    <col min="10483" max="10484" width="9.5703125" style="78" customWidth="1"/>
    <col min="10485" max="10485" width="9.140625" style="78"/>
    <col min="10486" max="10487" width="9.5703125" style="78" customWidth="1"/>
    <col min="10488" max="10488" width="9.140625" style="78"/>
    <col min="10489" max="10494" width="9.5703125" style="78" customWidth="1"/>
    <col min="10495" max="10495" width="9.42578125" style="78" customWidth="1"/>
    <col min="10496" max="10496" width="9.5703125" style="78" customWidth="1"/>
    <col min="10497" max="10497" width="9.28515625" style="78" customWidth="1"/>
    <col min="10498" max="10498" width="9.140625" style="78"/>
    <col min="10499" max="10499" width="9.5703125" style="78" customWidth="1"/>
    <col min="10500" max="10501" width="9.140625" style="78"/>
    <col min="10502" max="10502" width="9.85546875" style="78" customWidth="1"/>
    <col min="10503" max="10504" width="9.140625" style="78"/>
    <col min="10505" max="10505" width="9.85546875" style="78" customWidth="1"/>
    <col min="10506" max="10511" width="9.140625" style="78"/>
    <col min="10512" max="10512" width="11.5703125" style="78" bestFit="1" customWidth="1"/>
    <col min="10513" max="10513" width="7.42578125" style="78" customWidth="1"/>
    <col min="10514" max="10514" width="7.85546875" style="78" customWidth="1"/>
    <col min="10515" max="10515" width="7.5703125" style="78" customWidth="1"/>
    <col min="10516" max="10516" width="8.42578125" style="78" customWidth="1"/>
    <col min="10517" max="10517" width="6.7109375" style="78" customWidth="1"/>
    <col min="10518" max="10518" width="8.5703125" style="78" customWidth="1"/>
    <col min="10519" max="10519" width="9" style="78" customWidth="1"/>
    <col min="10520" max="10520" width="8" style="78" customWidth="1"/>
    <col min="10521" max="10521" width="8.7109375" style="78" customWidth="1"/>
    <col min="10522" max="10724" width="9.140625" style="78"/>
    <col min="10725" max="10725" width="4.28515625" style="78" customWidth="1"/>
    <col min="10726" max="10726" width="26.28515625" style="78" customWidth="1"/>
    <col min="10727" max="10735" width="9.7109375" style="78" customWidth="1"/>
    <col min="10736" max="10737" width="9.5703125" style="78" customWidth="1"/>
    <col min="10738" max="10738" width="9.140625" style="78"/>
    <col min="10739" max="10740" width="9.5703125" style="78" customWidth="1"/>
    <col min="10741" max="10741" width="9.140625" style="78"/>
    <col min="10742" max="10743" width="9.5703125" style="78" customWidth="1"/>
    <col min="10744" max="10744" width="9.140625" style="78"/>
    <col min="10745" max="10750" width="9.5703125" style="78" customWidth="1"/>
    <col min="10751" max="10751" width="9.42578125" style="78" customWidth="1"/>
    <col min="10752" max="10752" width="9.5703125" style="78" customWidth="1"/>
    <col min="10753" max="10753" width="9.28515625" style="78" customWidth="1"/>
    <col min="10754" max="10754" width="9.140625" style="78"/>
    <col min="10755" max="10755" width="9.5703125" style="78" customWidth="1"/>
    <col min="10756" max="10757" width="9.140625" style="78"/>
    <col min="10758" max="10758" width="9.85546875" style="78" customWidth="1"/>
    <col min="10759" max="10760" width="9.140625" style="78"/>
    <col min="10761" max="10761" width="9.85546875" style="78" customWidth="1"/>
    <col min="10762" max="10767" width="9.140625" style="78"/>
    <col min="10768" max="10768" width="11.5703125" style="78" bestFit="1" customWidth="1"/>
    <col min="10769" max="10769" width="7.42578125" style="78" customWidth="1"/>
    <col min="10770" max="10770" width="7.85546875" style="78" customWidth="1"/>
    <col min="10771" max="10771" width="7.5703125" style="78" customWidth="1"/>
    <col min="10772" max="10772" width="8.42578125" style="78" customWidth="1"/>
    <col min="10773" max="10773" width="6.7109375" style="78" customWidth="1"/>
    <col min="10774" max="10774" width="8.5703125" style="78" customWidth="1"/>
    <col min="10775" max="10775" width="9" style="78" customWidth="1"/>
    <col min="10776" max="10776" width="8" style="78" customWidth="1"/>
    <col min="10777" max="10777" width="8.7109375" style="78" customWidth="1"/>
    <col min="10778" max="10980" width="9.140625" style="78"/>
    <col min="10981" max="10981" width="4.28515625" style="78" customWidth="1"/>
    <col min="10982" max="10982" width="26.28515625" style="78" customWidth="1"/>
    <col min="10983" max="10991" width="9.7109375" style="78" customWidth="1"/>
    <col min="10992" max="10993" width="9.5703125" style="78" customWidth="1"/>
    <col min="10994" max="10994" width="9.140625" style="78"/>
    <col min="10995" max="10996" width="9.5703125" style="78" customWidth="1"/>
    <col min="10997" max="10997" width="9.140625" style="78"/>
    <col min="10998" max="10999" width="9.5703125" style="78" customWidth="1"/>
    <col min="11000" max="11000" width="9.140625" style="78"/>
    <col min="11001" max="11006" width="9.5703125" style="78" customWidth="1"/>
    <col min="11007" max="11007" width="9.42578125" style="78" customWidth="1"/>
    <col min="11008" max="11008" width="9.5703125" style="78" customWidth="1"/>
    <col min="11009" max="11009" width="9.28515625" style="78" customWidth="1"/>
    <col min="11010" max="11010" width="9.140625" style="78"/>
    <col min="11011" max="11011" width="9.5703125" style="78" customWidth="1"/>
    <col min="11012" max="11013" width="9.140625" style="78"/>
    <col min="11014" max="11014" width="9.85546875" style="78" customWidth="1"/>
    <col min="11015" max="11016" width="9.140625" style="78"/>
    <col min="11017" max="11017" width="9.85546875" style="78" customWidth="1"/>
    <col min="11018" max="11023" width="9.140625" style="78"/>
    <col min="11024" max="11024" width="11.5703125" style="78" bestFit="1" customWidth="1"/>
    <col min="11025" max="11025" width="7.42578125" style="78" customWidth="1"/>
    <col min="11026" max="11026" width="7.85546875" style="78" customWidth="1"/>
    <col min="11027" max="11027" width="7.5703125" style="78" customWidth="1"/>
    <col min="11028" max="11028" width="8.42578125" style="78" customWidth="1"/>
    <col min="11029" max="11029" width="6.7109375" style="78" customWidth="1"/>
    <col min="11030" max="11030" width="8.5703125" style="78" customWidth="1"/>
    <col min="11031" max="11031" width="9" style="78" customWidth="1"/>
    <col min="11032" max="11032" width="8" style="78" customWidth="1"/>
    <col min="11033" max="11033" width="8.7109375" style="78" customWidth="1"/>
    <col min="11034" max="11236" width="9.140625" style="78"/>
    <col min="11237" max="11237" width="4.28515625" style="78" customWidth="1"/>
    <col min="11238" max="11238" width="26.28515625" style="78" customWidth="1"/>
    <col min="11239" max="11247" width="9.7109375" style="78" customWidth="1"/>
    <col min="11248" max="11249" width="9.5703125" style="78" customWidth="1"/>
    <col min="11250" max="11250" width="9.140625" style="78"/>
    <col min="11251" max="11252" width="9.5703125" style="78" customWidth="1"/>
    <col min="11253" max="11253" width="9.140625" style="78"/>
    <col min="11254" max="11255" width="9.5703125" style="78" customWidth="1"/>
    <col min="11256" max="11256" width="9.140625" style="78"/>
    <col min="11257" max="11262" width="9.5703125" style="78" customWidth="1"/>
    <col min="11263" max="11263" width="9.42578125" style="78" customWidth="1"/>
    <col min="11264" max="11264" width="9.5703125" style="78" customWidth="1"/>
    <col min="11265" max="11265" width="9.28515625" style="78" customWidth="1"/>
    <col min="11266" max="11266" width="9.140625" style="78"/>
    <col min="11267" max="11267" width="9.5703125" style="78" customWidth="1"/>
    <col min="11268" max="11269" width="9.140625" style="78"/>
    <col min="11270" max="11270" width="9.85546875" style="78" customWidth="1"/>
    <col min="11271" max="11272" width="9.140625" style="78"/>
    <col min="11273" max="11273" width="9.85546875" style="78" customWidth="1"/>
    <col min="11274" max="11279" width="9.140625" style="78"/>
    <col min="11280" max="11280" width="11.5703125" style="78" bestFit="1" customWidth="1"/>
    <col min="11281" max="11281" width="7.42578125" style="78" customWidth="1"/>
    <col min="11282" max="11282" width="7.85546875" style="78" customWidth="1"/>
    <col min="11283" max="11283" width="7.5703125" style="78" customWidth="1"/>
    <col min="11284" max="11284" width="8.42578125" style="78" customWidth="1"/>
    <col min="11285" max="11285" width="6.7109375" style="78" customWidth="1"/>
    <col min="11286" max="11286" width="8.5703125" style="78" customWidth="1"/>
    <col min="11287" max="11287" width="9" style="78" customWidth="1"/>
    <col min="11288" max="11288" width="8" style="78" customWidth="1"/>
    <col min="11289" max="11289" width="8.7109375" style="78" customWidth="1"/>
    <col min="11290" max="11492" width="9.140625" style="78"/>
    <col min="11493" max="11493" width="4.28515625" style="78" customWidth="1"/>
    <col min="11494" max="11494" width="26.28515625" style="78" customWidth="1"/>
    <col min="11495" max="11503" width="9.7109375" style="78" customWidth="1"/>
    <col min="11504" max="11505" width="9.5703125" style="78" customWidth="1"/>
    <col min="11506" max="11506" width="9.140625" style="78"/>
    <col min="11507" max="11508" width="9.5703125" style="78" customWidth="1"/>
    <col min="11509" max="11509" width="9.140625" style="78"/>
    <col min="11510" max="11511" width="9.5703125" style="78" customWidth="1"/>
    <col min="11512" max="11512" width="9.140625" style="78"/>
    <col min="11513" max="11518" width="9.5703125" style="78" customWidth="1"/>
    <col min="11519" max="11519" width="9.42578125" style="78" customWidth="1"/>
    <col min="11520" max="11520" width="9.5703125" style="78" customWidth="1"/>
    <col min="11521" max="11521" width="9.28515625" style="78" customWidth="1"/>
    <col min="11522" max="11522" width="9.140625" style="78"/>
    <col min="11523" max="11523" width="9.5703125" style="78" customWidth="1"/>
    <col min="11524" max="11525" width="9.140625" style="78"/>
    <col min="11526" max="11526" width="9.85546875" style="78" customWidth="1"/>
    <col min="11527" max="11528" width="9.140625" style="78"/>
    <col min="11529" max="11529" width="9.85546875" style="78" customWidth="1"/>
    <col min="11530" max="11535" width="9.140625" style="78"/>
    <col min="11536" max="11536" width="11.5703125" style="78" bestFit="1" customWidth="1"/>
    <col min="11537" max="11537" width="7.42578125" style="78" customWidth="1"/>
    <col min="11538" max="11538" width="7.85546875" style="78" customWidth="1"/>
    <col min="11539" max="11539" width="7.5703125" style="78" customWidth="1"/>
    <col min="11540" max="11540" width="8.42578125" style="78" customWidth="1"/>
    <col min="11541" max="11541" width="6.7109375" style="78" customWidth="1"/>
    <col min="11542" max="11542" width="8.5703125" style="78" customWidth="1"/>
    <col min="11543" max="11543" width="9" style="78" customWidth="1"/>
    <col min="11544" max="11544" width="8" style="78" customWidth="1"/>
    <col min="11545" max="11545" width="8.7109375" style="78" customWidth="1"/>
    <col min="11546" max="11748" width="9.140625" style="78"/>
    <col min="11749" max="11749" width="4.28515625" style="78" customWidth="1"/>
    <col min="11750" max="11750" width="26.28515625" style="78" customWidth="1"/>
    <col min="11751" max="11759" width="9.7109375" style="78" customWidth="1"/>
    <col min="11760" max="11761" width="9.5703125" style="78" customWidth="1"/>
    <col min="11762" max="11762" width="9.140625" style="78"/>
    <col min="11763" max="11764" width="9.5703125" style="78" customWidth="1"/>
    <col min="11765" max="11765" width="9.140625" style="78"/>
    <col min="11766" max="11767" width="9.5703125" style="78" customWidth="1"/>
    <col min="11768" max="11768" width="9.140625" style="78"/>
    <col min="11769" max="11774" width="9.5703125" style="78" customWidth="1"/>
    <col min="11775" max="11775" width="9.42578125" style="78" customWidth="1"/>
    <col min="11776" max="11776" width="9.5703125" style="78" customWidth="1"/>
    <col min="11777" max="11777" width="9.28515625" style="78" customWidth="1"/>
    <col min="11778" max="11778" width="9.140625" style="78"/>
    <col min="11779" max="11779" width="9.5703125" style="78" customWidth="1"/>
    <col min="11780" max="11781" width="9.140625" style="78"/>
    <col min="11782" max="11782" width="9.85546875" style="78" customWidth="1"/>
    <col min="11783" max="11784" width="9.140625" style="78"/>
    <col min="11785" max="11785" width="9.85546875" style="78" customWidth="1"/>
    <col min="11786" max="11791" width="9.140625" style="78"/>
    <col min="11792" max="11792" width="11.5703125" style="78" bestFit="1" customWidth="1"/>
    <col min="11793" max="11793" width="7.42578125" style="78" customWidth="1"/>
    <col min="11794" max="11794" width="7.85546875" style="78" customWidth="1"/>
    <col min="11795" max="11795" width="7.5703125" style="78" customWidth="1"/>
    <col min="11796" max="11796" width="8.42578125" style="78" customWidth="1"/>
    <col min="11797" max="11797" width="6.7109375" style="78" customWidth="1"/>
    <col min="11798" max="11798" width="8.5703125" style="78" customWidth="1"/>
    <col min="11799" max="11799" width="9" style="78" customWidth="1"/>
    <col min="11800" max="11800" width="8" style="78" customWidth="1"/>
    <col min="11801" max="11801" width="8.7109375" style="78" customWidth="1"/>
    <col min="11802" max="12004" width="9.140625" style="78"/>
    <col min="12005" max="12005" width="4.28515625" style="78" customWidth="1"/>
    <col min="12006" max="12006" width="26.28515625" style="78" customWidth="1"/>
    <col min="12007" max="12015" width="9.7109375" style="78" customWidth="1"/>
    <col min="12016" max="12017" width="9.5703125" style="78" customWidth="1"/>
    <col min="12018" max="12018" width="9.140625" style="78"/>
    <col min="12019" max="12020" width="9.5703125" style="78" customWidth="1"/>
    <col min="12021" max="12021" width="9.140625" style="78"/>
    <col min="12022" max="12023" width="9.5703125" style="78" customWidth="1"/>
    <col min="12024" max="12024" width="9.140625" style="78"/>
    <col min="12025" max="12030" width="9.5703125" style="78" customWidth="1"/>
    <col min="12031" max="12031" width="9.42578125" style="78" customWidth="1"/>
    <col min="12032" max="12032" width="9.5703125" style="78" customWidth="1"/>
    <col min="12033" max="12033" width="9.28515625" style="78" customWidth="1"/>
    <col min="12034" max="12034" width="9.140625" style="78"/>
    <col min="12035" max="12035" width="9.5703125" style="78" customWidth="1"/>
    <col min="12036" max="12037" width="9.140625" style="78"/>
    <col min="12038" max="12038" width="9.85546875" style="78" customWidth="1"/>
    <col min="12039" max="12040" width="9.140625" style="78"/>
    <col min="12041" max="12041" width="9.85546875" style="78" customWidth="1"/>
    <col min="12042" max="12047" width="9.140625" style="78"/>
    <col min="12048" max="12048" width="11.5703125" style="78" bestFit="1" customWidth="1"/>
    <col min="12049" max="12049" width="7.42578125" style="78" customWidth="1"/>
    <col min="12050" max="12050" width="7.85546875" style="78" customWidth="1"/>
    <col min="12051" max="12051" width="7.5703125" style="78" customWidth="1"/>
    <col min="12052" max="12052" width="8.42578125" style="78" customWidth="1"/>
    <col min="12053" max="12053" width="6.7109375" style="78" customWidth="1"/>
    <col min="12054" max="12054" width="8.5703125" style="78" customWidth="1"/>
    <col min="12055" max="12055" width="9" style="78" customWidth="1"/>
    <col min="12056" max="12056" width="8" style="78" customWidth="1"/>
    <col min="12057" max="12057" width="8.7109375" style="78" customWidth="1"/>
    <col min="12058" max="12260" width="9.140625" style="78"/>
    <col min="12261" max="12261" width="4.28515625" style="78" customWidth="1"/>
    <col min="12262" max="12262" width="26.28515625" style="78" customWidth="1"/>
    <col min="12263" max="12271" width="9.7109375" style="78" customWidth="1"/>
    <col min="12272" max="12273" width="9.5703125" style="78" customWidth="1"/>
    <col min="12274" max="12274" width="9.140625" style="78"/>
    <col min="12275" max="12276" width="9.5703125" style="78" customWidth="1"/>
    <col min="12277" max="12277" width="9.140625" style="78"/>
    <col min="12278" max="12279" width="9.5703125" style="78" customWidth="1"/>
    <col min="12280" max="12280" width="9.140625" style="78"/>
    <col min="12281" max="12286" width="9.5703125" style="78" customWidth="1"/>
    <col min="12287" max="12287" width="9.42578125" style="78" customWidth="1"/>
    <col min="12288" max="12288" width="9.5703125" style="78" customWidth="1"/>
    <col min="12289" max="12289" width="9.28515625" style="78" customWidth="1"/>
    <col min="12290" max="12290" width="9.140625" style="78"/>
    <col min="12291" max="12291" width="9.5703125" style="78" customWidth="1"/>
    <col min="12292" max="12293" width="9.140625" style="78"/>
    <col min="12294" max="12294" width="9.85546875" style="78" customWidth="1"/>
    <col min="12295" max="12296" width="9.140625" style="78"/>
    <col min="12297" max="12297" width="9.85546875" style="78" customWidth="1"/>
    <col min="12298" max="12303" width="9.140625" style="78"/>
    <col min="12304" max="12304" width="11.5703125" style="78" bestFit="1" customWidth="1"/>
    <col min="12305" max="12305" width="7.42578125" style="78" customWidth="1"/>
    <col min="12306" max="12306" width="7.85546875" style="78" customWidth="1"/>
    <col min="12307" max="12307" width="7.5703125" style="78" customWidth="1"/>
    <col min="12308" max="12308" width="8.42578125" style="78" customWidth="1"/>
    <col min="12309" max="12309" width="6.7109375" style="78" customWidth="1"/>
    <col min="12310" max="12310" width="8.5703125" style="78" customWidth="1"/>
    <col min="12311" max="12311" width="9" style="78" customWidth="1"/>
    <col min="12312" max="12312" width="8" style="78" customWidth="1"/>
    <col min="12313" max="12313" width="8.7109375" style="78" customWidth="1"/>
    <col min="12314" max="12516" width="9.140625" style="78"/>
    <col min="12517" max="12517" width="4.28515625" style="78" customWidth="1"/>
    <col min="12518" max="12518" width="26.28515625" style="78" customWidth="1"/>
    <col min="12519" max="12527" width="9.7109375" style="78" customWidth="1"/>
    <col min="12528" max="12529" width="9.5703125" style="78" customWidth="1"/>
    <col min="12530" max="12530" width="9.140625" style="78"/>
    <col min="12531" max="12532" width="9.5703125" style="78" customWidth="1"/>
    <col min="12533" max="12533" width="9.140625" style="78"/>
    <col min="12534" max="12535" width="9.5703125" style="78" customWidth="1"/>
    <col min="12536" max="12536" width="9.140625" style="78"/>
    <col min="12537" max="12542" width="9.5703125" style="78" customWidth="1"/>
    <col min="12543" max="12543" width="9.42578125" style="78" customWidth="1"/>
    <col min="12544" max="12544" width="9.5703125" style="78" customWidth="1"/>
    <col min="12545" max="12545" width="9.28515625" style="78" customWidth="1"/>
    <col min="12546" max="12546" width="9.140625" style="78"/>
    <col min="12547" max="12547" width="9.5703125" style="78" customWidth="1"/>
    <col min="12548" max="12549" width="9.140625" style="78"/>
    <col min="12550" max="12550" width="9.85546875" style="78" customWidth="1"/>
    <col min="12551" max="12552" width="9.140625" style="78"/>
    <col min="12553" max="12553" width="9.85546875" style="78" customWidth="1"/>
    <col min="12554" max="12559" width="9.140625" style="78"/>
    <col min="12560" max="12560" width="11.5703125" style="78" bestFit="1" customWidth="1"/>
    <col min="12561" max="12561" width="7.42578125" style="78" customWidth="1"/>
    <col min="12562" max="12562" width="7.85546875" style="78" customWidth="1"/>
    <col min="12563" max="12563" width="7.5703125" style="78" customWidth="1"/>
    <col min="12564" max="12564" width="8.42578125" style="78" customWidth="1"/>
    <col min="12565" max="12565" width="6.7109375" style="78" customWidth="1"/>
    <col min="12566" max="12566" width="8.5703125" style="78" customWidth="1"/>
    <col min="12567" max="12567" width="9" style="78" customWidth="1"/>
    <col min="12568" max="12568" width="8" style="78" customWidth="1"/>
    <col min="12569" max="12569" width="8.7109375" style="78" customWidth="1"/>
    <col min="12570" max="12772" width="9.140625" style="78"/>
    <col min="12773" max="12773" width="4.28515625" style="78" customWidth="1"/>
    <col min="12774" max="12774" width="26.28515625" style="78" customWidth="1"/>
    <col min="12775" max="12783" width="9.7109375" style="78" customWidth="1"/>
    <col min="12784" max="12785" width="9.5703125" style="78" customWidth="1"/>
    <col min="12786" max="12786" width="9.140625" style="78"/>
    <col min="12787" max="12788" width="9.5703125" style="78" customWidth="1"/>
    <col min="12789" max="12789" width="9.140625" style="78"/>
    <col min="12790" max="12791" width="9.5703125" style="78" customWidth="1"/>
    <col min="12792" max="12792" width="9.140625" style="78"/>
    <col min="12793" max="12798" width="9.5703125" style="78" customWidth="1"/>
    <col min="12799" max="12799" width="9.42578125" style="78" customWidth="1"/>
    <col min="12800" max="12800" width="9.5703125" style="78" customWidth="1"/>
    <col min="12801" max="12801" width="9.28515625" style="78" customWidth="1"/>
    <col min="12802" max="12802" width="9.140625" style="78"/>
    <col min="12803" max="12803" width="9.5703125" style="78" customWidth="1"/>
    <col min="12804" max="12805" width="9.140625" style="78"/>
    <col min="12806" max="12806" width="9.85546875" style="78" customWidth="1"/>
    <col min="12807" max="12808" width="9.140625" style="78"/>
    <col min="12809" max="12809" width="9.85546875" style="78" customWidth="1"/>
    <col min="12810" max="12815" width="9.140625" style="78"/>
    <col min="12816" max="12816" width="11.5703125" style="78" bestFit="1" customWidth="1"/>
    <col min="12817" max="12817" width="7.42578125" style="78" customWidth="1"/>
    <col min="12818" max="12818" width="7.85546875" style="78" customWidth="1"/>
    <col min="12819" max="12819" width="7.5703125" style="78" customWidth="1"/>
    <col min="12820" max="12820" width="8.42578125" style="78" customWidth="1"/>
    <col min="12821" max="12821" width="6.7109375" style="78" customWidth="1"/>
    <col min="12822" max="12822" width="8.5703125" style="78" customWidth="1"/>
    <col min="12823" max="12823" width="9" style="78" customWidth="1"/>
    <col min="12824" max="12824" width="8" style="78" customWidth="1"/>
    <col min="12825" max="12825" width="8.7109375" style="78" customWidth="1"/>
    <col min="12826" max="13028" width="9.140625" style="78"/>
    <col min="13029" max="13029" width="4.28515625" style="78" customWidth="1"/>
    <col min="13030" max="13030" width="26.28515625" style="78" customWidth="1"/>
    <col min="13031" max="13039" width="9.7109375" style="78" customWidth="1"/>
    <col min="13040" max="13041" width="9.5703125" style="78" customWidth="1"/>
    <col min="13042" max="13042" width="9.140625" style="78"/>
    <col min="13043" max="13044" width="9.5703125" style="78" customWidth="1"/>
    <col min="13045" max="13045" width="9.140625" style="78"/>
    <col min="13046" max="13047" width="9.5703125" style="78" customWidth="1"/>
    <col min="13048" max="13048" width="9.140625" style="78"/>
    <col min="13049" max="13054" width="9.5703125" style="78" customWidth="1"/>
    <col min="13055" max="13055" width="9.42578125" style="78" customWidth="1"/>
    <col min="13056" max="13056" width="9.5703125" style="78" customWidth="1"/>
    <col min="13057" max="13057" width="9.28515625" style="78" customWidth="1"/>
    <col min="13058" max="13058" width="9.140625" style="78"/>
    <col min="13059" max="13059" width="9.5703125" style="78" customWidth="1"/>
    <col min="13060" max="13061" width="9.140625" style="78"/>
    <col min="13062" max="13062" width="9.85546875" style="78" customWidth="1"/>
    <col min="13063" max="13064" width="9.140625" style="78"/>
    <col min="13065" max="13065" width="9.85546875" style="78" customWidth="1"/>
    <col min="13066" max="13071" width="9.140625" style="78"/>
    <col min="13072" max="13072" width="11.5703125" style="78" bestFit="1" customWidth="1"/>
    <col min="13073" max="13073" width="7.42578125" style="78" customWidth="1"/>
    <col min="13074" max="13074" width="7.85546875" style="78" customWidth="1"/>
    <col min="13075" max="13075" width="7.5703125" style="78" customWidth="1"/>
    <col min="13076" max="13076" width="8.42578125" style="78" customWidth="1"/>
    <col min="13077" max="13077" width="6.7109375" style="78" customWidth="1"/>
    <col min="13078" max="13078" width="8.5703125" style="78" customWidth="1"/>
    <col min="13079" max="13079" width="9" style="78" customWidth="1"/>
    <col min="13080" max="13080" width="8" style="78" customWidth="1"/>
    <col min="13081" max="13081" width="8.7109375" style="78" customWidth="1"/>
    <col min="13082" max="13284" width="9.140625" style="78"/>
    <col min="13285" max="13285" width="4.28515625" style="78" customWidth="1"/>
    <col min="13286" max="13286" width="26.28515625" style="78" customWidth="1"/>
    <col min="13287" max="13295" width="9.7109375" style="78" customWidth="1"/>
    <col min="13296" max="13297" width="9.5703125" style="78" customWidth="1"/>
    <col min="13298" max="13298" width="9.140625" style="78"/>
    <col min="13299" max="13300" width="9.5703125" style="78" customWidth="1"/>
    <col min="13301" max="13301" width="9.140625" style="78"/>
    <col min="13302" max="13303" width="9.5703125" style="78" customWidth="1"/>
    <col min="13304" max="13304" width="9.140625" style="78"/>
    <col min="13305" max="13310" width="9.5703125" style="78" customWidth="1"/>
    <col min="13311" max="13311" width="9.42578125" style="78" customWidth="1"/>
    <col min="13312" max="13312" width="9.5703125" style="78" customWidth="1"/>
    <col min="13313" max="13313" width="9.28515625" style="78" customWidth="1"/>
    <col min="13314" max="13314" width="9.140625" style="78"/>
    <col min="13315" max="13315" width="9.5703125" style="78" customWidth="1"/>
    <col min="13316" max="13317" width="9.140625" style="78"/>
    <col min="13318" max="13318" width="9.85546875" style="78" customWidth="1"/>
    <col min="13319" max="13320" width="9.140625" style="78"/>
    <col min="13321" max="13321" width="9.85546875" style="78" customWidth="1"/>
    <col min="13322" max="13327" width="9.140625" style="78"/>
    <col min="13328" max="13328" width="11.5703125" style="78" bestFit="1" customWidth="1"/>
    <col min="13329" max="13329" width="7.42578125" style="78" customWidth="1"/>
    <col min="13330" max="13330" width="7.85546875" style="78" customWidth="1"/>
    <col min="13331" max="13331" width="7.5703125" style="78" customWidth="1"/>
    <col min="13332" max="13332" width="8.42578125" style="78" customWidth="1"/>
    <col min="13333" max="13333" width="6.7109375" style="78" customWidth="1"/>
    <col min="13334" max="13334" width="8.5703125" style="78" customWidth="1"/>
    <col min="13335" max="13335" width="9" style="78" customWidth="1"/>
    <col min="13336" max="13336" width="8" style="78" customWidth="1"/>
    <col min="13337" max="13337" width="8.7109375" style="78" customWidth="1"/>
    <col min="13338" max="13540" width="9.140625" style="78"/>
    <col min="13541" max="13541" width="4.28515625" style="78" customWidth="1"/>
    <col min="13542" max="13542" width="26.28515625" style="78" customWidth="1"/>
    <col min="13543" max="13551" width="9.7109375" style="78" customWidth="1"/>
    <col min="13552" max="13553" width="9.5703125" style="78" customWidth="1"/>
    <col min="13554" max="13554" width="9.140625" style="78"/>
    <col min="13555" max="13556" width="9.5703125" style="78" customWidth="1"/>
    <col min="13557" max="13557" width="9.140625" style="78"/>
    <col min="13558" max="13559" width="9.5703125" style="78" customWidth="1"/>
    <col min="13560" max="13560" width="9.140625" style="78"/>
    <col min="13561" max="13566" width="9.5703125" style="78" customWidth="1"/>
    <col min="13567" max="13567" width="9.42578125" style="78" customWidth="1"/>
    <col min="13568" max="13568" width="9.5703125" style="78" customWidth="1"/>
    <col min="13569" max="13569" width="9.28515625" style="78" customWidth="1"/>
    <col min="13570" max="13570" width="9.140625" style="78"/>
    <col min="13571" max="13571" width="9.5703125" style="78" customWidth="1"/>
    <col min="13572" max="13573" width="9.140625" style="78"/>
    <col min="13574" max="13574" width="9.85546875" style="78" customWidth="1"/>
    <col min="13575" max="13576" width="9.140625" style="78"/>
    <col min="13577" max="13577" width="9.85546875" style="78" customWidth="1"/>
    <col min="13578" max="13583" width="9.140625" style="78"/>
    <col min="13584" max="13584" width="11.5703125" style="78" bestFit="1" customWidth="1"/>
    <col min="13585" max="13585" width="7.42578125" style="78" customWidth="1"/>
    <col min="13586" max="13586" width="7.85546875" style="78" customWidth="1"/>
    <col min="13587" max="13587" width="7.5703125" style="78" customWidth="1"/>
    <col min="13588" max="13588" width="8.42578125" style="78" customWidth="1"/>
    <col min="13589" max="13589" width="6.7109375" style="78" customWidth="1"/>
    <col min="13590" max="13590" width="8.5703125" style="78" customWidth="1"/>
    <col min="13591" max="13591" width="9" style="78" customWidth="1"/>
    <col min="13592" max="13592" width="8" style="78" customWidth="1"/>
    <col min="13593" max="13593" width="8.7109375" style="78" customWidth="1"/>
    <col min="13594" max="13796" width="9.140625" style="78"/>
    <col min="13797" max="13797" width="4.28515625" style="78" customWidth="1"/>
    <col min="13798" max="13798" width="26.28515625" style="78" customWidth="1"/>
    <col min="13799" max="13807" width="9.7109375" style="78" customWidth="1"/>
    <col min="13808" max="13809" width="9.5703125" style="78" customWidth="1"/>
    <col min="13810" max="13810" width="9.140625" style="78"/>
    <col min="13811" max="13812" width="9.5703125" style="78" customWidth="1"/>
    <col min="13813" max="13813" width="9.140625" style="78"/>
    <col min="13814" max="13815" width="9.5703125" style="78" customWidth="1"/>
    <col min="13816" max="13816" width="9.140625" style="78"/>
    <col min="13817" max="13822" width="9.5703125" style="78" customWidth="1"/>
    <col min="13823" max="13823" width="9.42578125" style="78" customWidth="1"/>
    <col min="13824" max="13824" width="9.5703125" style="78" customWidth="1"/>
    <col min="13825" max="13825" width="9.28515625" style="78" customWidth="1"/>
    <col min="13826" max="13826" width="9.140625" style="78"/>
    <col min="13827" max="13827" width="9.5703125" style="78" customWidth="1"/>
    <col min="13828" max="13829" width="9.140625" style="78"/>
    <col min="13830" max="13830" width="9.85546875" style="78" customWidth="1"/>
    <col min="13831" max="13832" width="9.140625" style="78"/>
    <col min="13833" max="13833" width="9.85546875" style="78" customWidth="1"/>
    <col min="13834" max="13839" width="9.140625" style="78"/>
    <col min="13840" max="13840" width="11.5703125" style="78" bestFit="1" customWidth="1"/>
    <col min="13841" max="13841" width="7.42578125" style="78" customWidth="1"/>
    <col min="13842" max="13842" width="7.85546875" style="78" customWidth="1"/>
    <col min="13843" max="13843" width="7.5703125" style="78" customWidth="1"/>
    <col min="13844" max="13844" width="8.42578125" style="78" customWidth="1"/>
    <col min="13845" max="13845" width="6.7109375" style="78" customWidth="1"/>
    <col min="13846" max="13846" width="8.5703125" style="78" customWidth="1"/>
    <col min="13847" max="13847" width="9" style="78" customWidth="1"/>
    <col min="13848" max="13848" width="8" style="78" customWidth="1"/>
    <col min="13849" max="13849" width="8.7109375" style="78" customWidth="1"/>
    <col min="13850" max="14052" width="9.140625" style="78"/>
    <col min="14053" max="14053" width="4.28515625" style="78" customWidth="1"/>
    <col min="14054" max="14054" width="26.28515625" style="78" customWidth="1"/>
    <col min="14055" max="14063" width="9.7109375" style="78" customWidth="1"/>
    <col min="14064" max="14065" width="9.5703125" style="78" customWidth="1"/>
    <col min="14066" max="14066" width="9.140625" style="78"/>
    <col min="14067" max="14068" width="9.5703125" style="78" customWidth="1"/>
    <col min="14069" max="14069" width="9.140625" style="78"/>
    <col min="14070" max="14071" width="9.5703125" style="78" customWidth="1"/>
    <col min="14072" max="14072" width="9.140625" style="78"/>
    <col min="14073" max="14078" width="9.5703125" style="78" customWidth="1"/>
    <col min="14079" max="14079" width="9.42578125" style="78" customWidth="1"/>
    <col min="14080" max="14080" width="9.5703125" style="78" customWidth="1"/>
    <col min="14081" max="14081" width="9.28515625" style="78" customWidth="1"/>
    <col min="14082" max="14082" width="9.140625" style="78"/>
    <col min="14083" max="14083" width="9.5703125" style="78" customWidth="1"/>
    <col min="14084" max="14085" width="9.140625" style="78"/>
    <col min="14086" max="14086" width="9.85546875" style="78" customWidth="1"/>
    <col min="14087" max="14088" width="9.140625" style="78"/>
    <col min="14089" max="14089" width="9.85546875" style="78" customWidth="1"/>
    <col min="14090" max="14095" width="9.140625" style="78"/>
    <col min="14096" max="14096" width="11.5703125" style="78" bestFit="1" customWidth="1"/>
    <col min="14097" max="14097" width="7.42578125" style="78" customWidth="1"/>
    <col min="14098" max="14098" width="7.85546875" style="78" customWidth="1"/>
    <col min="14099" max="14099" width="7.5703125" style="78" customWidth="1"/>
    <col min="14100" max="14100" width="8.42578125" style="78" customWidth="1"/>
    <col min="14101" max="14101" width="6.7109375" style="78" customWidth="1"/>
    <col min="14102" max="14102" width="8.5703125" style="78" customWidth="1"/>
    <col min="14103" max="14103" width="9" style="78" customWidth="1"/>
    <col min="14104" max="14104" width="8" style="78" customWidth="1"/>
    <col min="14105" max="14105" width="8.7109375" style="78" customWidth="1"/>
    <col min="14106" max="14308" width="9.140625" style="78"/>
    <col min="14309" max="14309" width="4.28515625" style="78" customWidth="1"/>
    <col min="14310" max="14310" width="26.28515625" style="78" customWidth="1"/>
    <col min="14311" max="14319" width="9.7109375" style="78" customWidth="1"/>
    <col min="14320" max="14321" width="9.5703125" style="78" customWidth="1"/>
    <col min="14322" max="14322" width="9.140625" style="78"/>
    <col min="14323" max="14324" width="9.5703125" style="78" customWidth="1"/>
    <col min="14325" max="14325" width="9.140625" style="78"/>
    <col min="14326" max="14327" width="9.5703125" style="78" customWidth="1"/>
    <col min="14328" max="14328" width="9.140625" style="78"/>
    <col min="14329" max="14334" width="9.5703125" style="78" customWidth="1"/>
    <col min="14335" max="14335" width="9.42578125" style="78" customWidth="1"/>
    <col min="14336" max="14336" width="9.5703125" style="78" customWidth="1"/>
    <col min="14337" max="14337" width="9.28515625" style="78" customWidth="1"/>
    <col min="14338" max="14338" width="9.140625" style="78"/>
    <col min="14339" max="14339" width="9.5703125" style="78" customWidth="1"/>
    <col min="14340" max="14341" width="9.140625" style="78"/>
    <col min="14342" max="14342" width="9.85546875" style="78" customWidth="1"/>
    <col min="14343" max="14344" width="9.140625" style="78"/>
    <col min="14345" max="14345" width="9.85546875" style="78" customWidth="1"/>
    <col min="14346" max="14351" width="9.140625" style="78"/>
    <col min="14352" max="14352" width="11.5703125" style="78" bestFit="1" customWidth="1"/>
    <col min="14353" max="14353" width="7.42578125" style="78" customWidth="1"/>
    <col min="14354" max="14354" width="7.85546875" style="78" customWidth="1"/>
    <col min="14355" max="14355" width="7.5703125" style="78" customWidth="1"/>
    <col min="14356" max="14356" width="8.42578125" style="78" customWidth="1"/>
    <col min="14357" max="14357" width="6.7109375" style="78" customWidth="1"/>
    <col min="14358" max="14358" width="8.5703125" style="78" customWidth="1"/>
    <col min="14359" max="14359" width="9" style="78" customWidth="1"/>
    <col min="14360" max="14360" width="8" style="78" customWidth="1"/>
    <col min="14361" max="14361" width="8.7109375" style="78" customWidth="1"/>
    <col min="14362" max="14564" width="9.140625" style="78"/>
    <col min="14565" max="14565" width="4.28515625" style="78" customWidth="1"/>
    <col min="14566" max="14566" width="26.28515625" style="78" customWidth="1"/>
    <col min="14567" max="14575" width="9.7109375" style="78" customWidth="1"/>
    <col min="14576" max="14577" width="9.5703125" style="78" customWidth="1"/>
    <col min="14578" max="14578" width="9.140625" style="78"/>
    <col min="14579" max="14580" width="9.5703125" style="78" customWidth="1"/>
    <col min="14581" max="14581" width="9.140625" style="78"/>
    <col min="14582" max="14583" width="9.5703125" style="78" customWidth="1"/>
    <col min="14584" max="14584" width="9.140625" style="78"/>
    <col min="14585" max="14590" width="9.5703125" style="78" customWidth="1"/>
    <col min="14591" max="14591" width="9.42578125" style="78" customWidth="1"/>
    <col min="14592" max="14592" width="9.5703125" style="78" customWidth="1"/>
    <col min="14593" max="14593" width="9.28515625" style="78" customWidth="1"/>
    <col min="14594" max="14594" width="9.140625" style="78"/>
    <col min="14595" max="14595" width="9.5703125" style="78" customWidth="1"/>
    <col min="14596" max="14597" width="9.140625" style="78"/>
    <col min="14598" max="14598" width="9.85546875" style="78" customWidth="1"/>
    <col min="14599" max="14600" width="9.140625" style="78"/>
    <col min="14601" max="14601" width="9.85546875" style="78" customWidth="1"/>
    <col min="14602" max="14607" width="9.140625" style="78"/>
    <col min="14608" max="14608" width="11.5703125" style="78" bestFit="1" customWidth="1"/>
    <col min="14609" max="14609" width="7.42578125" style="78" customWidth="1"/>
    <col min="14610" max="14610" width="7.85546875" style="78" customWidth="1"/>
    <col min="14611" max="14611" width="7.5703125" style="78" customWidth="1"/>
    <col min="14612" max="14612" width="8.42578125" style="78" customWidth="1"/>
    <col min="14613" max="14613" width="6.7109375" style="78" customWidth="1"/>
    <col min="14614" max="14614" width="8.5703125" style="78" customWidth="1"/>
    <col min="14615" max="14615" width="9" style="78" customWidth="1"/>
    <col min="14616" max="14616" width="8" style="78" customWidth="1"/>
    <col min="14617" max="14617" width="8.7109375" style="78" customWidth="1"/>
    <col min="14618" max="14820" width="9.140625" style="78"/>
    <col min="14821" max="14821" width="4.28515625" style="78" customWidth="1"/>
    <col min="14822" max="14822" width="26.28515625" style="78" customWidth="1"/>
    <col min="14823" max="14831" width="9.7109375" style="78" customWidth="1"/>
    <col min="14832" max="14833" width="9.5703125" style="78" customWidth="1"/>
    <col min="14834" max="14834" width="9.140625" style="78"/>
    <col min="14835" max="14836" width="9.5703125" style="78" customWidth="1"/>
    <col min="14837" max="14837" width="9.140625" style="78"/>
    <col min="14838" max="14839" width="9.5703125" style="78" customWidth="1"/>
    <col min="14840" max="14840" width="9.140625" style="78"/>
    <col min="14841" max="14846" width="9.5703125" style="78" customWidth="1"/>
    <col min="14847" max="14847" width="9.42578125" style="78" customWidth="1"/>
    <col min="14848" max="14848" width="9.5703125" style="78" customWidth="1"/>
    <col min="14849" max="14849" width="9.28515625" style="78" customWidth="1"/>
    <col min="14850" max="14850" width="9.140625" style="78"/>
    <col min="14851" max="14851" width="9.5703125" style="78" customWidth="1"/>
    <col min="14852" max="14853" width="9.140625" style="78"/>
    <col min="14854" max="14854" width="9.85546875" style="78" customWidth="1"/>
    <col min="14855" max="14856" width="9.140625" style="78"/>
    <col min="14857" max="14857" width="9.85546875" style="78" customWidth="1"/>
    <col min="14858" max="14863" width="9.140625" style="78"/>
    <col min="14864" max="14864" width="11.5703125" style="78" bestFit="1" customWidth="1"/>
    <col min="14865" max="14865" width="7.42578125" style="78" customWidth="1"/>
    <col min="14866" max="14866" width="7.85546875" style="78" customWidth="1"/>
    <col min="14867" max="14867" width="7.5703125" style="78" customWidth="1"/>
    <col min="14868" max="14868" width="8.42578125" style="78" customWidth="1"/>
    <col min="14869" max="14869" width="6.7109375" style="78" customWidth="1"/>
    <col min="14870" max="14870" width="8.5703125" style="78" customWidth="1"/>
    <col min="14871" max="14871" width="9" style="78" customWidth="1"/>
    <col min="14872" max="14872" width="8" style="78" customWidth="1"/>
    <col min="14873" max="14873" width="8.7109375" style="78" customWidth="1"/>
    <col min="14874" max="15076" width="9.140625" style="78"/>
    <col min="15077" max="15077" width="4.28515625" style="78" customWidth="1"/>
    <col min="15078" max="15078" width="26.28515625" style="78" customWidth="1"/>
    <col min="15079" max="15087" width="9.7109375" style="78" customWidth="1"/>
    <col min="15088" max="15089" width="9.5703125" style="78" customWidth="1"/>
    <col min="15090" max="15090" width="9.140625" style="78"/>
    <col min="15091" max="15092" width="9.5703125" style="78" customWidth="1"/>
    <col min="15093" max="15093" width="9.140625" style="78"/>
    <col min="15094" max="15095" width="9.5703125" style="78" customWidth="1"/>
    <col min="15096" max="15096" width="9.140625" style="78"/>
    <col min="15097" max="15102" width="9.5703125" style="78" customWidth="1"/>
    <col min="15103" max="15103" width="9.42578125" style="78" customWidth="1"/>
    <col min="15104" max="15104" width="9.5703125" style="78" customWidth="1"/>
    <col min="15105" max="15105" width="9.28515625" style="78" customWidth="1"/>
    <col min="15106" max="15106" width="9.140625" style="78"/>
    <col min="15107" max="15107" width="9.5703125" style="78" customWidth="1"/>
    <col min="15108" max="15109" width="9.140625" style="78"/>
    <col min="15110" max="15110" width="9.85546875" style="78" customWidth="1"/>
    <col min="15111" max="15112" width="9.140625" style="78"/>
    <col min="15113" max="15113" width="9.85546875" style="78" customWidth="1"/>
    <col min="15114" max="15119" width="9.140625" style="78"/>
    <col min="15120" max="15120" width="11.5703125" style="78" bestFit="1" customWidth="1"/>
    <col min="15121" max="15121" width="7.42578125" style="78" customWidth="1"/>
    <col min="15122" max="15122" width="7.85546875" style="78" customWidth="1"/>
    <col min="15123" max="15123" width="7.5703125" style="78" customWidth="1"/>
    <col min="15124" max="15124" width="8.42578125" style="78" customWidth="1"/>
    <col min="15125" max="15125" width="6.7109375" style="78" customWidth="1"/>
    <col min="15126" max="15126" width="8.5703125" style="78" customWidth="1"/>
    <col min="15127" max="15127" width="9" style="78" customWidth="1"/>
    <col min="15128" max="15128" width="8" style="78" customWidth="1"/>
    <col min="15129" max="15129" width="8.7109375" style="78" customWidth="1"/>
    <col min="15130" max="15332" width="9.140625" style="78"/>
    <col min="15333" max="15333" width="4.28515625" style="78" customWidth="1"/>
    <col min="15334" max="15334" width="26.28515625" style="78" customWidth="1"/>
    <col min="15335" max="15343" width="9.7109375" style="78" customWidth="1"/>
    <col min="15344" max="15345" width="9.5703125" style="78" customWidth="1"/>
    <col min="15346" max="15346" width="9.140625" style="78"/>
    <col min="15347" max="15348" width="9.5703125" style="78" customWidth="1"/>
    <col min="15349" max="15349" width="9.140625" style="78"/>
    <col min="15350" max="15351" width="9.5703125" style="78" customWidth="1"/>
    <col min="15352" max="15352" width="9.140625" style="78"/>
    <col min="15353" max="15358" width="9.5703125" style="78" customWidth="1"/>
    <col min="15359" max="15359" width="9.42578125" style="78" customWidth="1"/>
    <col min="15360" max="15360" width="9.5703125" style="78" customWidth="1"/>
    <col min="15361" max="15361" width="9.28515625" style="78" customWidth="1"/>
    <col min="15362" max="15362" width="9.140625" style="78"/>
    <col min="15363" max="15363" width="9.5703125" style="78" customWidth="1"/>
    <col min="15364" max="15365" width="9.140625" style="78"/>
    <col min="15366" max="15366" width="9.85546875" style="78" customWidth="1"/>
    <col min="15367" max="15368" width="9.140625" style="78"/>
    <col min="15369" max="15369" width="9.85546875" style="78" customWidth="1"/>
    <col min="15370" max="15375" width="9.140625" style="78"/>
    <col min="15376" max="15376" width="11.5703125" style="78" bestFit="1" customWidth="1"/>
    <col min="15377" max="15377" width="7.42578125" style="78" customWidth="1"/>
    <col min="15378" max="15378" width="7.85546875" style="78" customWidth="1"/>
    <col min="15379" max="15379" width="7.5703125" style="78" customWidth="1"/>
    <col min="15380" max="15380" width="8.42578125" style="78" customWidth="1"/>
    <col min="15381" max="15381" width="6.7109375" style="78" customWidth="1"/>
    <col min="15382" max="15382" width="8.5703125" style="78" customWidth="1"/>
    <col min="15383" max="15383" width="9" style="78" customWidth="1"/>
    <col min="15384" max="15384" width="8" style="78" customWidth="1"/>
    <col min="15385" max="15385" width="8.7109375" style="78" customWidth="1"/>
    <col min="15386" max="15588" width="9.140625" style="78"/>
    <col min="15589" max="15589" width="4.28515625" style="78" customWidth="1"/>
    <col min="15590" max="15590" width="26.28515625" style="78" customWidth="1"/>
    <col min="15591" max="15599" width="9.7109375" style="78" customWidth="1"/>
    <col min="15600" max="15601" width="9.5703125" style="78" customWidth="1"/>
    <col min="15602" max="15602" width="9.140625" style="78"/>
    <col min="15603" max="15604" width="9.5703125" style="78" customWidth="1"/>
    <col min="15605" max="15605" width="9.140625" style="78"/>
    <col min="15606" max="15607" width="9.5703125" style="78" customWidth="1"/>
    <col min="15608" max="15608" width="9.140625" style="78"/>
    <col min="15609" max="15614" width="9.5703125" style="78" customWidth="1"/>
    <col min="15615" max="15615" width="9.42578125" style="78" customWidth="1"/>
    <col min="15616" max="15616" width="9.5703125" style="78" customWidth="1"/>
    <col min="15617" max="15617" width="9.28515625" style="78" customWidth="1"/>
    <col min="15618" max="15618" width="9.140625" style="78"/>
    <col min="15619" max="15619" width="9.5703125" style="78" customWidth="1"/>
    <col min="15620" max="15621" width="9.140625" style="78"/>
    <col min="15622" max="15622" width="9.85546875" style="78" customWidth="1"/>
    <col min="15623" max="15624" width="9.140625" style="78"/>
    <col min="15625" max="15625" width="9.85546875" style="78" customWidth="1"/>
    <col min="15626" max="15631" width="9.140625" style="78"/>
    <col min="15632" max="15632" width="11.5703125" style="78" bestFit="1" customWidth="1"/>
    <col min="15633" max="15633" width="7.42578125" style="78" customWidth="1"/>
    <col min="15634" max="15634" width="7.85546875" style="78" customWidth="1"/>
    <col min="15635" max="15635" width="7.5703125" style="78" customWidth="1"/>
    <col min="15636" max="15636" width="8.42578125" style="78" customWidth="1"/>
    <col min="15637" max="15637" width="6.7109375" style="78" customWidth="1"/>
    <col min="15638" max="15638" width="8.5703125" style="78" customWidth="1"/>
    <col min="15639" max="15639" width="9" style="78" customWidth="1"/>
    <col min="15640" max="15640" width="8" style="78" customWidth="1"/>
    <col min="15641" max="15641" width="8.7109375" style="78" customWidth="1"/>
    <col min="15642" max="15844" width="9.140625" style="78"/>
    <col min="15845" max="15845" width="4.28515625" style="78" customWidth="1"/>
    <col min="15846" max="15846" width="26.28515625" style="78" customWidth="1"/>
    <col min="15847" max="15855" width="9.7109375" style="78" customWidth="1"/>
    <col min="15856" max="15857" width="9.5703125" style="78" customWidth="1"/>
    <col min="15858" max="15858" width="9.140625" style="78"/>
    <col min="15859" max="15860" width="9.5703125" style="78" customWidth="1"/>
    <col min="15861" max="15861" width="9.140625" style="78"/>
    <col min="15862" max="15863" width="9.5703125" style="78" customWidth="1"/>
    <col min="15864" max="15864" width="9.140625" style="78"/>
    <col min="15865" max="15870" width="9.5703125" style="78" customWidth="1"/>
    <col min="15871" max="15871" width="9.42578125" style="78" customWidth="1"/>
    <col min="15872" max="15872" width="9.5703125" style="78" customWidth="1"/>
    <col min="15873" max="15873" width="9.28515625" style="78" customWidth="1"/>
    <col min="15874" max="15874" width="9.140625" style="78"/>
    <col min="15875" max="15875" width="9.5703125" style="78" customWidth="1"/>
    <col min="15876" max="15877" width="9.140625" style="78"/>
    <col min="15878" max="15878" width="9.85546875" style="78" customWidth="1"/>
    <col min="15879" max="15880" width="9.140625" style="78"/>
    <col min="15881" max="15881" width="9.85546875" style="78" customWidth="1"/>
    <col min="15882" max="15887" width="9.140625" style="78"/>
    <col min="15888" max="15888" width="11.5703125" style="78" bestFit="1" customWidth="1"/>
    <col min="15889" max="15889" width="7.42578125" style="78" customWidth="1"/>
    <col min="15890" max="15890" width="7.85546875" style="78" customWidth="1"/>
    <col min="15891" max="15891" width="7.5703125" style="78" customWidth="1"/>
    <col min="15892" max="15892" width="8.42578125" style="78" customWidth="1"/>
    <col min="15893" max="15893" width="6.7109375" style="78" customWidth="1"/>
    <col min="15894" max="15894" width="8.5703125" style="78" customWidth="1"/>
    <col min="15895" max="15895" width="9" style="78" customWidth="1"/>
    <col min="15896" max="15896" width="8" style="78" customWidth="1"/>
    <col min="15897" max="15897" width="8.7109375" style="78" customWidth="1"/>
    <col min="15898" max="16100" width="9.140625" style="78"/>
    <col min="16101" max="16101" width="4.28515625" style="78" customWidth="1"/>
    <col min="16102" max="16102" width="26.28515625" style="78" customWidth="1"/>
    <col min="16103" max="16111" width="9.7109375" style="78" customWidth="1"/>
    <col min="16112" max="16113" width="9.5703125" style="78" customWidth="1"/>
    <col min="16114" max="16114" width="9.140625" style="78"/>
    <col min="16115" max="16116" width="9.5703125" style="78" customWidth="1"/>
    <col min="16117" max="16117" width="9.140625" style="78"/>
    <col min="16118" max="16119" width="9.5703125" style="78" customWidth="1"/>
    <col min="16120" max="16120" width="9.140625" style="78"/>
    <col min="16121" max="16126" width="9.5703125" style="78" customWidth="1"/>
    <col min="16127" max="16127" width="9.42578125" style="78" customWidth="1"/>
    <col min="16128" max="16128" width="9.5703125" style="78" customWidth="1"/>
    <col min="16129" max="16129" width="9.28515625" style="78" customWidth="1"/>
    <col min="16130" max="16130" width="9.140625" style="78"/>
    <col min="16131" max="16131" width="9.5703125" style="78" customWidth="1"/>
    <col min="16132" max="16133" width="9.140625" style="78"/>
    <col min="16134" max="16134" width="9.85546875" style="78" customWidth="1"/>
    <col min="16135" max="16136" width="9.140625" style="78"/>
    <col min="16137" max="16137" width="9.85546875" style="78" customWidth="1"/>
    <col min="16138" max="16143" width="9.140625" style="78"/>
    <col min="16144" max="16144" width="11.5703125" style="78" bestFit="1" customWidth="1"/>
    <col min="16145" max="16145" width="7.42578125" style="78" customWidth="1"/>
    <col min="16146" max="16146" width="7.85546875" style="78" customWidth="1"/>
    <col min="16147" max="16147" width="7.5703125" style="78" customWidth="1"/>
    <col min="16148" max="16148" width="8.42578125" style="78" customWidth="1"/>
    <col min="16149" max="16149" width="6.7109375" style="78" customWidth="1"/>
    <col min="16150" max="16150" width="8.5703125" style="78" customWidth="1"/>
    <col min="16151" max="16151" width="9" style="78" customWidth="1"/>
    <col min="16152" max="16152" width="8" style="78" customWidth="1"/>
    <col min="16153" max="16153" width="8.7109375" style="78" customWidth="1"/>
    <col min="16154" max="16384" width="9.140625" style="78"/>
  </cols>
  <sheetData>
    <row r="1" spans="1:38" ht="11.25" customHeight="1" x14ac:dyDescent="0.2">
      <c r="A1" s="2186"/>
      <c r="C1" s="2186"/>
      <c r="D1" s="2186"/>
      <c r="E1" s="2186"/>
      <c r="F1" s="2186"/>
      <c r="G1" s="2186"/>
      <c r="H1" s="2186"/>
      <c r="I1" s="2186"/>
      <c r="J1" s="2186"/>
      <c r="K1" s="2186"/>
      <c r="L1" s="2186"/>
      <c r="M1" s="2186"/>
      <c r="N1" s="2186"/>
      <c r="O1" s="2186"/>
      <c r="P1" s="2186"/>
      <c r="Q1" s="2186"/>
      <c r="R1" s="2186"/>
      <c r="S1" s="2186"/>
      <c r="T1" s="2186"/>
      <c r="U1" s="2186"/>
      <c r="V1" s="2186"/>
      <c r="W1" s="2186"/>
      <c r="X1" s="2186"/>
      <c r="Y1" s="2186"/>
      <c r="Z1" s="2186"/>
      <c r="AA1" s="2186"/>
      <c r="AB1" s="2186"/>
      <c r="AC1" s="2186"/>
      <c r="AD1" s="2186"/>
      <c r="AE1" s="2186"/>
      <c r="AF1" s="2186"/>
      <c r="AG1" s="2186"/>
      <c r="AH1" s="2186"/>
      <c r="AI1" s="2186"/>
      <c r="AJ1" s="2186"/>
      <c r="AK1" s="2186"/>
      <c r="AL1" s="2186"/>
    </row>
    <row r="2" spans="1:38" x14ac:dyDescent="0.2">
      <c r="A2" s="74"/>
      <c r="B2" s="75"/>
      <c r="C2" s="76"/>
      <c r="D2" s="76"/>
      <c r="E2" s="77"/>
      <c r="F2" s="77"/>
      <c r="H2" s="79"/>
      <c r="I2" s="79"/>
      <c r="J2" s="79"/>
      <c r="K2" s="79"/>
      <c r="L2" s="79"/>
      <c r="Q2" s="79" t="s">
        <v>306</v>
      </c>
      <c r="R2" s="85"/>
      <c r="AF2" s="79" t="s">
        <v>306</v>
      </c>
    </row>
    <row r="3" spans="1:38" x14ac:dyDescent="0.2">
      <c r="A3" s="74"/>
      <c r="B3" s="2843"/>
      <c r="C3" s="76"/>
      <c r="D3" s="76"/>
      <c r="E3" s="77"/>
      <c r="F3" s="77"/>
      <c r="H3" s="80"/>
      <c r="I3" s="80"/>
      <c r="J3" s="80"/>
      <c r="K3" s="80"/>
      <c r="L3" s="79"/>
      <c r="Q3" s="2844"/>
      <c r="R3" s="2844"/>
    </row>
    <row r="4" spans="1:38" s="1973" customFormat="1" x14ac:dyDescent="0.2">
      <c r="A4" s="1933"/>
      <c r="B4" s="1935"/>
      <c r="C4" s="3073">
        <v>2002</v>
      </c>
      <c r="D4" s="3073"/>
      <c r="E4" s="3073"/>
      <c r="F4" s="3073">
        <v>2003</v>
      </c>
      <c r="G4" s="3073"/>
      <c r="H4" s="3073"/>
      <c r="I4" s="3073">
        <v>2004</v>
      </c>
      <c r="J4" s="3073"/>
      <c r="K4" s="3073"/>
      <c r="L4" s="3073">
        <v>2005</v>
      </c>
      <c r="M4" s="3073"/>
      <c r="N4" s="3073"/>
      <c r="O4" s="3073">
        <v>2006</v>
      </c>
      <c r="P4" s="3073"/>
      <c r="Q4" s="3073"/>
      <c r="R4" s="3073">
        <v>2007</v>
      </c>
      <c r="S4" s="3073"/>
      <c r="T4" s="3073"/>
      <c r="U4" s="3073">
        <v>2008</v>
      </c>
      <c r="V4" s="3073"/>
      <c r="W4" s="3073"/>
      <c r="X4" s="3073">
        <v>2009</v>
      </c>
      <c r="Y4" s="3073"/>
      <c r="Z4" s="3073"/>
      <c r="AA4" s="3073">
        <v>2010</v>
      </c>
      <c r="AB4" s="3073"/>
      <c r="AC4" s="3073"/>
      <c r="AD4" s="3073">
        <v>2011</v>
      </c>
      <c r="AE4" s="3073"/>
      <c r="AF4" s="3073"/>
      <c r="AG4" s="3073">
        <v>2012</v>
      </c>
      <c r="AH4" s="3073"/>
      <c r="AI4" s="3073"/>
      <c r="AJ4" s="3073">
        <v>2013</v>
      </c>
      <c r="AK4" s="3073"/>
      <c r="AL4" s="3073"/>
    </row>
    <row r="5" spans="1:38" s="1973" customFormat="1" ht="12.75" customHeight="1" x14ac:dyDescent="0.2">
      <c r="A5" s="2845"/>
      <c r="B5" s="2888"/>
      <c r="C5" s="2898"/>
      <c r="D5" s="1935"/>
      <c r="E5" s="3071" t="s">
        <v>550</v>
      </c>
      <c r="F5" s="1933"/>
      <c r="G5" s="1935"/>
      <c r="H5" s="3071" t="s">
        <v>737</v>
      </c>
      <c r="I5" s="1933"/>
      <c r="J5" s="1935"/>
      <c r="K5" s="3071" t="s">
        <v>550</v>
      </c>
      <c r="L5" s="1933"/>
      <c r="M5" s="1935"/>
      <c r="N5" s="3071" t="s">
        <v>550</v>
      </c>
      <c r="O5" s="1933"/>
      <c r="P5" s="1935"/>
      <c r="Q5" s="3071" t="s">
        <v>550</v>
      </c>
      <c r="R5" s="1933"/>
      <c r="S5" s="1935"/>
      <c r="T5" s="3071" t="s">
        <v>550</v>
      </c>
      <c r="U5" s="1933"/>
      <c r="V5" s="1935"/>
      <c r="W5" s="3071" t="s">
        <v>550</v>
      </c>
      <c r="X5" s="1933"/>
      <c r="Y5" s="1935"/>
      <c r="Z5" s="3071" t="s">
        <v>550</v>
      </c>
      <c r="AA5" s="1933"/>
      <c r="AB5" s="1935"/>
      <c r="AC5" s="3071" t="s">
        <v>550</v>
      </c>
      <c r="AD5" s="1933"/>
      <c r="AE5" s="1935"/>
      <c r="AF5" s="3071" t="s">
        <v>550</v>
      </c>
      <c r="AG5" s="2846"/>
      <c r="AH5" s="2847"/>
      <c r="AI5" s="3069" t="s">
        <v>550</v>
      </c>
      <c r="AJ5" s="2846"/>
      <c r="AK5" s="2847"/>
      <c r="AL5" s="3069" t="s">
        <v>550</v>
      </c>
    </row>
    <row r="6" spans="1:38" s="1973" customFormat="1" ht="33.75" x14ac:dyDescent="0.2">
      <c r="A6" s="2848"/>
      <c r="B6" s="2889"/>
      <c r="C6" s="1936" t="s">
        <v>552</v>
      </c>
      <c r="D6" s="2187" t="s">
        <v>554</v>
      </c>
      <c r="E6" s="3072"/>
      <c r="F6" s="1936" t="s">
        <v>552</v>
      </c>
      <c r="G6" s="1936" t="s">
        <v>554</v>
      </c>
      <c r="H6" s="3072"/>
      <c r="I6" s="1936" t="s">
        <v>552</v>
      </c>
      <c r="J6" s="1936" t="s">
        <v>554</v>
      </c>
      <c r="K6" s="3072"/>
      <c r="L6" s="1936" t="s">
        <v>552</v>
      </c>
      <c r="M6" s="1936" t="s">
        <v>554</v>
      </c>
      <c r="N6" s="3072"/>
      <c r="O6" s="1936" t="s">
        <v>552</v>
      </c>
      <c r="P6" s="1936" t="s">
        <v>554</v>
      </c>
      <c r="Q6" s="3072"/>
      <c r="R6" s="1936" t="s">
        <v>552</v>
      </c>
      <c r="S6" s="1936" t="s">
        <v>554</v>
      </c>
      <c r="T6" s="3072"/>
      <c r="U6" s="1936" t="s">
        <v>552</v>
      </c>
      <c r="V6" s="1936" t="s">
        <v>554</v>
      </c>
      <c r="W6" s="3072"/>
      <c r="X6" s="1936" t="s">
        <v>552</v>
      </c>
      <c r="Y6" s="1936" t="s">
        <v>554</v>
      </c>
      <c r="Z6" s="3072"/>
      <c r="AA6" s="1936" t="s">
        <v>552</v>
      </c>
      <c r="AB6" s="1936" t="s">
        <v>554</v>
      </c>
      <c r="AC6" s="3072"/>
      <c r="AD6" s="1936" t="s">
        <v>552</v>
      </c>
      <c r="AE6" s="1936" t="s">
        <v>554</v>
      </c>
      <c r="AF6" s="3072"/>
      <c r="AG6" s="2849" t="s">
        <v>552</v>
      </c>
      <c r="AH6" s="2849" t="s">
        <v>554</v>
      </c>
      <c r="AI6" s="3070"/>
      <c r="AJ6" s="2849" t="s">
        <v>552</v>
      </c>
      <c r="AK6" s="2849" t="s">
        <v>554</v>
      </c>
      <c r="AL6" s="3070"/>
    </row>
    <row r="7" spans="1:38" s="1973" customFormat="1" x14ac:dyDescent="0.2">
      <c r="A7" s="1933"/>
      <c r="B7" s="1935"/>
      <c r="C7" s="2897"/>
      <c r="D7" s="1934"/>
      <c r="E7" s="1934"/>
      <c r="F7" s="1937"/>
      <c r="G7" s="1937"/>
      <c r="H7" s="1937"/>
      <c r="I7" s="1937"/>
      <c r="J7" s="1937"/>
      <c r="K7" s="1937"/>
      <c r="L7" s="1937"/>
      <c r="M7" s="1937"/>
      <c r="N7" s="1937"/>
      <c r="O7" s="1937"/>
      <c r="P7" s="1937"/>
      <c r="Q7" s="1937"/>
      <c r="R7" s="1937"/>
      <c r="S7" s="1937"/>
      <c r="T7" s="1937"/>
      <c r="U7" s="1937"/>
      <c r="V7" s="1937"/>
      <c r="W7" s="1937"/>
      <c r="X7" s="1937"/>
      <c r="Y7" s="1937"/>
      <c r="Z7" s="1937"/>
      <c r="AA7" s="1937"/>
      <c r="AB7" s="1937"/>
      <c r="AC7" s="1937"/>
      <c r="AD7" s="1937"/>
      <c r="AE7" s="1937"/>
      <c r="AF7" s="1937"/>
      <c r="AG7" s="1937"/>
      <c r="AH7" s="1937"/>
      <c r="AI7" s="1937"/>
      <c r="AJ7" s="1937"/>
      <c r="AK7" s="1937"/>
      <c r="AL7" s="1937"/>
    </row>
    <row r="8" spans="1:38" s="2853" customFormat="1" ht="22.5" x14ac:dyDescent="0.2">
      <c r="A8" s="1938"/>
      <c r="B8" s="2890" t="s">
        <v>570</v>
      </c>
      <c r="C8" s="2871"/>
      <c r="D8" s="2872"/>
      <c r="E8" s="2872"/>
      <c r="F8" s="2850"/>
      <c r="G8" s="2851"/>
      <c r="H8" s="2851"/>
      <c r="I8" s="2851"/>
      <c r="J8" s="2851"/>
      <c r="K8" s="2851"/>
      <c r="L8" s="2851"/>
      <c r="M8" s="2851"/>
      <c r="N8" s="2851"/>
      <c r="O8" s="2851"/>
      <c r="P8" s="2851"/>
      <c r="Q8" s="2851"/>
      <c r="R8" s="2851"/>
      <c r="S8" s="2851"/>
      <c r="T8" s="2851"/>
      <c r="U8" s="2851"/>
      <c r="V8" s="2851"/>
      <c r="W8" s="2851"/>
      <c r="X8" s="2851"/>
      <c r="Y8" s="2851"/>
      <c r="Z8" s="2851"/>
      <c r="AA8" s="2851"/>
      <c r="AB8" s="2851"/>
      <c r="AC8" s="2851"/>
      <c r="AD8" s="2851"/>
      <c r="AE8" s="2851"/>
      <c r="AF8" s="2851"/>
      <c r="AG8" s="2851"/>
      <c r="AH8" s="2851"/>
      <c r="AI8" s="2852"/>
      <c r="AJ8" s="2851"/>
      <c r="AK8" s="2851"/>
      <c r="AL8" s="2852"/>
    </row>
    <row r="9" spans="1:38" s="2853" customFormat="1" x14ac:dyDescent="0.2">
      <c r="A9" s="1938">
        <v>1</v>
      </c>
      <c r="B9" s="2891" t="s">
        <v>738</v>
      </c>
      <c r="C9" s="2862">
        <v>253833</v>
      </c>
      <c r="D9" s="2895">
        <v>121431</v>
      </c>
      <c r="E9" s="2862">
        <v>320891</v>
      </c>
      <c r="F9" s="2862">
        <v>287688</v>
      </c>
      <c r="G9" s="2862">
        <v>97279</v>
      </c>
      <c r="H9" s="2862">
        <v>332041</v>
      </c>
      <c r="I9" s="2862">
        <v>299248</v>
      </c>
      <c r="J9" s="2862">
        <v>114242</v>
      </c>
      <c r="K9" s="2862">
        <v>355567</v>
      </c>
      <c r="L9" s="2862">
        <v>329622</v>
      </c>
      <c r="M9" s="2862">
        <v>125660</v>
      </c>
      <c r="N9" s="2862">
        <v>391557</v>
      </c>
      <c r="O9" s="2862">
        <v>357318</v>
      </c>
      <c r="P9" s="2862">
        <v>140160</v>
      </c>
      <c r="Q9" s="2862">
        <v>425702</v>
      </c>
      <c r="R9" s="2862">
        <v>399108</v>
      </c>
      <c r="S9" s="2862">
        <v>153173</v>
      </c>
      <c r="T9" s="2862">
        <v>473373</v>
      </c>
      <c r="U9" s="2862">
        <v>424614</v>
      </c>
      <c r="V9" s="2862">
        <v>174340</v>
      </c>
      <c r="W9" s="2862">
        <v>508865</v>
      </c>
      <c r="X9" s="2862">
        <v>424065</v>
      </c>
      <c r="Y9" s="2862">
        <v>182853</v>
      </c>
      <c r="Z9" s="2862">
        <v>508856</v>
      </c>
      <c r="AA9" s="2862">
        <v>452176</v>
      </c>
      <c r="AB9" s="2862">
        <v>199911</v>
      </c>
      <c r="AC9" s="2862">
        <v>546696</v>
      </c>
      <c r="AD9" s="2862">
        <v>500533</v>
      </c>
      <c r="AE9" s="2862">
        <v>206224</v>
      </c>
      <c r="AF9" s="2862">
        <v>600670</v>
      </c>
      <c r="AG9" s="2862">
        <v>520524</v>
      </c>
      <c r="AH9" s="2862">
        <v>209670</v>
      </c>
      <c r="AI9" s="2862">
        <v>623632</v>
      </c>
      <c r="AJ9" s="2862">
        <v>522657</v>
      </c>
      <c r="AK9" s="2862">
        <v>215101</v>
      </c>
      <c r="AL9" s="2862">
        <v>628202</v>
      </c>
    </row>
    <row r="10" spans="1:38" s="1973" customFormat="1" x14ac:dyDescent="0.2">
      <c r="A10" s="1942">
        <v>11</v>
      </c>
      <c r="B10" s="2892" t="s">
        <v>739</v>
      </c>
      <c r="C10" s="1947">
        <v>137523</v>
      </c>
      <c r="D10" s="2017">
        <v>26286</v>
      </c>
      <c r="E10" s="2017">
        <v>162992</v>
      </c>
      <c r="F10" s="2864">
        <v>142963</v>
      </c>
      <c r="G10" s="1944">
        <v>26014</v>
      </c>
      <c r="H10" s="1944">
        <v>168488</v>
      </c>
      <c r="I10" s="1944">
        <v>145101</v>
      </c>
      <c r="J10" s="1944">
        <v>37393</v>
      </c>
      <c r="K10" s="1944">
        <v>181676</v>
      </c>
      <c r="L10" s="1944">
        <v>164033</v>
      </c>
      <c r="M10" s="1944">
        <v>40628</v>
      </c>
      <c r="N10" s="1944">
        <v>203946</v>
      </c>
      <c r="O10" s="1944">
        <v>184087</v>
      </c>
      <c r="P10" s="1944">
        <v>45324</v>
      </c>
      <c r="Q10" s="1944">
        <v>228623</v>
      </c>
      <c r="R10" s="1944">
        <v>215524</v>
      </c>
      <c r="S10" s="1944">
        <v>54601</v>
      </c>
      <c r="T10" s="1944">
        <v>268970</v>
      </c>
      <c r="U10" s="1944">
        <v>233556</v>
      </c>
      <c r="V10" s="1944">
        <v>59239</v>
      </c>
      <c r="W10" s="1944">
        <v>291919</v>
      </c>
      <c r="X10" s="1944">
        <v>219613</v>
      </c>
      <c r="Y10" s="1944">
        <v>56205</v>
      </c>
      <c r="Z10" s="1944">
        <v>274225</v>
      </c>
      <c r="AA10" s="1944">
        <v>236672</v>
      </c>
      <c r="AB10" s="1944">
        <v>56868</v>
      </c>
      <c r="AC10" s="1944">
        <v>292224</v>
      </c>
      <c r="AD10" s="2854">
        <v>260052</v>
      </c>
      <c r="AE10" s="2854">
        <v>60836</v>
      </c>
      <c r="AF10" s="2854">
        <v>319866</v>
      </c>
      <c r="AG10" s="2214">
        <v>259201</v>
      </c>
      <c r="AH10" s="2280">
        <v>65150</v>
      </c>
      <c r="AI10" s="2280">
        <v>323300</v>
      </c>
      <c r="AJ10" s="2214">
        <v>257438</v>
      </c>
      <c r="AK10" s="2280">
        <v>68027</v>
      </c>
      <c r="AL10" s="2280">
        <v>324374</v>
      </c>
    </row>
    <row r="11" spans="1:38" s="1973" customFormat="1" x14ac:dyDescent="0.2">
      <c r="A11" s="1942">
        <v>12</v>
      </c>
      <c r="B11" s="2892" t="s">
        <v>740</v>
      </c>
      <c r="C11" s="1947">
        <v>84489</v>
      </c>
      <c r="D11" s="2017">
        <v>26451</v>
      </c>
      <c r="E11" s="2017">
        <v>110940</v>
      </c>
      <c r="F11" s="2864">
        <v>115932</v>
      </c>
      <c r="G11" s="1944">
        <v>0</v>
      </c>
      <c r="H11" s="1944">
        <v>115932</v>
      </c>
      <c r="I11" s="1944">
        <v>122146</v>
      </c>
      <c r="J11" s="1944">
        <v>0</v>
      </c>
      <c r="K11" s="1944">
        <v>122146</v>
      </c>
      <c r="L11" s="1944">
        <v>129553</v>
      </c>
      <c r="M11" s="1944">
        <v>0</v>
      </c>
      <c r="N11" s="1944">
        <v>129553</v>
      </c>
      <c r="O11" s="1944">
        <v>138187</v>
      </c>
      <c r="P11" s="1944">
        <v>0</v>
      </c>
      <c r="Q11" s="1944">
        <v>138187</v>
      </c>
      <c r="R11" s="1944">
        <v>150144</v>
      </c>
      <c r="S11" s="1944">
        <v>0</v>
      </c>
      <c r="T11" s="1944">
        <v>150144</v>
      </c>
      <c r="U11" s="1944">
        <v>154815</v>
      </c>
      <c r="V11" s="1944">
        <v>0</v>
      </c>
      <c r="W11" s="1944">
        <v>154815</v>
      </c>
      <c r="X11" s="1944">
        <v>163587</v>
      </c>
      <c r="Y11" s="1944">
        <v>0</v>
      </c>
      <c r="Z11" s="1944">
        <v>163587</v>
      </c>
      <c r="AA11" s="1944">
        <v>169271</v>
      </c>
      <c r="AB11" s="1944">
        <v>0</v>
      </c>
      <c r="AC11" s="1944">
        <v>169271</v>
      </c>
      <c r="AD11" s="2854">
        <v>188920</v>
      </c>
      <c r="AE11" s="2854">
        <v>0</v>
      </c>
      <c r="AF11" s="2854">
        <v>188920</v>
      </c>
      <c r="AG11" s="2214">
        <v>210557</v>
      </c>
      <c r="AH11" s="2280">
        <v>0</v>
      </c>
      <c r="AI11" s="2280">
        <v>210557</v>
      </c>
      <c r="AJ11" s="2214">
        <v>219564</v>
      </c>
      <c r="AK11" s="2280">
        <v>0</v>
      </c>
      <c r="AL11" s="2280">
        <v>219564</v>
      </c>
    </row>
    <row r="12" spans="1:38" s="1973" customFormat="1" x14ac:dyDescent="0.2">
      <c r="A12" s="1942">
        <v>13</v>
      </c>
      <c r="B12" s="2892" t="s">
        <v>741</v>
      </c>
      <c r="C12" s="1947">
        <v>8301</v>
      </c>
      <c r="D12" s="2017">
        <v>45818</v>
      </c>
      <c r="E12" s="2017">
        <v>586</v>
      </c>
      <c r="F12" s="2864">
        <v>2287</v>
      </c>
      <c r="G12" s="1944">
        <v>52055</v>
      </c>
      <c r="H12" s="1944">
        <v>1959</v>
      </c>
      <c r="I12" s="1944">
        <v>6844</v>
      </c>
      <c r="J12" s="1944">
        <v>55795</v>
      </c>
      <c r="K12" s="1944">
        <v>5568</v>
      </c>
      <c r="L12" s="1944">
        <v>7483</v>
      </c>
      <c r="M12" s="1944">
        <v>64124</v>
      </c>
      <c r="N12" s="1944">
        <v>8670</v>
      </c>
      <c r="O12" s="1944">
        <v>7437</v>
      </c>
      <c r="P12" s="1944">
        <v>73655</v>
      </c>
      <c r="Q12" s="1944">
        <v>10160</v>
      </c>
      <c r="R12" s="1944">
        <v>5067</v>
      </c>
      <c r="S12" s="1944">
        <v>78524</v>
      </c>
      <c r="T12" s="1944">
        <v>5896</v>
      </c>
      <c r="U12" s="1944">
        <v>7410</v>
      </c>
      <c r="V12" s="1944">
        <v>89572</v>
      </c>
      <c r="W12" s="1944">
        <v>7838</v>
      </c>
      <c r="X12" s="1944">
        <v>9466</v>
      </c>
      <c r="Y12" s="1944">
        <v>99697</v>
      </c>
      <c r="Z12" s="1944">
        <v>12753</v>
      </c>
      <c r="AA12" s="1944">
        <v>14172</v>
      </c>
      <c r="AB12" s="1944">
        <v>113739</v>
      </c>
      <c r="AC12" s="1944">
        <v>23896</v>
      </c>
      <c r="AD12" s="2854">
        <v>18638</v>
      </c>
      <c r="AE12" s="2854">
        <v>116905</v>
      </c>
      <c r="AF12" s="2854">
        <v>30537</v>
      </c>
      <c r="AG12" s="2214">
        <v>16021</v>
      </c>
      <c r="AH12" s="2280">
        <v>115464</v>
      </c>
      <c r="AI12" s="2280">
        <v>26052</v>
      </c>
      <c r="AJ12" s="2214">
        <v>11714</v>
      </c>
      <c r="AK12" s="2280">
        <v>118008</v>
      </c>
      <c r="AL12" s="2280">
        <v>21330</v>
      </c>
    </row>
    <row r="13" spans="1:38" s="1973" customFormat="1" x14ac:dyDescent="0.2">
      <c r="A13" s="1942">
        <v>14</v>
      </c>
      <c r="B13" s="2892" t="s">
        <v>742</v>
      </c>
      <c r="C13" s="1947">
        <v>23520</v>
      </c>
      <c r="D13" s="2017">
        <v>22876</v>
      </c>
      <c r="E13" s="2017">
        <v>46373</v>
      </c>
      <c r="F13" s="2864">
        <v>26506</v>
      </c>
      <c r="G13" s="1944">
        <v>19210</v>
      </c>
      <c r="H13" s="1944">
        <v>45662</v>
      </c>
      <c r="I13" s="1944">
        <v>25157</v>
      </c>
      <c r="J13" s="1944">
        <v>21054</v>
      </c>
      <c r="K13" s="1944">
        <v>46177</v>
      </c>
      <c r="L13" s="1944">
        <v>28553</v>
      </c>
      <c r="M13" s="1944">
        <v>20908</v>
      </c>
      <c r="N13" s="1944">
        <v>49388</v>
      </c>
      <c r="O13" s="1944">
        <v>27607</v>
      </c>
      <c r="P13" s="1944">
        <v>21181</v>
      </c>
      <c r="Q13" s="1944">
        <v>48732</v>
      </c>
      <c r="R13" s="1944">
        <v>28373</v>
      </c>
      <c r="S13" s="1944">
        <v>20048</v>
      </c>
      <c r="T13" s="1944">
        <v>48363</v>
      </c>
      <c r="U13" s="1944">
        <v>28833</v>
      </c>
      <c r="V13" s="1944">
        <v>25529</v>
      </c>
      <c r="W13" s="1944">
        <v>54293</v>
      </c>
      <c r="X13" s="1944">
        <v>31399</v>
      </c>
      <c r="Y13" s="1944">
        <v>26951</v>
      </c>
      <c r="Z13" s="1944">
        <v>58291</v>
      </c>
      <c r="AA13" s="1944">
        <v>32061</v>
      </c>
      <c r="AB13" s="1944">
        <v>29304</v>
      </c>
      <c r="AC13" s="1944">
        <v>61305</v>
      </c>
      <c r="AD13" s="2854">
        <v>32923</v>
      </c>
      <c r="AE13" s="2854">
        <v>28483</v>
      </c>
      <c r="AF13" s="2854">
        <v>61347</v>
      </c>
      <c r="AG13" s="2214">
        <v>34745</v>
      </c>
      <c r="AH13" s="2280">
        <v>29056</v>
      </c>
      <c r="AI13" s="2280">
        <v>63723</v>
      </c>
      <c r="AJ13" s="2214">
        <v>33941</v>
      </c>
      <c r="AK13" s="2280">
        <v>29066</v>
      </c>
      <c r="AL13" s="2280">
        <v>62934</v>
      </c>
    </row>
    <row r="14" spans="1:38" s="2853" customFormat="1" x14ac:dyDescent="0.2">
      <c r="A14" s="1938">
        <v>2</v>
      </c>
      <c r="B14" s="2891" t="s">
        <v>743</v>
      </c>
      <c r="C14" s="2862">
        <v>292934</v>
      </c>
      <c r="D14" s="2895">
        <v>118111</v>
      </c>
      <c r="E14" s="2862">
        <v>356672</v>
      </c>
      <c r="F14" s="2862">
        <v>334057</v>
      </c>
      <c r="G14" s="2862">
        <v>93778</v>
      </c>
      <c r="H14" s="2862">
        <v>374909</v>
      </c>
      <c r="I14" s="2862">
        <v>349281</v>
      </c>
      <c r="J14" s="2862">
        <v>106921</v>
      </c>
      <c r="K14" s="2862">
        <v>398279</v>
      </c>
      <c r="L14" s="2862">
        <v>365397</v>
      </c>
      <c r="M14" s="2862">
        <v>116283</v>
      </c>
      <c r="N14" s="2862">
        <v>417955</v>
      </c>
      <c r="O14" s="2862">
        <v>389363</v>
      </c>
      <c r="P14" s="2862">
        <v>127403</v>
      </c>
      <c r="Q14" s="2862">
        <v>444990</v>
      </c>
      <c r="R14" s="2862">
        <v>414913</v>
      </c>
      <c r="S14" s="2862">
        <v>137460</v>
      </c>
      <c r="T14" s="2862">
        <v>473465</v>
      </c>
      <c r="U14" s="2862">
        <v>463326</v>
      </c>
      <c r="V14" s="2862">
        <v>160666</v>
      </c>
      <c r="W14" s="2862">
        <v>533903</v>
      </c>
      <c r="X14" s="2862">
        <v>494210</v>
      </c>
      <c r="Y14" s="2862">
        <v>175009</v>
      </c>
      <c r="Z14" s="2862">
        <v>571157</v>
      </c>
      <c r="AA14" s="2862">
        <v>528671</v>
      </c>
      <c r="AB14" s="2862">
        <v>187748</v>
      </c>
      <c r="AC14" s="2862">
        <v>611028</v>
      </c>
      <c r="AD14" s="2862">
        <v>539579</v>
      </c>
      <c r="AE14" s="2862">
        <v>191938</v>
      </c>
      <c r="AF14" s="2862">
        <v>625430</v>
      </c>
      <c r="AG14" s="2862">
        <v>561265</v>
      </c>
      <c r="AH14" s="2862">
        <v>195449</v>
      </c>
      <c r="AI14" s="2862">
        <v>650152</v>
      </c>
      <c r="AJ14" s="2862">
        <v>581367</v>
      </c>
      <c r="AK14" s="2862">
        <v>200555</v>
      </c>
      <c r="AL14" s="2862">
        <v>672366</v>
      </c>
    </row>
    <row r="15" spans="1:38" s="1973" customFormat="1" x14ac:dyDescent="0.2">
      <c r="A15" s="1942">
        <v>21</v>
      </c>
      <c r="B15" s="2892" t="s">
        <v>744</v>
      </c>
      <c r="C15" s="1947">
        <v>43404</v>
      </c>
      <c r="D15" s="2017">
        <v>50664</v>
      </c>
      <c r="E15" s="2017">
        <v>94068</v>
      </c>
      <c r="F15" s="2864">
        <v>48319</v>
      </c>
      <c r="G15" s="1944">
        <v>49184</v>
      </c>
      <c r="H15" s="1944">
        <v>97503</v>
      </c>
      <c r="I15" s="1944">
        <v>48534</v>
      </c>
      <c r="J15" s="1944">
        <v>54067</v>
      </c>
      <c r="K15" s="1944">
        <v>102601</v>
      </c>
      <c r="L15" s="1944">
        <v>51801</v>
      </c>
      <c r="M15" s="1944">
        <v>55783</v>
      </c>
      <c r="N15" s="1944">
        <v>107584</v>
      </c>
      <c r="O15" s="1944">
        <v>54719</v>
      </c>
      <c r="P15" s="1944">
        <v>58926</v>
      </c>
      <c r="Q15" s="1944">
        <v>113645</v>
      </c>
      <c r="R15" s="1944">
        <v>58208</v>
      </c>
      <c r="S15" s="1944">
        <v>64381</v>
      </c>
      <c r="T15" s="1944">
        <v>122589</v>
      </c>
      <c r="U15" s="2874">
        <v>65221</v>
      </c>
      <c r="V15" s="1944">
        <v>72962</v>
      </c>
      <c r="W15" s="1944">
        <v>138183</v>
      </c>
      <c r="X15" s="2873">
        <v>70298</v>
      </c>
      <c r="Y15" s="1944">
        <v>78988</v>
      </c>
      <c r="Z15" s="1944">
        <v>149286</v>
      </c>
      <c r="AA15" s="2874">
        <v>74232</v>
      </c>
      <c r="AB15" s="1944">
        <v>84116</v>
      </c>
      <c r="AC15" s="1944">
        <v>158348</v>
      </c>
      <c r="AD15" s="2854">
        <v>75150</v>
      </c>
      <c r="AE15" s="2854">
        <v>87860</v>
      </c>
      <c r="AF15" s="2854">
        <v>163010</v>
      </c>
      <c r="AG15" s="2214">
        <v>77632</v>
      </c>
      <c r="AH15" s="2280">
        <v>89863</v>
      </c>
      <c r="AI15" s="2280">
        <v>167495</v>
      </c>
      <c r="AJ15" s="2214">
        <v>80151</v>
      </c>
      <c r="AK15" s="2280">
        <v>90961</v>
      </c>
      <c r="AL15" s="2280">
        <v>171112</v>
      </c>
    </row>
    <row r="16" spans="1:38" s="1973" customFormat="1" x14ac:dyDescent="0.2">
      <c r="A16" s="1942">
        <v>22</v>
      </c>
      <c r="B16" s="2892" t="s">
        <v>745</v>
      </c>
      <c r="C16" s="1947">
        <v>21334</v>
      </c>
      <c r="D16" s="2017">
        <v>26673</v>
      </c>
      <c r="E16" s="2017">
        <v>47344</v>
      </c>
      <c r="F16" s="2864">
        <v>24372</v>
      </c>
      <c r="G16" s="1944">
        <v>25785</v>
      </c>
      <c r="H16" s="1944">
        <v>49965</v>
      </c>
      <c r="I16" s="1944">
        <v>24550</v>
      </c>
      <c r="J16" s="1944">
        <v>29200</v>
      </c>
      <c r="K16" s="1944">
        <v>53404</v>
      </c>
      <c r="L16" s="1944">
        <v>24857</v>
      </c>
      <c r="M16" s="1944">
        <v>30953</v>
      </c>
      <c r="N16" s="1944">
        <v>55605</v>
      </c>
      <c r="O16" s="1944">
        <v>27449</v>
      </c>
      <c r="P16" s="1944">
        <v>33648</v>
      </c>
      <c r="Q16" s="1944">
        <v>60855</v>
      </c>
      <c r="R16" s="1944">
        <v>36137</v>
      </c>
      <c r="S16" s="1944">
        <v>35946</v>
      </c>
      <c r="T16" s="1944">
        <v>71622</v>
      </c>
      <c r="U16" s="2874">
        <v>37537</v>
      </c>
      <c r="V16" s="1944">
        <v>49550</v>
      </c>
      <c r="W16" s="1944">
        <v>86822</v>
      </c>
      <c r="X16" s="2873">
        <v>26782</v>
      </c>
      <c r="Y16" s="1944">
        <v>53350</v>
      </c>
      <c r="Z16" s="1944">
        <v>79792</v>
      </c>
      <c r="AA16" s="2874">
        <v>39119</v>
      </c>
      <c r="AB16" s="1944">
        <v>58464</v>
      </c>
      <c r="AC16" s="1944">
        <v>97003</v>
      </c>
      <c r="AD16" s="2854">
        <v>39806</v>
      </c>
      <c r="AE16" s="2854">
        <v>57845</v>
      </c>
      <c r="AF16" s="2854">
        <v>97332</v>
      </c>
      <c r="AG16" s="2214">
        <v>40196</v>
      </c>
      <c r="AH16" s="2280">
        <v>57655</v>
      </c>
      <c r="AI16" s="2280">
        <v>97365</v>
      </c>
      <c r="AJ16" s="2214">
        <v>42250</v>
      </c>
      <c r="AK16" s="2280">
        <v>60230</v>
      </c>
      <c r="AL16" s="2280">
        <v>102116</v>
      </c>
    </row>
    <row r="17" spans="1:38" s="1973" customFormat="1" x14ac:dyDescent="0.2">
      <c r="A17" s="1942">
        <v>23</v>
      </c>
      <c r="B17" s="2892" t="s">
        <v>746</v>
      </c>
      <c r="C17" s="1947">
        <v>9442</v>
      </c>
      <c r="D17" s="2017">
        <v>7650</v>
      </c>
      <c r="E17" s="2017">
        <v>17092</v>
      </c>
      <c r="F17" s="2864">
        <v>9663</v>
      </c>
      <c r="G17" s="1944">
        <v>8154</v>
      </c>
      <c r="H17" s="1944">
        <v>17817</v>
      </c>
      <c r="I17" s="1944">
        <v>10127</v>
      </c>
      <c r="J17" s="1944">
        <v>8707</v>
      </c>
      <c r="K17" s="1944">
        <v>18834</v>
      </c>
      <c r="L17" s="1944">
        <v>10305</v>
      </c>
      <c r="M17" s="1944">
        <v>9401</v>
      </c>
      <c r="N17" s="1944">
        <v>19706</v>
      </c>
      <c r="O17" s="1944">
        <v>10661</v>
      </c>
      <c r="P17" s="1944">
        <v>10097</v>
      </c>
      <c r="Q17" s="1944">
        <v>20758</v>
      </c>
      <c r="R17" s="1944">
        <v>11297</v>
      </c>
      <c r="S17" s="1944">
        <v>10894</v>
      </c>
      <c r="T17" s="1944">
        <v>22191</v>
      </c>
      <c r="U17" s="2874">
        <v>11418</v>
      </c>
      <c r="V17" s="1944">
        <v>11095</v>
      </c>
      <c r="W17" s="1944">
        <v>22513</v>
      </c>
      <c r="X17" s="2873">
        <v>12145</v>
      </c>
      <c r="Y17" s="1944">
        <v>12107</v>
      </c>
      <c r="Z17" s="1944">
        <v>24252</v>
      </c>
      <c r="AA17" s="2874">
        <v>12640</v>
      </c>
      <c r="AB17" s="1944">
        <v>12601</v>
      </c>
      <c r="AC17" s="1944">
        <v>25241</v>
      </c>
      <c r="AD17" s="2854">
        <v>13153</v>
      </c>
      <c r="AE17" s="2854">
        <v>13251</v>
      </c>
      <c r="AF17" s="2854">
        <v>26404</v>
      </c>
      <c r="AG17" s="2214">
        <v>13843</v>
      </c>
      <c r="AH17" s="2280">
        <v>13778</v>
      </c>
      <c r="AI17" s="2280">
        <v>27621</v>
      </c>
      <c r="AJ17" s="2214">
        <v>14160</v>
      </c>
      <c r="AK17" s="2280">
        <v>14337</v>
      </c>
      <c r="AL17" s="2280">
        <v>28497</v>
      </c>
    </row>
    <row r="18" spans="1:38" s="1973" customFormat="1" x14ac:dyDescent="0.2">
      <c r="A18" s="1942">
        <v>24</v>
      </c>
      <c r="B18" s="2892" t="s">
        <v>747</v>
      </c>
      <c r="C18" s="1947">
        <v>23062</v>
      </c>
      <c r="D18" s="2017">
        <v>1211</v>
      </c>
      <c r="E18" s="2017">
        <v>24271</v>
      </c>
      <c r="F18" s="2864">
        <v>24393</v>
      </c>
      <c r="G18" s="1944">
        <v>1058</v>
      </c>
      <c r="H18" s="1944">
        <v>25439</v>
      </c>
      <c r="I18" s="1944">
        <v>24353</v>
      </c>
      <c r="J18" s="1944">
        <v>1391</v>
      </c>
      <c r="K18" s="1944">
        <v>25744</v>
      </c>
      <c r="L18" s="1944">
        <v>26178</v>
      </c>
      <c r="M18" s="1944">
        <v>1381</v>
      </c>
      <c r="N18" s="1944">
        <v>27523</v>
      </c>
      <c r="O18" s="1944">
        <v>24733</v>
      </c>
      <c r="P18" s="1944">
        <v>1169</v>
      </c>
      <c r="Q18" s="1944">
        <v>25888</v>
      </c>
      <c r="R18" s="1944">
        <v>23004</v>
      </c>
      <c r="S18" s="1944">
        <v>1154</v>
      </c>
      <c r="T18" s="1944">
        <v>24145</v>
      </c>
      <c r="U18" s="2874">
        <v>28862</v>
      </c>
      <c r="V18" s="1944">
        <v>1667</v>
      </c>
      <c r="W18" s="1944">
        <v>30529</v>
      </c>
      <c r="X18" s="2873">
        <v>33324</v>
      </c>
      <c r="Y18" s="1944">
        <v>1580</v>
      </c>
      <c r="Z18" s="1944">
        <v>34903</v>
      </c>
      <c r="AA18" s="2874">
        <v>34067</v>
      </c>
      <c r="AB18" s="1944">
        <v>2096</v>
      </c>
      <c r="AC18" s="1944">
        <v>36163</v>
      </c>
      <c r="AD18" s="2854">
        <v>36586</v>
      </c>
      <c r="AE18" s="2854">
        <v>3092</v>
      </c>
      <c r="AF18" s="2854">
        <v>39675</v>
      </c>
      <c r="AG18" s="2214">
        <v>39456</v>
      </c>
      <c r="AH18" s="2280">
        <v>3896</v>
      </c>
      <c r="AI18" s="2280">
        <v>43350</v>
      </c>
      <c r="AJ18" s="2214">
        <v>37655</v>
      </c>
      <c r="AK18" s="2280">
        <v>3232</v>
      </c>
      <c r="AL18" s="2280">
        <v>40884</v>
      </c>
    </row>
    <row r="19" spans="1:38" s="1973" customFormat="1" x14ac:dyDescent="0.2">
      <c r="A19" s="1942">
        <v>25</v>
      </c>
      <c r="B19" s="2892" t="s">
        <v>748</v>
      </c>
      <c r="C19" s="1947">
        <v>4051</v>
      </c>
      <c r="D19" s="2017">
        <v>1273</v>
      </c>
      <c r="E19" s="2017">
        <v>5324</v>
      </c>
      <c r="F19" s="2864">
        <v>3719</v>
      </c>
      <c r="G19" s="1944">
        <v>1372</v>
      </c>
      <c r="H19" s="1944">
        <v>5091</v>
      </c>
      <c r="I19" s="1944">
        <v>5877</v>
      </c>
      <c r="J19" s="1944">
        <v>1471</v>
      </c>
      <c r="K19" s="1944">
        <v>7348</v>
      </c>
      <c r="L19" s="1944">
        <v>4203</v>
      </c>
      <c r="M19" s="1944">
        <v>1486</v>
      </c>
      <c r="N19" s="1944">
        <v>5689</v>
      </c>
      <c r="O19" s="1944">
        <v>7311</v>
      </c>
      <c r="P19" s="1944">
        <v>798</v>
      </c>
      <c r="Q19" s="1944">
        <v>8109</v>
      </c>
      <c r="R19" s="1944">
        <v>8272</v>
      </c>
      <c r="S19" s="1944">
        <v>861</v>
      </c>
      <c r="T19" s="1944">
        <v>9133</v>
      </c>
      <c r="U19" s="2874">
        <v>11568</v>
      </c>
      <c r="V19" s="1944">
        <v>252</v>
      </c>
      <c r="W19" s="1944">
        <v>11820</v>
      </c>
      <c r="X19" s="2873">
        <v>11608</v>
      </c>
      <c r="Y19" s="1944">
        <v>192</v>
      </c>
      <c r="Z19" s="1944">
        <v>11800</v>
      </c>
      <c r="AA19" s="2874">
        <v>12830</v>
      </c>
      <c r="AB19" s="1944">
        <v>207</v>
      </c>
      <c r="AC19" s="1944">
        <v>13037</v>
      </c>
      <c r="AD19" s="2854">
        <v>11575</v>
      </c>
      <c r="AE19" s="2854">
        <v>338</v>
      </c>
      <c r="AF19" s="2854">
        <v>11913</v>
      </c>
      <c r="AG19" s="2214">
        <v>11252</v>
      </c>
      <c r="AH19" s="2280">
        <v>374</v>
      </c>
      <c r="AI19" s="2280">
        <v>11626</v>
      </c>
      <c r="AJ19" s="2214">
        <v>10654</v>
      </c>
      <c r="AK19" s="2280">
        <v>399</v>
      </c>
      <c r="AL19" s="2280">
        <v>11053</v>
      </c>
    </row>
    <row r="20" spans="1:38" s="1973" customFormat="1" x14ac:dyDescent="0.2">
      <c r="A20" s="1942">
        <v>26</v>
      </c>
      <c r="B20" s="2892" t="s">
        <v>741</v>
      </c>
      <c r="C20" s="1947">
        <v>46146</v>
      </c>
      <c r="D20" s="2017">
        <v>7715</v>
      </c>
      <c r="E20" s="2017">
        <v>328</v>
      </c>
      <c r="F20" s="2864">
        <v>52552</v>
      </c>
      <c r="G20" s="1944">
        <v>330</v>
      </c>
      <c r="H20" s="1944">
        <v>499</v>
      </c>
      <c r="I20" s="1944">
        <v>58159</v>
      </c>
      <c r="J20" s="1944">
        <v>1280</v>
      </c>
      <c r="K20" s="1944">
        <v>2368</v>
      </c>
      <c r="L20" s="1944">
        <v>71655</v>
      </c>
      <c r="M20" s="1944">
        <v>1399</v>
      </c>
      <c r="N20" s="1944">
        <v>10117</v>
      </c>
      <c r="O20" s="1944">
        <v>79124</v>
      </c>
      <c r="P20" s="1944">
        <v>1871</v>
      </c>
      <c r="Q20" s="1944">
        <v>10063</v>
      </c>
      <c r="R20" s="1944">
        <v>87124</v>
      </c>
      <c r="S20" s="1944">
        <v>2048</v>
      </c>
      <c r="T20" s="1944">
        <v>11477</v>
      </c>
      <c r="U20" s="2874">
        <v>100247</v>
      </c>
      <c r="V20" s="1944">
        <v>2426</v>
      </c>
      <c r="W20" s="1944">
        <v>13529</v>
      </c>
      <c r="X20" s="2873">
        <v>108778</v>
      </c>
      <c r="Y20" s="1944">
        <v>1923</v>
      </c>
      <c r="Z20" s="1944">
        <v>14291</v>
      </c>
      <c r="AA20" s="2874">
        <v>116290</v>
      </c>
      <c r="AB20" s="1944">
        <v>2999</v>
      </c>
      <c r="AC20" s="1944">
        <v>15274</v>
      </c>
      <c r="AD20" s="2854">
        <v>117928</v>
      </c>
      <c r="AE20" s="2854">
        <v>2671</v>
      </c>
      <c r="AF20" s="2854">
        <v>15593</v>
      </c>
      <c r="AG20" s="2214">
        <v>120007</v>
      </c>
      <c r="AH20" s="2280">
        <v>2710</v>
      </c>
      <c r="AI20" s="2280">
        <v>17284</v>
      </c>
      <c r="AJ20" s="2214">
        <v>124509</v>
      </c>
      <c r="AK20" s="2280">
        <v>2684</v>
      </c>
      <c r="AL20" s="2280">
        <v>18801</v>
      </c>
    </row>
    <row r="21" spans="1:38" s="1973" customFormat="1" x14ac:dyDescent="0.2">
      <c r="A21" s="1942">
        <v>27</v>
      </c>
      <c r="B21" s="2892" t="s">
        <v>749</v>
      </c>
      <c r="C21" s="1947">
        <v>135804</v>
      </c>
      <c r="D21" s="2017">
        <v>19123</v>
      </c>
      <c r="E21" s="2017">
        <v>154927</v>
      </c>
      <c r="F21" s="2864">
        <v>156394</v>
      </c>
      <c r="G21" s="1944">
        <v>4962</v>
      </c>
      <c r="H21" s="1944">
        <v>161356</v>
      </c>
      <c r="I21" s="1944">
        <v>162097</v>
      </c>
      <c r="J21" s="1944">
        <v>7421</v>
      </c>
      <c r="K21" s="1944">
        <v>169518</v>
      </c>
      <c r="L21" s="1944">
        <v>160994</v>
      </c>
      <c r="M21" s="1944">
        <v>9952</v>
      </c>
      <c r="N21" s="1944">
        <v>170946</v>
      </c>
      <c r="O21" s="1944">
        <v>169326</v>
      </c>
      <c r="P21" s="1944">
        <v>14145</v>
      </c>
      <c r="Q21" s="1944">
        <v>183471</v>
      </c>
      <c r="R21" s="1944">
        <v>175690</v>
      </c>
      <c r="S21" s="1944">
        <v>14571</v>
      </c>
      <c r="T21" s="1944">
        <v>190261</v>
      </c>
      <c r="U21" s="2874">
        <v>191731</v>
      </c>
      <c r="V21" s="1944">
        <v>15120</v>
      </c>
      <c r="W21" s="1944">
        <v>206851</v>
      </c>
      <c r="X21" s="2873">
        <v>213487</v>
      </c>
      <c r="Y21" s="1944">
        <v>15247</v>
      </c>
      <c r="Z21" s="1944">
        <v>228734</v>
      </c>
      <c r="AA21" s="2874">
        <v>221005</v>
      </c>
      <c r="AB21" s="1944">
        <v>17163</v>
      </c>
      <c r="AC21" s="1944">
        <v>238168</v>
      </c>
      <c r="AD21" s="2854">
        <v>226587</v>
      </c>
      <c r="AE21" s="2854">
        <v>16967</v>
      </c>
      <c r="AF21" s="2854">
        <v>243554</v>
      </c>
      <c r="AG21" s="2214">
        <v>239574</v>
      </c>
      <c r="AH21" s="2280">
        <v>17565</v>
      </c>
      <c r="AI21" s="2280">
        <v>257139</v>
      </c>
      <c r="AJ21" s="2214">
        <v>251994</v>
      </c>
      <c r="AK21" s="2280">
        <v>18259</v>
      </c>
      <c r="AL21" s="2280">
        <v>270253</v>
      </c>
    </row>
    <row r="22" spans="1:38" s="1973" customFormat="1" x14ac:dyDescent="0.2">
      <c r="A22" s="1942">
        <v>28</v>
      </c>
      <c r="B22" s="2892" t="s">
        <v>750</v>
      </c>
      <c r="C22" s="1947">
        <v>9691</v>
      </c>
      <c r="D22" s="2017">
        <v>3802</v>
      </c>
      <c r="E22" s="2017">
        <v>13318</v>
      </c>
      <c r="F22" s="2864">
        <v>14645</v>
      </c>
      <c r="G22" s="1944">
        <v>2933</v>
      </c>
      <c r="H22" s="1944">
        <v>17239</v>
      </c>
      <c r="I22" s="1944">
        <v>15584</v>
      </c>
      <c r="J22" s="1944">
        <v>3384</v>
      </c>
      <c r="K22" s="1944">
        <v>18462</v>
      </c>
      <c r="L22" s="1944">
        <v>15404</v>
      </c>
      <c r="M22" s="1944">
        <v>5928</v>
      </c>
      <c r="N22" s="1944">
        <v>20785</v>
      </c>
      <c r="O22" s="1944">
        <v>16040</v>
      </c>
      <c r="P22" s="1944">
        <v>6749</v>
      </c>
      <c r="Q22" s="1944">
        <v>22201</v>
      </c>
      <c r="R22" s="1944">
        <v>15181</v>
      </c>
      <c r="S22" s="1944">
        <v>7605</v>
      </c>
      <c r="T22" s="1944">
        <v>22047</v>
      </c>
      <c r="U22" s="2874">
        <v>16742</v>
      </c>
      <c r="V22" s="1944">
        <v>7594</v>
      </c>
      <c r="W22" s="1944">
        <v>23656</v>
      </c>
      <c r="X22" s="2873">
        <v>17788</v>
      </c>
      <c r="Y22" s="1944">
        <v>11622</v>
      </c>
      <c r="Z22" s="1944">
        <v>28099</v>
      </c>
      <c r="AA22" s="2874">
        <v>18488</v>
      </c>
      <c r="AB22" s="1944">
        <v>10102</v>
      </c>
      <c r="AC22" s="1944">
        <v>27794</v>
      </c>
      <c r="AD22" s="2854">
        <v>18794</v>
      </c>
      <c r="AE22" s="2854">
        <v>9914</v>
      </c>
      <c r="AF22" s="2854">
        <v>27949</v>
      </c>
      <c r="AG22" s="2214">
        <v>19305</v>
      </c>
      <c r="AH22" s="2280">
        <v>9608</v>
      </c>
      <c r="AI22" s="2280">
        <v>28272</v>
      </c>
      <c r="AJ22" s="2214">
        <v>19994</v>
      </c>
      <c r="AK22" s="2280">
        <v>10453</v>
      </c>
      <c r="AL22" s="2280">
        <v>29650</v>
      </c>
    </row>
    <row r="23" spans="1:38" s="2860" customFormat="1" ht="21" x14ac:dyDescent="0.2">
      <c r="A23" s="1945" t="s">
        <v>577</v>
      </c>
      <c r="B23" s="2893" t="s">
        <v>543</v>
      </c>
      <c r="C23" s="2876">
        <v>-29659</v>
      </c>
      <c r="D23" s="2875">
        <v>10970</v>
      </c>
      <c r="E23" s="2876">
        <v>-18689</v>
      </c>
      <c r="F23" s="2877">
        <v>-36706</v>
      </c>
      <c r="G23" s="2878">
        <v>11655</v>
      </c>
      <c r="H23" s="2878">
        <v>-25051</v>
      </c>
      <c r="I23" s="2879">
        <v>-39906</v>
      </c>
      <c r="J23" s="2878">
        <v>16028</v>
      </c>
      <c r="K23" s="2878">
        <v>-23878</v>
      </c>
      <c r="L23" s="2878">
        <v>-25470</v>
      </c>
      <c r="M23" s="2878">
        <v>18778</v>
      </c>
      <c r="N23" s="2878">
        <v>-6692</v>
      </c>
      <c r="O23" s="2878">
        <v>-21384</v>
      </c>
      <c r="P23" s="2878">
        <v>22854</v>
      </c>
      <c r="Q23" s="2878">
        <v>1470</v>
      </c>
      <c r="R23" s="2878">
        <v>-4508</v>
      </c>
      <c r="S23" s="2878">
        <v>26607</v>
      </c>
      <c r="T23" s="2878">
        <v>22099</v>
      </c>
      <c r="U23" s="2878">
        <v>-27294</v>
      </c>
      <c r="V23" s="2878">
        <v>24769</v>
      </c>
      <c r="W23" s="2878">
        <v>-2525</v>
      </c>
      <c r="X23" s="2878">
        <v>-58000</v>
      </c>
      <c r="Y23" s="2878">
        <v>19951</v>
      </c>
      <c r="Z23" s="2878">
        <v>-38049</v>
      </c>
      <c r="AA23" s="2878">
        <v>-63855</v>
      </c>
      <c r="AB23" s="2878">
        <v>24764</v>
      </c>
      <c r="AC23" s="2878">
        <v>-39091</v>
      </c>
      <c r="AD23" s="2857">
        <v>-25893</v>
      </c>
      <c r="AE23" s="2857">
        <v>27537</v>
      </c>
      <c r="AF23" s="2857">
        <v>1644</v>
      </c>
      <c r="AG23" s="2858">
        <v>-26898</v>
      </c>
      <c r="AH23" s="2859">
        <v>27999</v>
      </c>
      <c r="AI23" s="2859">
        <v>1101</v>
      </c>
      <c r="AJ23" s="2858">
        <v>-44550</v>
      </c>
      <c r="AK23" s="2859">
        <v>28883</v>
      </c>
      <c r="AL23" s="2859">
        <v>-15667</v>
      </c>
    </row>
    <row r="24" spans="1:38" s="2860" customFormat="1" ht="21" x14ac:dyDescent="0.2">
      <c r="A24" s="1945" t="s">
        <v>578</v>
      </c>
      <c r="B24" s="2893" t="s">
        <v>542</v>
      </c>
      <c r="C24" s="2876">
        <v>-39101</v>
      </c>
      <c r="D24" s="2875">
        <v>3320</v>
      </c>
      <c r="E24" s="2876">
        <v>-35781</v>
      </c>
      <c r="F24" s="2877">
        <v>-46369</v>
      </c>
      <c r="G24" s="2878">
        <v>3501</v>
      </c>
      <c r="H24" s="2878">
        <v>-42868</v>
      </c>
      <c r="I24" s="2878">
        <v>-50033</v>
      </c>
      <c r="J24" s="2878">
        <v>7321</v>
      </c>
      <c r="K24" s="2878">
        <v>-42712</v>
      </c>
      <c r="L24" s="2878">
        <v>-35775</v>
      </c>
      <c r="M24" s="2878">
        <v>9377</v>
      </c>
      <c r="N24" s="2878">
        <v>-26398</v>
      </c>
      <c r="O24" s="2878">
        <v>-32045</v>
      </c>
      <c r="P24" s="2878">
        <v>12757</v>
      </c>
      <c r="Q24" s="2878">
        <v>-19288</v>
      </c>
      <c r="R24" s="2878">
        <v>-15805</v>
      </c>
      <c r="S24" s="2878">
        <v>15713</v>
      </c>
      <c r="T24" s="2878">
        <v>-92</v>
      </c>
      <c r="U24" s="2878">
        <v>-38712</v>
      </c>
      <c r="V24" s="2878">
        <v>13674</v>
      </c>
      <c r="W24" s="2878">
        <v>-25038</v>
      </c>
      <c r="X24" s="2878">
        <v>-70145</v>
      </c>
      <c r="Y24" s="2878">
        <v>7844</v>
      </c>
      <c r="Z24" s="2878">
        <v>-62301</v>
      </c>
      <c r="AA24" s="2878">
        <v>-76495</v>
      </c>
      <c r="AB24" s="2878">
        <v>12163</v>
      </c>
      <c r="AC24" s="2878">
        <v>-64332</v>
      </c>
      <c r="AD24" s="2857">
        <v>-39046</v>
      </c>
      <c r="AE24" s="2857">
        <v>14286</v>
      </c>
      <c r="AF24" s="2857">
        <v>-24760</v>
      </c>
      <c r="AG24" s="2858">
        <v>-40741</v>
      </c>
      <c r="AH24" s="2859">
        <v>14221</v>
      </c>
      <c r="AI24" s="2859">
        <v>-26520</v>
      </c>
      <c r="AJ24" s="2858">
        <v>-58710</v>
      </c>
      <c r="AK24" s="2859">
        <v>14546</v>
      </c>
      <c r="AL24" s="2859">
        <v>-44164</v>
      </c>
    </row>
    <row r="25" spans="1:38" s="2853" customFormat="1" ht="22.5" x14ac:dyDescent="0.2">
      <c r="A25" s="1938"/>
      <c r="B25" s="2890" t="s">
        <v>579</v>
      </c>
      <c r="C25" s="2015"/>
      <c r="D25" s="2016"/>
      <c r="E25" s="2015"/>
      <c r="F25" s="2880"/>
      <c r="G25" s="1941"/>
      <c r="H25" s="1941"/>
      <c r="I25" s="1941"/>
      <c r="J25" s="1941"/>
      <c r="K25" s="1941"/>
      <c r="L25" s="1941"/>
      <c r="M25" s="1941"/>
      <c r="N25" s="1941"/>
      <c r="O25" s="1941"/>
      <c r="P25" s="1941"/>
      <c r="Q25" s="1941"/>
      <c r="R25" s="2861"/>
      <c r="S25" s="1941"/>
      <c r="T25" s="1941"/>
      <c r="U25" s="2855"/>
      <c r="V25" s="1941"/>
      <c r="W25" s="1941"/>
      <c r="X25" s="2856"/>
      <c r="Y25" s="1941"/>
      <c r="Z25" s="1941"/>
      <c r="AA25" s="2855"/>
      <c r="AB25" s="1941"/>
      <c r="AC25" s="1941"/>
      <c r="AD25" s="2862"/>
      <c r="AE25" s="2862"/>
      <c r="AF25" s="2862"/>
      <c r="AG25" s="2213"/>
      <c r="AH25" s="2279"/>
      <c r="AI25" s="2279"/>
      <c r="AJ25" s="2213"/>
      <c r="AK25" s="2279"/>
      <c r="AL25" s="2279"/>
    </row>
    <row r="26" spans="1:38" s="2853" customFormat="1" ht="22.5" x14ac:dyDescent="0.2">
      <c r="A26" s="1938">
        <v>31</v>
      </c>
      <c r="B26" s="2891" t="s">
        <v>751</v>
      </c>
      <c r="C26" s="2015">
        <v>-2711</v>
      </c>
      <c r="D26" s="2016">
        <v>8209</v>
      </c>
      <c r="E26" s="2015">
        <v>5498</v>
      </c>
      <c r="F26" s="2880">
        <v>-408</v>
      </c>
      <c r="G26" s="1941">
        <v>6686</v>
      </c>
      <c r="H26" s="1941">
        <v>6278</v>
      </c>
      <c r="I26" s="1941">
        <v>817</v>
      </c>
      <c r="J26" s="1941">
        <v>8136</v>
      </c>
      <c r="K26" s="1941">
        <v>8953</v>
      </c>
      <c r="L26" s="2881">
        <v>3894</v>
      </c>
      <c r="M26" s="2881">
        <v>8875</v>
      </c>
      <c r="N26" s="2881">
        <v>12769</v>
      </c>
      <c r="O26" s="2881">
        <v>4113</v>
      </c>
      <c r="P26" s="2881">
        <v>13587</v>
      </c>
      <c r="Q26" s="2881">
        <v>17700</v>
      </c>
      <c r="R26" s="2881">
        <v>6271</v>
      </c>
      <c r="S26" s="2881">
        <v>14110</v>
      </c>
      <c r="T26" s="2881">
        <v>20381</v>
      </c>
      <c r="U26" s="2881">
        <v>8951</v>
      </c>
      <c r="V26" s="2881">
        <v>14210</v>
      </c>
      <c r="W26" s="2881">
        <v>23161</v>
      </c>
      <c r="X26" s="2881">
        <v>12467</v>
      </c>
      <c r="Y26" s="2881">
        <v>22396</v>
      </c>
      <c r="Z26" s="2881">
        <v>34863</v>
      </c>
      <c r="AA26" s="2881">
        <v>18534</v>
      </c>
      <c r="AB26" s="2881">
        <v>29049</v>
      </c>
      <c r="AC26" s="2881">
        <v>47583</v>
      </c>
      <c r="AD26" s="2881">
        <v>25042</v>
      </c>
      <c r="AE26" s="2881">
        <v>26112</v>
      </c>
      <c r="AF26" s="2881">
        <v>51154</v>
      </c>
      <c r="AG26" s="2881">
        <v>16207</v>
      </c>
      <c r="AH26" s="2881">
        <v>18106</v>
      </c>
      <c r="AI26" s="2881">
        <v>34313</v>
      </c>
      <c r="AJ26" s="2881">
        <v>4473</v>
      </c>
      <c r="AK26" s="2881">
        <v>16933</v>
      </c>
      <c r="AL26" s="2881">
        <v>21406</v>
      </c>
    </row>
    <row r="27" spans="1:38" s="1973" customFormat="1" x14ac:dyDescent="0.2">
      <c r="A27" s="1942">
        <v>311</v>
      </c>
      <c r="B27" s="2892" t="s">
        <v>752</v>
      </c>
      <c r="C27" s="1947">
        <v>-1804</v>
      </c>
      <c r="D27" s="2017">
        <v>8209</v>
      </c>
      <c r="E27" s="1947">
        <v>6405</v>
      </c>
      <c r="F27" s="2864">
        <v>-35</v>
      </c>
      <c r="G27" s="1944">
        <v>7750</v>
      </c>
      <c r="H27" s="1944">
        <v>7715</v>
      </c>
      <c r="I27" s="1944">
        <v>1452</v>
      </c>
      <c r="J27" s="1944">
        <v>9440</v>
      </c>
      <c r="K27" s="1944">
        <v>10892</v>
      </c>
      <c r="L27" s="1944">
        <v>4698</v>
      </c>
      <c r="M27" s="1944">
        <v>11105</v>
      </c>
      <c r="N27" s="1944">
        <v>15803</v>
      </c>
      <c r="O27" s="1944">
        <v>4926</v>
      </c>
      <c r="P27" s="1944">
        <v>15814</v>
      </c>
      <c r="Q27" s="1944">
        <v>20740</v>
      </c>
      <c r="R27" s="2863">
        <v>6532</v>
      </c>
      <c r="S27" s="2863">
        <v>17527</v>
      </c>
      <c r="T27" s="1944">
        <v>24059</v>
      </c>
      <c r="U27" s="2874">
        <v>10108</v>
      </c>
      <c r="V27" s="2863">
        <v>16234</v>
      </c>
      <c r="W27" s="1944">
        <v>26342</v>
      </c>
      <c r="X27" s="2873">
        <v>13211</v>
      </c>
      <c r="Y27" s="2863">
        <v>24367</v>
      </c>
      <c r="Z27" s="1944">
        <v>37578</v>
      </c>
      <c r="AA27" s="2874">
        <v>16948</v>
      </c>
      <c r="AB27" s="2863">
        <v>29685</v>
      </c>
      <c r="AC27" s="1944">
        <v>46633</v>
      </c>
      <c r="AD27" s="2854">
        <v>25160</v>
      </c>
      <c r="AE27" s="2854">
        <v>28307</v>
      </c>
      <c r="AF27" s="2854">
        <v>53467</v>
      </c>
      <c r="AG27" s="2214">
        <v>18173</v>
      </c>
      <c r="AH27" s="2280">
        <v>20277</v>
      </c>
      <c r="AI27" s="2280">
        <v>38450</v>
      </c>
      <c r="AJ27" s="2214">
        <v>7649</v>
      </c>
      <c r="AK27" s="2280">
        <v>18893</v>
      </c>
      <c r="AL27" s="2280">
        <v>26542</v>
      </c>
    </row>
    <row r="28" spans="1:38" s="1973" customFormat="1" x14ac:dyDescent="0.2">
      <c r="A28" s="1942">
        <v>312</v>
      </c>
      <c r="B28" s="2892" t="s">
        <v>753</v>
      </c>
      <c r="C28" s="1947">
        <v>0</v>
      </c>
      <c r="D28" s="2017">
        <v>0</v>
      </c>
      <c r="E28" s="1947">
        <v>0</v>
      </c>
      <c r="F28" s="2864">
        <v>0</v>
      </c>
      <c r="G28" s="1944">
        <v>0</v>
      </c>
      <c r="H28" s="1944">
        <v>0</v>
      </c>
      <c r="I28" s="1944">
        <v>-219</v>
      </c>
      <c r="J28" s="1944">
        <v>0</v>
      </c>
      <c r="K28" s="1944">
        <v>-219</v>
      </c>
      <c r="L28" s="1944">
        <v>-52</v>
      </c>
      <c r="M28" s="1944">
        <v>0</v>
      </c>
      <c r="N28" s="1944">
        <v>-52</v>
      </c>
      <c r="O28" s="1944">
        <v>136</v>
      </c>
      <c r="P28" s="1944">
        <v>15</v>
      </c>
      <c r="Q28" s="1944">
        <v>151</v>
      </c>
      <c r="R28" s="1944">
        <v>216</v>
      </c>
      <c r="S28" s="2863">
        <v>3</v>
      </c>
      <c r="T28" s="1944">
        <v>219</v>
      </c>
      <c r="U28" s="2874">
        <v>-974</v>
      </c>
      <c r="V28" s="2863">
        <v>-71</v>
      </c>
      <c r="W28" s="1944">
        <v>-1045</v>
      </c>
      <c r="X28" s="2873">
        <v>401</v>
      </c>
      <c r="Y28" s="2863">
        <v>41</v>
      </c>
      <c r="Z28" s="1944">
        <v>442</v>
      </c>
      <c r="AA28" s="2874">
        <v>575</v>
      </c>
      <c r="AB28" s="2863">
        <v>68</v>
      </c>
      <c r="AC28" s="1944">
        <v>643</v>
      </c>
      <c r="AD28" s="2854">
        <v>869</v>
      </c>
      <c r="AE28" s="2854">
        <v>10</v>
      </c>
      <c r="AF28" s="2854">
        <v>879</v>
      </c>
      <c r="AG28" s="2214">
        <v>-136</v>
      </c>
      <c r="AH28" s="2280">
        <v>-49</v>
      </c>
      <c r="AI28" s="2280">
        <v>-185</v>
      </c>
      <c r="AJ28" s="2214">
        <v>-173</v>
      </c>
      <c r="AK28" s="2280">
        <v>30</v>
      </c>
      <c r="AL28" s="2280">
        <v>-143</v>
      </c>
    </row>
    <row r="29" spans="1:38" s="1973" customFormat="1" x14ac:dyDescent="0.2">
      <c r="A29" s="1942">
        <v>313</v>
      </c>
      <c r="B29" s="2892" t="s">
        <v>754</v>
      </c>
      <c r="C29" s="1947">
        <v>0</v>
      </c>
      <c r="D29" s="2017">
        <v>0</v>
      </c>
      <c r="E29" s="1947">
        <v>0</v>
      </c>
      <c r="F29" s="2864">
        <v>0</v>
      </c>
      <c r="G29" s="1944">
        <v>0</v>
      </c>
      <c r="H29" s="1944">
        <v>0</v>
      </c>
      <c r="I29" s="1944">
        <v>0</v>
      </c>
      <c r="J29" s="1944">
        <v>0</v>
      </c>
      <c r="K29" s="1944">
        <v>0</v>
      </c>
      <c r="L29" s="1944">
        <v>0</v>
      </c>
      <c r="M29" s="1944">
        <v>0</v>
      </c>
      <c r="N29" s="1944">
        <v>0</v>
      </c>
      <c r="O29" s="1944">
        <v>0</v>
      </c>
      <c r="P29" s="1944">
        <v>0</v>
      </c>
      <c r="Q29" s="1944">
        <v>0</v>
      </c>
      <c r="R29" s="1944">
        <v>745</v>
      </c>
      <c r="S29" s="1944">
        <v>186</v>
      </c>
      <c r="T29" s="1944">
        <v>931</v>
      </c>
      <c r="U29" s="2874">
        <v>504</v>
      </c>
      <c r="V29" s="1944">
        <v>127</v>
      </c>
      <c r="W29" s="1944">
        <v>631</v>
      </c>
      <c r="X29" s="2873">
        <v>442</v>
      </c>
      <c r="Y29" s="1944">
        <v>111</v>
      </c>
      <c r="Z29" s="1944">
        <v>553</v>
      </c>
      <c r="AA29" s="2874">
        <v>482</v>
      </c>
      <c r="AB29" s="1944">
        <v>116</v>
      </c>
      <c r="AC29" s="1944">
        <v>598</v>
      </c>
      <c r="AD29" s="2854">
        <v>435</v>
      </c>
      <c r="AE29" s="2854">
        <v>106</v>
      </c>
      <c r="AF29" s="2854">
        <v>541</v>
      </c>
      <c r="AG29" s="2214">
        <v>477</v>
      </c>
      <c r="AH29" s="2280">
        <v>116</v>
      </c>
      <c r="AI29" s="2280">
        <v>593</v>
      </c>
      <c r="AJ29" s="2214">
        <v>400</v>
      </c>
      <c r="AK29" s="2280">
        <v>97</v>
      </c>
      <c r="AL29" s="2280">
        <v>497</v>
      </c>
    </row>
    <row r="30" spans="1:38" s="1973" customFormat="1" x14ac:dyDescent="0.2">
      <c r="A30" s="1942">
        <v>314</v>
      </c>
      <c r="B30" s="2892" t="s">
        <v>755</v>
      </c>
      <c r="C30" s="1947">
        <v>-907</v>
      </c>
      <c r="D30" s="2017">
        <v>0</v>
      </c>
      <c r="E30" s="1947">
        <v>-907</v>
      </c>
      <c r="F30" s="2864">
        <v>-373</v>
      </c>
      <c r="G30" s="2864">
        <v>-1064</v>
      </c>
      <c r="H30" s="2864">
        <v>-1437</v>
      </c>
      <c r="I30" s="2864">
        <v>-416</v>
      </c>
      <c r="J30" s="2864">
        <v>-1304</v>
      </c>
      <c r="K30" s="2864">
        <v>-1720</v>
      </c>
      <c r="L30" s="2864">
        <v>-752</v>
      </c>
      <c r="M30" s="2864">
        <v>-2230</v>
      </c>
      <c r="N30" s="2864">
        <v>-2982</v>
      </c>
      <c r="O30" s="2864">
        <v>-949</v>
      </c>
      <c r="P30" s="2864">
        <v>-2242</v>
      </c>
      <c r="Q30" s="2864">
        <v>-3191</v>
      </c>
      <c r="R30" s="2864">
        <v>-1222</v>
      </c>
      <c r="S30" s="2864">
        <v>-3606</v>
      </c>
      <c r="T30" s="2864">
        <v>-4828</v>
      </c>
      <c r="U30" s="2874">
        <v>-687</v>
      </c>
      <c r="V30" s="2864">
        <v>-2080</v>
      </c>
      <c r="W30" s="2864">
        <v>-2767</v>
      </c>
      <c r="X30" s="2873">
        <v>-1587</v>
      </c>
      <c r="Y30" s="2864">
        <v>-2123</v>
      </c>
      <c r="Z30" s="2864">
        <v>-3710</v>
      </c>
      <c r="AA30" s="2874">
        <v>529</v>
      </c>
      <c r="AB30" s="2864">
        <v>-820</v>
      </c>
      <c r="AC30" s="2864">
        <v>-291</v>
      </c>
      <c r="AD30" s="2854">
        <v>-1422</v>
      </c>
      <c r="AE30" s="2854">
        <v>-2311</v>
      </c>
      <c r="AF30" s="2854">
        <v>-3733</v>
      </c>
      <c r="AG30" s="2214">
        <v>-2307</v>
      </c>
      <c r="AH30" s="2280">
        <v>-2238</v>
      </c>
      <c r="AI30" s="2280">
        <v>-4545</v>
      </c>
      <c r="AJ30" s="2214">
        <v>-3403</v>
      </c>
      <c r="AK30" s="2280">
        <v>-2087</v>
      </c>
      <c r="AL30" s="2280">
        <v>-5490</v>
      </c>
    </row>
    <row r="31" spans="1:38" s="2860" customFormat="1" ht="21" x14ac:dyDescent="0.2">
      <c r="A31" s="1945" t="s">
        <v>689</v>
      </c>
      <c r="B31" s="2893" t="s">
        <v>541</v>
      </c>
      <c r="C31" s="2876">
        <v>-36390</v>
      </c>
      <c r="D31" s="2875">
        <v>-4889</v>
      </c>
      <c r="E31" s="2876">
        <v>-41279</v>
      </c>
      <c r="F31" s="2878">
        <v>-45961</v>
      </c>
      <c r="G31" s="2882">
        <v>-3185</v>
      </c>
      <c r="H31" s="2882">
        <v>-49146</v>
      </c>
      <c r="I31" s="2882">
        <v>-50850</v>
      </c>
      <c r="J31" s="2882">
        <v>-815</v>
      </c>
      <c r="K31" s="2882">
        <v>-51665</v>
      </c>
      <c r="L31" s="2882">
        <v>-39669</v>
      </c>
      <c r="M31" s="2882">
        <v>502</v>
      </c>
      <c r="N31" s="2882">
        <v>-39167</v>
      </c>
      <c r="O31" s="2882">
        <v>-36158</v>
      </c>
      <c r="P31" s="2882">
        <v>-830</v>
      </c>
      <c r="Q31" s="2882">
        <v>-36988</v>
      </c>
      <c r="R31" s="2882">
        <v>-22076</v>
      </c>
      <c r="S31" s="2882">
        <v>1603</v>
      </c>
      <c r="T31" s="2882">
        <v>-20473</v>
      </c>
      <c r="U31" s="2882">
        <v>-47663</v>
      </c>
      <c r="V31" s="2882">
        <v>-536</v>
      </c>
      <c r="W31" s="2882">
        <v>-48199</v>
      </c>
      <c r="X31" s="2882">
        <v>-82612</v>
      </c>
      <c r="Y31" s="2882">
        <v>-14552</v>
      </c>
      <c r="Z31" s="2882">
        <v>-97164</v>
      </c>
      <c r="AA31" s="2882">
        <v>-95029</v>
      </c>
      <c r="AB31" s="2882">
        <v>-16886</v>
      </c>
      <c r="AC31" s="2882">
        <v>-111915</v>
      </c>
      <c r="AD31" s="2857">
        <v>-64088</v>
      </c>
      <c r="AE31" s="2857">
        <v>-11826</v>
      </c>
      <c r="AF31" s="2857">
        <v>-75914</v>
      </c>
      <c r="AG31" s="2858">
        <v>-56948</v>
      </c>
      <c r="AH31" s="2859">
        <v>-3885</v>
      </c>
      <c r="AI31" s="2859">
        <v>-60833</v>
      </c>
      <c r="AJ31" s="2858">
        <v>-63183</v>
      </c>
      <c r="AK31" s="2859">
        <v>-2387</v>
      </c>
      <c r="AL31" s="2859">
        <v>-65570</v>
      </c>
    </row>
    <row r="32" spans="1:38" s="1973" customFormat="1" ht="33.75" x14ac:dyDescent="0.2">
      <c r="A32" s="2865"/>
      <c r="B32" s="2891" t="s">
        <v>690</v>
      </c>
      <c r="C32" s="1947"/>
      <c r="D32" s="2017"/>
      <c r="E32" s="1947"/>
      <c r="F32" s="2864"/>
      <c r="G32" s="1941"/>
      <c r="H32" s="1941"/>
      <c r="I32" s="1941"/>
      <c r="J32" s="1941"/>
      <c r="K32" s="1941"/>
      <c r="L32" s="1941"/>
      <c r="M32" s="1941"/>
      <c r="N32" s="1941"/>
      <c r="O32" s="1941"/>
      <c r="P32" s="1941"/>
      <c r="Q32" s="1941"/>
      <c r="R32" s="1941"/>
      <c r="S32" s="1941"/>
      <c r="T32" s="1941"/>
      <c r="U32" s="2874"/>
      <c r="V32" s="1941"/>
      <c r="W32" s="1941"/>
      <c r="X32" s="2873"/>
      <c r="Y32" s="1941"/>
      <c r="Z32" s="1941"/>
      <c r="AA32" s="2874"/>
      <c r="AB32" s="1941"/>
      <c r="AC32" s="1941"/>
      <c r="AD32" s="2854"/>
      <c r="AE32" s="2854"/>
      <c r="AF32" s="2854"/>
      <c r="AG32" s="2214"/>
      <c r="AH32" s="2280"/>
      <c r="AI32" s="2280"/>
      <c r="AJ32" s="2214"/>
      <c r="AK32" s="2280"/>
      <c r="AL32" s="2280"/>
    </row>
    <row r="33" spans="1:38" s="2853" customFormat="1" ht="22.5" x14ac:dyDescent="0.2">
      <c r="A33" s="1938">
        <v>32</v>
      </c>
      <c r="B33" s="2891" t="s">
        <v>756</v>
      </c>
      <c r="C33" s="2015">
        <v>3838</v>
      </c>
      <c r="D33" s="2016">
        <v>264</v>
      </c>
      <c r="E33" s="2016">
        <v>4283</v>
      </c>
      <c r="F33" s="2880">
        <v>-2273</v>
      </c>
      <c r="G33" s="1941">
        <v>-669</v>
      </c>
      <c r="H33" s="1941">
        <v>-2865</v>
      </c>
      <c r="I33" s="1941">
        <v>-205</v>
      </c>
      <c r="J33" s="1941">
        <v>2344</v>
      </c>
      <c r="K33" s="1941">
        <v>1351</v>
      </c>
      <c r="L33" s="2881">
        <v>-503</v>
      </c>
      <c r="M33" s="2881">
        <v>4336</v>
      </c>
      <c r="N33" s="2881">
        <v>2390</v>
      </c>
      <c r="O33" s="2881">
        <v>6367</v>
      </c>
      <c r="P33" s="2881">
        <v>3249</v>
      </c>
      <c r="Q33" s="2881">
        <v>8647</v>
      </c>
      <c r="R33" s="2881">
        <v>11045</v>
      </c>
      <c r="S33" s="2881">
        <v>5185</v>
      </c>
      <c r="T33" s="2881">
        <v>16210</v>
      </c>
      <c r="U33" s="2881">
        <v>4710</v>
      </c>
      <c r="V33" s="2881">
        <v>2380</v>
      </c>
      <c r="W33" s="2881">
        <v>7151</v>
      </c>
      <c r="X33" s="2881">
        <v>-14630</v>
      </c>
      <c r="Y33" s="2881">
        <v>-631</v>
      </c>
      <c r="Z33" s="2881">
        <v>-15314</v>
      </c>
      <c r="AA33" s="2881">
        <v>-16556</v>
      </c>
      <c r="AB33" s="2881">
        <v>30</v>
      </c>
      <c r="AC33" s="2881">
        <v>-16387</v>
      </c>
      <c r="AD33" s="2881">
        <v>-14709</v>
      </c>
      <c r="AE33" s="2881">
        <v>1703</v>
      </c>
      <c r="AF33" s="2881">
        <v>-13365</v>
      </c>
      <c r="AG33" s="2881">
        <v>-8734</v>
      </c>
      <c r="AH33" s="2881">
        <v>117</v>
      </c>
      <c r="AI33" s="2881">
        <v>-8535</v>
      </c>
      <c r="AJ33" s="2881">
        <v>-15033</v>
      </c>
      <c r="AK33" s="2881">
        <v>-2</v>
      </c>
      <c r="AL33" s="2881">
        <v>-14998</v>
      </c>
    </row>
    <row r="34" spans="1:38" s="1973" customFormat="1" x14ac:dyDescent="0.2">
      <c r="A34" s="1942">
        <v>321</v>
      </c>
      <c r="B34" s="2892" t="s">
        <v>757</v>
      </c>
      <c r="C34" s="1947">
        <v>3224</v>
      </c>
      <c r="D34" s="2017">
        <v>264</v>
      </c>
      <c r="E34" s="2017">
        <v>3669</v>
      </c>
      <c r="F34" s="2864">
        <v>-3995</v>
      </c>
      <c r="G34" s="1944">
        <v>-669</v>
      </c>
      <c r="H34" s="1944">
        <v>-4587</v>
      </c>
      <c r="I34" s="1944">
        <v>-131</v>
      </c>
      <c r="J34" s="1944">
        <v>1964</v>
      </c>
      <c r="K34" s="1944">
        <v>1045</v>
      </c>
      <c r="L34" s="1944">
        <v>-5598</v>
      </c>
      <c r="M34" s="1944">
        <v>3556</v>
      </c>
      <c r="N34" s="1944">
        <v>-3485</v>
      </c>
      <c r="O34" s="1944">
        <v>9068</v>
      </c>
      <c r="P34" s="1944">
        <v>2093</v>
      </c>
      <c r="Q34" s="1944">
        <v>10192</v>
      </c>
      <c r="R34" s="1944">
        <v>10697</v>
      </c>
      <c r="S34" s="1944">
        <v>5858</v>
      </c>
      <c r="T34" s="1944">
        <v>16535</v>
      </c>
      <c r="U34" s="2874">
        <v>10491</v>
      </c>
      <c r="V34" s="1944">
        <v>4045</v>
      </c>
      <c r="W34" s="1944">
        <v>14597</v>
      </c>
      <c r="X34" s="2873">
        <v>-13334</v>
      </c>
      <c r="Y34" s="1944">
        <v>-640</v>
      </c>
      <c r="Z34" s="1944">
        <v>-14027</v>
      </c>
      <c r="AA34" s="2874">
        <v>-21148</v>
      </c>
      <c r="AB34" s="1944">
        <v>-523</v>
      </c>
      <c r="AC34" s="1944">
        <v>-21532</v>
      </c>
      <c r="AD34" s="2854">
        <v>-34515</v>
      </c>
      <c r="AE34" s="2854">
        <v>1494</v>
      </c>
      <c r="AF34" s="2854">
        <v>-33380</v>
      </c>
      <c r="AG34" s="2214">
        <v>-12523</v>
      </c>
      <c r="AH34" s="2280">
        <v>2317</v>
      </c>
      <c r="AI34" s="2280">
        <v>-10124</v>
      </c>
      <c r="AJ34" s="2214">
        <v>3191</v>
      </c>
      <c r="AK34" s="2280">
        <v>1346</v>
      </c>
      <c r="AL34" s="2280">
        <v>4574</v>
      </c>
    </row>
    <row r="35" spans="1:38" s="1973" customFormat="1" x14ac:dyDescent="0.2">
      <c r="A35" s="1942">
        <v>322</v>
      </c>
      <c r="B35" s="2892" t="s">
        <v>758</v>
      </c>
      <c r="C35" s="1947">
        <v>614</v>
      </c>
      <c r="D35" s="2017">
        <v>0</v>
      </c>
      <c r="E35" s="2017">
        <v>614</v>
      </c>
      <c r="F35" s="2864">
        <v>1722</v>
      </c>
      <c r="G35" s="1944">
        <v>0</v>
      </c>
      <c r="H35" s="1944">
        <v>1722</v>
      </c>
      <c r="I35" s="1944">
        <v>-74</v>
      </c>
      <c r="J35" s="1944">
        <v>380</v>
      </c>
      <c r="K35" s="1944">
        <v>306</v>
      </c>
      <c r="L35" s="1944">
        <v>5095</v>
      </c>
      <c r="M35" s="1944">
        <v>780</v>
      </c>
      <c r="N35" s="1944">
        <v>5875</v>
      </c>
      <c r="O35" s="1944">
        <v>-2701</v>
      </c>
      <c r="P35" s="1944">
        <v>1156</v>
      </c>
      <c r="Q35" s="1944">
        <v>-1545</v>
      </c>
      <c r="R35" s="1944">
        <v>348</v>
      </c>
      <c r="S35" s="1944">
        <v>-673</v>
      </c>
      <c r="T35" s="1944">
        <v>-325</v>
      </c>
      <c r="U35" s="2874">
        <v>-5781</v>
      </c>
      <c r="V35" s="1944">
        <v>-1665</v>
      </c>
      <c r="W35" s="1944">
        <v>-7446</v>
      </c>
      <c r="X35" s="2873">
        <v>-1296</v>
      </c>
      <c r="Y35" s="1944">
        <v>9</v>
      </c>
      <c r="Z35" s="1944">
        <v>-1287</v>
      </c>
      <c r="AA35" s="2874">
        <v>4592</v>
      </c>
      <c r="AB35" s="1944">
        <v>553</v>
      </c>
      <c r="AC35" s="1944">
        <v>5145</v>
      </c>
      <c r="AD35" s="2854">
        <v>19806</v>
      </c>
      <c r="AE35" s="2854">
        <v>209</v>
      </c>
      <c r="AF35" s="2854">
        <v>20015</v>
      </c>
      <c r="AG35" s="2214">
        <v>3789</v>
      </c>
      <c r="AH35" s="2280">
        <v>-2200</v>
      </c>
      <c r="AI35" s="2280">
        <v>1589</v>
      </c>
      <c r="AJ35" s="2214">
        <v>-18224</v>
      </c>
      <c r="AK35" s="2280">
        <v>-1348</v>
      </c>
      <c r="AL35" s="2280">
        <v>-19572</v>
      </c>
    </row>
    <row r="36" spans="1:38" s="1973" customFormat="1" x14ac:dyDescent="0.2">
      <c r="A36" s="1942">
        <v>323</v>
      </c>
      <c r="B36" s="2892" t="s">
        <v>759</v>
      </c>
      <c r="C36" s="1947">
        <v>0</v>
      </c>
      <c r="D36" s="2017">
        <v>0</v>
      </c>
      <c r="E36" s="2017">
        <v>0</v>
      </c>
      <c r="F36" s="2864">
        <v>0</v>
      </c>
      <c r="G36" s="1944">
        <v>0</v>
      </c>
      <c r="H36" s="1944">
        <v>0</v>
      </c>
      <c r="I36" s="1944">
        <v>0</v>
      </c>
      <c r="J36" s="1944">
        <v>0</v>
      </c>
      <c r="K36" s="1944">
        <v>0</v>
      </c>
      <c r="L36" s="1944">
        <v>0</v>
      </c>
      <c r="M36" s="1944">
        <v>0</v>
      </c>
      <c r="N36" s="1944">
        <v>0</v>
      </c>
      <c r="O36" s="1944">
        <v>0</v>
      </c>
      <c r="P36" s="1944">
        <v>0</v>
      </c>
      <c r="Q36" s="1944">
        <v>0</v>
      </c>
      <c r="R36" s="1944">
        <v>0</v>
      </c>
      <c r="S36" s="1944">
        <v>0</v>
      </c>
      <c r="T36" s="1944">
        <v>0</v>
      </c>
      <c r="U36" s="2874">
        <v>0</v>
      </c>
      <c r="V36" s="1944">
        <v>0</v>
      </c>
      <c r="W36" s="1944">
        <v>0</v>
      </c>
      <c r="X36" s="2873">
        <v>0</v>
      </c>
      <c r="Y36" s="1944">
        <v>0</v>
      </c>
      <c r="Z36" s="1944">
        <v>0</v>
      </c>
      <c r="AA36" s="2874">
        <v>0</v>
      </c>
      <c r="AB36" s="1944">
        <v>0</v>
      </c>
      <c r="AC36" s="1944">
        <v>0</v>
      </c>
      <c r="AD36" s="2854">
        <v>0</v>
      </c>
      <c r="AE36" s="2854">
        <v>0</v>
      </c>
      <c r="AF36" s="2854">
        <v>0</v>
      </c>
      <c r="AG36" s="2214">
        <v>0</v>
      </c>
      <c r="AH36" s="2280">
        <v>0</v>
      </c>
      <c r="AI36" s="2280">
        <v>0</v>
      </c>
      <c r="AJ36" s="2214">
        <v>0</v>
      </c>
      <c r="AK36" s="2280">
        <v>0</v>
      </c>
      <c r="AL36" s="2280">
        <v>0</v>
      </c>
    </row>
    <row r="37" spans="1:38" s="2853" customFormat="1" x14ac:dyDescent="0.2">
      <c r="A37" s="1938">
        <v>33</v>
      </c>
      <c r="B37" s="2891" t="s">
        <v>760</v>
      </c>
      <c r="C37" s="2015">
        <v>40228</v>
      </c>
      <c r="D37" s="2016">
        <v>5153</v>
      </c>
      <c r="E37" s="2016">
        <v>45562</v>
      </c>
      <c r="F37" s="2880">
        <v>43688</v>
      </c>
      <c r="G37" s="1941">
        <v>2516</v>
      </c>
      <c r="H37" s="1941">
        <v>46281</v>
      </c>
      <c r="I37" s="1941">
        <v>50645</v>
      </c>
      <c r="J37" s="1941">
        <v>3159</v>
      </c>
      <c r="K37" s="1941">
        <v>53016</v>
      </c>
      <c r="L37" s="2881">
        <v>39166</v>
      </c>
      <c r="M37" s="2881">
        <v>3834</v>
      </c>
      <c r="N37" s="2881">
        <v>41557</v>
      </c>
      <c r="O37" s="2881">
        <v>42525</v>
      </c>
      <c r="P37" s="2881">
        <v>4079</v>
      </c>
      <c r="Q37" s="2881">
        <v>45635</v>
      </c>
      <c r="R37" s="2881">
        <v>33121</v>
      </c>
      <c r="S37" s="2881">
        <v>3582</v>
      </c>
      <c r="T37" s="2881">
        <v>36683</v>
      </c>
      <c r="U37" s="2881">
        <v>52373</v>
      </c>
      <c r="V37" s="2881">
        <v>2916</v>
      </c>
      <c r="W37" s="2881">
        <v>55350</v>
      </c>
      <c r="X37" s="2881">
        <v>67982</v>
      </c>
      <c r="Y37" s="2881">
        <v>13921</v>
      </c>
      <c r="Z37" s="2881">
        <v>81850</v>
      </c>
      <c r="AA37" s="2881">
        <v>78473</v>
      </c>
      <c r="AB37" s="2881">
        <v>16916</v>
      </c>
      <c r="AC37" s="2881">
        <v>95528</v>
      </c>
      <c r="AD37" s="2881">
        <v>49379</v>
      </c>
      <c r="AE37" s="2881">
        <v>13529</v>
      </c>
      <c r="AF37" s="2881">
        <v>62549</v>
      </c>
      <c r="AG37" s="2881">
        <v>48214</v>
      </c>
      <c r="AH37" s="2881">
        <v>4002</v>
      </c>
      <c r="AI37" s="2881">
        <v>52298</v>
      </c>
      <c r="AJ37" s="2881">
        <v>48150</v>
      </c>
      <c r="AK37" s="2881">
        <v>2385</v>
      </c>
      <c r="AL37" s="2881">
        <v>50572</v>
      </c>
    </row>
    <row r="38" spans="1:38" s="1973" customFormat="1" x14ac:dyDescent="0.2">
      <c r="A38" s="1942">
        <v>331</v>
      </c>
      <c r="B38" s="2892" t="s">
        <v>757</v>
      </c>
      <c r="C38" s="1947">
        <v>36579</v>
      </c>
      <c r="D38" s="2017">
        <v>4945</v>
      </c>
      <c r="E38" s="2017">
        <v>41705</v>
      </c>
      <c r="F38" s="2864">
        <v>39840</v>
      </c>
      <c r="G38" s="1944">
        <v>2268</v>
      </c>
      <c r="H38" s="1944">
        <v>42185</v>
      </c>
      <c r="I38" s="1944">
        <v>42347</v>
      </c>
      <c r="J38" s="1944">
        <v>2344</v>
      </c>
      <c r="K38" s="1944">
        <v>43903</v>
      </c>
      <c r="L38" s="1944">
        <v>14266</v>
      </c>
      <c r="M38" s="1944">
        <v>3078</v>
      </c>
      <c r="N38" s="1944">
        <v>15901</v>
      </c>
      <c r="O38" s="1944">
        <v>31022</v>
      </c>
      <c r="P38" s="1944">
        <v>3789</v>
      </c>
      <c r="Q38" s="1944">
        <v>33842</v>
      </c>
      <c r="R38" s="1944">
        <v>22438</v>
      </c>
      <c r="S38" s="1944">
        <v>1922</v>
      </c>
      <c r="T38" s="1944">
        <v>24340</v>
      </c>
      <c r="U38" s="2874">
        <v>63769</v>
      </c>
      <c r="V38" s="1944">
        <v>1577</v>
      </c>
      <c r="W38" s="1944">
        <v>65407</v>
      </c>
      <c r="X38" s="2873">
        <v>20171</v>
      </c>
      <c r="Y38" s="1944">
        <v>11013</v>
      </c>
      <c r="Z38" s="1944">
        <v>31131</v>
      </c>
      <c r="AA38" s="2874">
        <v>2973</v>
      </c>
      <c r="AB38" s="1944">
        <v>14528</v>
      </c>
      <c r="AC38" s="1944">
        <v>17640</v>
      </c>
      <c r="AD38" s="2854">
        <v>-659</v>
      </c>
      <c r="AE38" s="2854">
        <v>11341</v>
      </c>
      <c r="AF38" s="2854">
        <v>10323</v>
      </c>
      <c r="AG38" s="2214">
        <v>-17179</v>
      </c>
      <c r="AH38" s="2280">
        <v>2692</v>
      </c>
      <c r="AI38" s="2280">
        <v>-14405</v>
      </c>
      <c r="AJ38" s="2214">
        <v>37249</v>
      </c>
      <c r="AK38" s="2280">
        <v>1324</v>
      </c>
      <c r="AL38" s="2280">
        <v>38610</v>
      </c>
    </row>
    <row r="39" spans="1:38" s="1973" customFormat="1" x14ac:dyDescent="0.2">
      <c r="A39" s="2866">
        <v>332</v>
      </c>
      <c r="B39" s="2894" t="s">
        <v>758</v>
      </c>
      <c r="C39" s="2883">
        <v>3649</v>
      </c>
      <c r="D39" s="2884">
        <v>208</v>
      </c>
      <c r="E39" s="2884">
        <v>3857</v>
      </c>
      <c r="F39" s="2885">
        <v>3848</v>
      </c>
      <c r="G39" s="2867">
        <v>248</v>
      </c>
      <c r="H39" s="2867">
        <v>4096</v>
      </c>
      <c r="I39" s="2867">
        <v>8298</v>
      </c>
      <c r="J39" s="2867">
        <v>815</v>
      </c>
      <c r="K39" s="2867">
        <v>9113</v>
      </c>
      <c r="L39" s="2867">
        <v>24900</v>
      </c>
      <c r="M39" s="2867">
        <v>756</v>
      </c>
      <c r="N39" s="2867">
        <v>25656</v>
      </c>
      <c r="O39" s="2867">
        <v>11503</v>
      </c>
      <c r="P39" s="2867">
        <v>290</v>
      </c>
      <c r="Q39" s="2867">
        <v>11793</v>
      </c>
      <c r="R39" s="2867">
        <v>10683</v>
      </c>
      <c r="S39" s="2867">
        <v>1660</v>
      </c>
      <c r="T39" s="2867">
        <v>12343</v>
      </c>
      <c r="U39" s="2887">
        <v>-11396</v>
      </c>
      <c r="V39" s="2867">
        <v>1339</v>
      </c>
      <c r="W39" s="2867">
        <v>-10057</v>
      </c>
      <c r="X39" s="2886">
        <v>47811</v>
      </c>
      <c r="Y39" s="2867">
        <v>2908</v>
      </c>
      <c r="Z39" s="2867">
        <v>50719</v>
      </c>
      <c r="AA39" s="2887">
        <v>75500</v>
      </c>
      <c r="AB39" s="2867">
        <v>2388</v>
      </c>
      <c r="AC39" s="2867">
        <v>77888</v>
      </c>
      <c r="AD39" s="2868">
        <v>50038</v>
      </c>
      <c r="AE39" s="2868">
        <v>2188</v>
      </c>
      <c r="AF39" s="2868">
        <v>52226</v>
      </c>
      <c r="AG39" s="2869">
        <v>65393</v>
      </c>
      <c r="AH39" s="2870">
        <v>1310</v>
      </c>
      <c r="AI39" s="2870">
        <v>66703</v>
      </c>
      <c r="AJ39" s="2869">
        <v>10901</v>
      </c>
      <c r="AK39" s="2870">
        <v>1061</v>
      </c>
      <c r="AL39" s="2870">
        <v>11962</v>
      </c>
    </row>
    <row r="40" spans="1:38" x14ac:dyDescent="0.2">
      <c r="V40" s="85"/>
      <c r="W40" s="85"/>
      <c r="Y40" s="85"/>
      <c r="Z40" s="85"/>
      <c r="AB40" s="85"/>
      <c r="AC40" s="85"/>
    </row>
    <row r="41" spans="1:38" x14ac:dyDescent="0.2">
      <c r="C41" s="2896"/>
      <c r="D41" s="2253"/>
      <c r="E41" s="2253"/>
      <c r="F41" s="2253"/>
      <c r="G41" s="2253"/>
      <c r="H41" s="2253"/>
      <c r="I41" s="2253"/>
      <c r="J41" s="2253"/>
      <c r="K41" s="2253"/>
      <c r="L41" s="2253"/>
      <c r="M41" s="2253"/>
      <c r="N41" s="2253"/>
      <c r="O41" s="2253"/>
      <c r="P41" s="2253"/>
      <c r="Q41" s="2253"/>
      <c r="R41" s="2253"/>
      <c r="S41" s="2253"/>
      <c r="T41" s="2253"/>
      <c r="U41" s="2253"/>
      <c r="V41" s="2253"/>
      <c r="W41" s="2253"/>
      <c r="X41" s="2253"/>
      <c r="Y41" s="2253"/>
      <c r="Z41" s="2253"/>
      <c r="AA41" s="2253"/>
      <c r="AB41" s="2253"/>
      <c r="AC41" s="2253"/>
      <c r="AD41" s="2253"/>
      <c r="AE41" s="2253"/>
      <c r="AF41" s="2253"/>
      <c r="AG41" s="2253"/>
      <c r="AH41" s="2253"/>
      <c r="AI41" s="2253"/>
      <c r="AJ41" s="2253"/>
      <c r="AK41" s="2253"/>
      <c r="AL41" s="2253"/>
    </row>
    <row r="42" spans="1:38" x14ac:dyDescent="0.2">
      <c r="V42" s="85"/>
      <c r="W42" s="85"/>
      <c r="Y42" s="85"/>
      <c r="Z42" s="85"/>
      <c r="AB42" s="85"/>
      <c r="AC42" s="85"/>
    </row>
  </sheetData>
  <mergeCells count="24">
    <mergeCell ref="AJ4:A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AD4:AF4"/>
    <mergeCell ref="AG4:AI4"/>
    <mergeCell ref="AL5:AL6"/>
    <mergeCell ref="E5:E6"/>
    <mergeCell ref="H5:H6"/>
    <mergeCell ref="K5:K6"/>
    <mergeCell ref="N5:N6"/>
    <mergeCell ref="Q5:Q6"/>
    <mergeCell ref="T5:T6"/>
    <mergeCell ref="W5:W6"/>
    <mergeCell ref="Z5:Z6"/>
    <mergeCell ref="AC5:AC6"/>
    <mergeCell ref="AF5:AF6"/>
    <mergeCell ref="AI5:AI6"/>
  </mergeCells>
  <printOptions horizontalCentered="1"/>
  <pageMargins left="0.19685039370078741" right="0.19685039370078741" top="0.6692913385826772" bottom="0.51181102362204722" header="0" footer="0.31496062992125984"/>
  <pageSetup paperSize="9" scale="72" firstPageNumber="31" orientation="landscape" useFirstPageNumber="1" r:id="rId1"/>
  <headerFooter alignWithMargins="0">
    <oddHeader>&amp;L
STATEMENT OF GOVERNMENT OPERATIONS 2002 - 2013</oddHeader>
    <oddFooter>&amp;C&amp;18 &amp;P</oddFooter>
  </headerFooter>
  <colBreaks count="1" manualBreakCount="1">
    <brk id="20" max="53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pageSetUpPr fitToPage="1"/>
  </sheetPr>
  <dimension ref="A1:M43"/>
  <sheetViews>
    <sheetView view="pageBreakPreview" zoomScaleNormal="100" zoomScaleSheetLayoutView="100" workbookViewId="0">
      <selection activeCell="O5" sqref="O5"/>
    </sheetView>
  </sheetViews>
  <sheetFormatPr defaultRowHeight="12.75" x14ac:dyDescent="0.2"/>
  <cols>
    <col min="1" max="1" width="4.7109375" style="153" customWidth="1"/>
    <col min="2" max="2" width="35.28515625" style="34" customWidth="1"/>
    <col min="3" max="3" width="0.85546875" style="34" customWidth="1"/>
    <col min="4" max="4" width="10" customWidth="1"/>
    <col min="5" max="5" width="11" customWidth="1"/>
    <col min="6" max="12" width="10" customWidth="1"/>
    <col min="13" max="13" width="3.28515625" customWidth="1"/>
  </cols>
  <sheetData>
    <row r="1" spans="1:13" ht="27.75" customHeight="1" x14ac:dyDescent="0.2">
      <c r="A1" s="3106" t="s">
        <v>184</v>
      </c>
      <c r="B1" s="3075"/>
      <c r="C1" s="130"/>
      <c r="D1" s="2"/>
      <c r="E1" s="3"/>
      <c r="F1" s="3"/>
      <c r="G1" s="3092" t="s">
        <v>185</v>
      </c>
      <c r="H1" s="3092"/>
      <c r="I1" s="3092"/>
      <c r="J1" s="3092"/>
      <c r="K1" s="3092"/>
      <c r="L1" s="4" t="s">
        <v>355</v>
      </c>
      <c r="M1" s="34"/>
    </row>
    <row r="2" spans="1:13" x14ac:dyDescent="0.2">
      <c r="A2" s="134" t="s">
        <v>186</v>
      </c>
      <c r="B2" s="135"/>
      <c r="C2" s="136"/>
      <c r="D2" s="137"/>
      <c r="E2" s="3"/>
      <c r="F2" s="3"/>
      <c r="G2" s="3093" t="s">
        <v>356</v>
      </c>
      <c r="H2" s="3093"/>
      <c r="I2" s="3093"/>
      <c r="J2" s="3093"/>
      <c r="K2" s="3093"/>
      <c r="L2" s="3093"/>
      <c r="M2" s="34"/>
    </row>
    <row r="3" spans="1:13" ht="12" customHeight="1" x14ac:dyDescent="0.2">
      <c r="A3" s="138"/>
      <c r="B3" s="10"/>
      <c r="C3" s="11"/>
      <c r="D3" s="3103" t="s">
        <v>147</v>
      </c>
      <c r="E3" s="3104"/>
      <c r="F3" s="3104"/>
      <c r="G3" s="3104"/>
      <c r="H3" s="3104"/>
      <c r="I3" s="3104"/>
      <c r="J3" s="3104"/>
      <c r="K3" s="3104"/>
      <c r="L3" s="3105"/>
      <c r="M3" s="34"/>
    </row>
    <row r="4" spans="1:13" ht="12" customHeight="1" x14ac:dyDescent="0.2">
      <c r="A4" s="3094" t="s">
        <v>551</v>
      </c>
      <c r="B4" s="3095"/>
      <c r="C4" s="12"/>
      <c r="D4" s="3096" t="s">
        <v>552</v>
      </c>
      <c r="E4" s="3097"/>
      <c r="F4" s="3097"/>
      <c r="G4" s="3097"/>
      <c r="H4" s="3098"/>
      <c r="I4" s="3099" t="s">
        <v>553</v>
      </c>
      <c r="J4" s="3101" t="s">
        <v>554</v>
      </c>
      <c r="K4" s="3099" t="s">
        <v>555</v>
      </c>
      <c r="L4" s="3102" t="s">
        <v>357</v>
      </c>
      <c r="M4" s="5"/>
    </row>
    <row r="5" spans="1:13" ht="31.5" x14ac:dyDescent="0.2">
      <c r="A5" s="3094"/>
      <c r="B5" s="3095"/>
      <c r="C5" s="12"/>
      <c r="D5" s="2182" t="s">
        <v>556</v>
      </c>
      <c r="E5" s="2180" t="s">
        <v>557</v>
      </c>
      <c r="F5" s="2181" t="s">
        <v>558</v>
      </c>
      <c r="G5" s="2180" t="s">
        <v>555</v>
      </c>
      <c r="H5" s="2181" t="s">
        <v>124</v>
      </c>
      <c r="I5" s="3100"/>
      <c r="J5" s="3101"/>
      <c r="K5" s="3100"/>
      <c r="L5" s="3102"/>
      <c r="M5" s="5"/>
    </row>
    <row r="6" spans="1:13" ht="10.5" customHeight="1" x14ac:dyDescent="0.2">
      <c r="A6" s="96"/>
      <c r="B6" s="18"/>
      <c r="C6" s="18"/>
      <c r="D6" s="19" t="s">
        <v>559</v>
      </c>
      <c r="E6" s="20" t="s">
        <v>560</v>
      </c>
      <c r="F6" s="21" t="s">
        <v>561</v>
      </c>
      <c r="G6" s="20" t="s">
        <v>562</v>
      </c>
      <c r="H6" s="21" t="s">
        <v>563</v>
      </c>
      <c r="I6" s="20" t="s">
        <v>564</v>
      </c>
      <c r="J6" s="21" t="s">
        <v>565</v>
      </c>
      <c r="K6" s="20" t="s">
        <v>566</v>
      </c>
      <c r="L6" s="22" t="s">
        <v>567</v>
      </c>
      <c r="M6" s="5"/>
    </row>
    <row r="7" spans="1:13" ht="10.5" customHeight="1" x14ac:dyDescent="0.2">
      <c r="A7" s="97"/>
      <c r="B7" s="23" t="s">
        <v>568</v>
      </c>
      <c r="C7" s="131"/>
      <c r="D7" s="98" t="s">
        <v>569</v>
      </c>
      <c r="E7" s="98" t="s">
        <v>569</v>
      </c>
      <c r="F7" s="98" t="s">
        <v>569</v>
      </c>
      <c r="G7" s="98" t="s">
        <v>569</v>
      </c>
      <c r="H7" s="13" t="s">
        <v>569</v>
      </c>
      <c r="I7" s="98" t="s">
        <v>569</v>
      </c>
      <c r="J7" s="13" t="s">
        <v>569</v>
      </c>
      <c r="K7" s="98" t="s">
        <v>569</v>
      </c>
      <c r="L7" s="14" t="s">
        <v>569</v>
      </c>
      <c r="M7" s="5"/>
    </row>
    <row r="8" spans="1:13" ht="13.5" customHeight="1" x14ac:dyDescent="0.2">
      <c r="A8" s="103"/>
      <c r="B8" s="139" t="s">
        <v>570</v>
      </c>
      <c r="C8" s="12" t="s">
        <v>571</v>
      </c>
      <c r="D8" s="140"/>
      <c r="E8" s="140"/>
      <c r="F8" s="141"/>
      <c r="G8" s="140"/>
      <c r="H8" s="141"/>
      <c r="I8" s="140"/>
      <c r="J8" s="141"/>
      <c r="K8" s="140"/>
      <c r="L8" s="142"/>
      <c r="M8" s="5"/>
    </row>
    <row r="9" spans="1:13" ht="11.25" customHeight="1" x14ac:dyDescent="0.2">
      <c r="A9" s="834" t="s">
        <v>125</v>
      </c>
      <c r="B9" s="25" t="s">
        <v>126</v>
      </c>
      <c r="C9" s="25" t="s">
        <v>571</v>
      </c>
      <c r="D9" s="924">
        <v>151938</v>
      </c>
      <c r="E9" s="924">
        <v>36337</v>
      </c>
      <c r="F9" s="948">
        <v>123307</v>
      </c>
      <c r="G9" s="924">
        <v>-57749</v>
      </c>
      <c r="H9" s="924">
        <v>253833</v>
      </c>
      <c r="I9" s="924"/>
      <c r="J9" s="924">
        <v>121431</v>
      </c>
      <c r="K9" s="924">
        <v>-54373</v>
      </c>
      <c r="L9" s="924">
        <v>320891</v>
      </c>
      <c r="M9" s="144"/>
    </row>
    <row r="10" spans="1:13" ht="9.75" customHeight="1" x14ac:dyDescent="0.2">
      <c r="A10" s="99" t="s">
        <v>127</v>
      </c>
      <c r="B10" s="28" t="s">
        <v>572</v>
      </c>
      <c r="C10" s="12" t="s">
        <v>571</v>
      </c>
      <c r="D10" s="915">
        <v>134955</v>
      </c>
      <c r="E10" s="915">
        <v>3221</v>
      </c>
      <c r="F10" s="916">
        <v>0</v>
      </c>
      <c r="G10" s="915">
        <v>-653</v>
      </c>
      <c r="H10" s="916">
        <v>137523</v>
      </c>
      <c r="I10" s="915"/>
      <c r="J10" s="916">
        <v>26286</v>
      </c>
      <c r="K10" s="915">
        <v>-817</v>
      </c>
      <c r="L10" s="917">
        <v>162992</v>
      </c>
      <c r="M10" s="144"/>
    </row>
    <row r="11" spans="1:13" ht="9.75" customHeight="1" x14ac:dyDescent="0.2">
      <c r="A11" s="99" t="s">
        <v>128</v>
      </c>
      <c r="B11" s="28" t="s">
        <v>187</v>
      </c>
      <c r="C11" s="12" t="s">
        <v>571</v>
      </c>
      <c r="D11" s="915">
        <v>7495</v>
      </c>
      <c r="E11" s="915">
        <v>0</v>
      </c>
      <c r="F11" s="916">
        <v>76994</v>
      </c>
      <c r="G11" s="915">
        <v>0</v>
      </c>
      <c r="H11" s="916">
        <v>84489</v>
      </c>
      <c r="I11" s="915"/>
      <c r="J11" s="916">
        <v>26451</v>
      </c>
      <c r="K11" s="915">
        <v>0</v>
      </c>
      <c r="L11" s="917">
        <v>110940</v>
      </c>
      <c r="M11" s="144"/>
    </row>
    <row r="12" spans="1:13" ht="9.75" customHeight="1" x14ac:dyDescent="0.2">
      <c r="A12" s="99" t="s">
        <v>129</v>
      </c>
      <c r="B12" s="28" t="s">
        <v>188</v>
      </c>
      <c r="C12" s="12" t="s">
        <v>571</v>
      </c>
      <c r="D12" s="915">
        <v>1785</v>
      </c>
      <c r="E12" s="915">
        <v>17334</v>
      </c>
      <c r="F12" s="916">
        <v>46257</v>
      </c>
      <c r="G12" s="915">
        <v>-57075</v>
      </c>
      <c r="H12" s="916">
        <v>8301</v>
      </c>
      <c r="I12" s="915"/>
      <c r="J12" s="916">
        <v>45818</v>
      </c>
      <c r="K12" s="915">
        <v>-53533</v>
      </c>
      <c r="L12" s="917">
        <v>586</v>
      </c>
      <c r="M12" s="144"/>
    </row>
    <row r="13" spans="1:13" ht="9.75" customHeight="1" x14ac:dyDescent="0.2">
      <c r="A13" s="99" t="s">
        <v>130</v>
      </c>
      <c r="B13" s="28" t="s">
        <v>189</v>
      </c>
      <c r="C13" s="12" t="s">
        <v>571</v>
      </c>
      <c r="D13" s="915">
        <v>7703</v>
      </c>
      <c r="E13" s="915">
        <v>15782</v>
      </c>
      <c r="F13" s="916">
        <v>56</v>
      </c>
      <c r="G13" s="915">
        <v>-21</v>
      </c>
      <c r="H13" s="916">
        <v>23520</v>
      </c>
      <c r="I13" s="1378"/>
      <c r="J13" s="916">
        <v>22876</v>
      </c>
      <c r="K13" s="915">
        <v>-23</v>
      </c>
      <c r="L13" s="917">
        <v>46373</v>
      </c>
      <c r="M13" s="144"/>
    </row>
    <row r="14" spans="1:13" ht="15" customHeight="1" x14ac:dyDescent="0.2">
      <c r="A14" s="103" t="s">
        <v>131</v>
      </c>
      <c r="B14" s="25" t="s">
        <v>504</v>
      </c>
      <c r="C14" s="25" t="s">
        <v>571</v>
      </c>
      <c r="D14" s="924">
        <v>186799</v>
      </c>
      <c r="E14" s="924">
        <v>38693</v>
      </c>
      <c r="F14" s="948">
        <v>125191</v>
      </c>
      <c r="G14" s="924">
        <v>-57749</v>
      </c>
      <c r="H14" s="924">
        <v>292934</v>
      </c>
      <c r="I14" s="924"/>
      <c r="J14" s="924">
        <v>118111</v>
      </c>
      <c r="K14" s="924">
        <v>-54373</v>
      </c>
      <c r="L14" s="924">
        <v>356672</v>
      </c>
      <c r="M14" s="144"/>
    </row>
    <row r="15" spans="1:13" ht="9.75" customHeight="1" x14ac:dyDescent="0.2">
      <c r="A15" s="99" t="s">
        <v>505</v>
      </c>
      <c r="B15" s="28" t="s">
        <v>190</v>
      </c>
      <c r="C15" s="12" t="s">
        <v>571</v>
      </c>
      <c r="D15" s="915">
        <v>26835</v>
      </c>
      <c r="E15" s="915">
        <v>14827</v>
      </c>
      <c r="F15" s="916">
        <v>1742</v>
      </c>
      <c r="G15" s="915">
        <v>0</v>
      </c>
      <c r="H15" s="916">
        <v>43404</v>
      </c>
      <c r="I15" s="915"/>
      <c r="J15" s="916">
        <v>50664</v>
      </c>
      <c r="K15" s="915">
        <v>0</v>
      </c>
      <c r="L15" s="917">
        <v>94068</v>
      </c>
      <c r="M15" s="144"/>
    </row>
    <row r="16" spans="1:13" ht="9.75" customHeight="1" x14ac:dyDescent="0.2">
      <c r="A16" s="99" t="s">
        <v>506</v>
      </c>
      <c r="B16" s="28" t="s">
        <v>191</v>
      </c>
      <c r="C16" s="12" t="s">
        <v>571</v>
      </c>
      <c r="D16" s="915">
        <v>10417</v>
      </c>
      <c r="E16" s="915">
        <v>9993</v>
      </c>
      <c r="F16" s="916">
        <v>1534</v>
      </c>
      <c r="G16" s="915">
        <v>-610</v>
      </c>
      <c r="H16" s="916">
        <v>21334</v>
      </c>
      <c r="I16" s="915"/>
      <c r="J16" s="916">
        <v>26673</v>
      </c>
      <c r="K16" s="915">
        <v>-663</v>
      </c>
      <c r="L16" s="917">
        <v>47344</v>
      </c>
      <c r="M16" s="144"/>
    </row>
    <row r="17" spans="1:13" ht="9.75" customHeight="1" x14ac:dyDescent="0.2">
      <c r="A17" s="99" t="s">
        <v>507</v>
      </c>
      <c r="B17" s="28" t="s">
        <v>546</v>
      </c>
      <c r="C17" s="12" t="s">
        <v>571</v>
      </c>
      <c r="D17" s="915">
        <v>3414</v>
      </c>
      <c r="E17" s="915">
        <v>5827</v>
      </c>
      <c r="F17" s="916">
        <v>201</v>
      </c>
      <c r="G17" s="915">
        <v>0</v>
      </c>
      <c r="H17" s="916">
        <v>9442</v>
      </c>
      <c r="I17" s="915"/>
      <c r="J17" s="916">
        <v>7650</v>
      </c>
      <c r="K17" s="915">
        <v>0</v>
      </c>
      <c r="L17" s="917">
        <v>17092</v>
      </c>
      <c r="M17" s="144"/>
    </row>
    <row r="18" spans="1:13" ht="9.75" customHeight="1" x14ac:dyDescent="0.2">
      <c r="A18" s="99" t="s">
        <v>508</v>
      </c>
      <c r="B18" s="28" t="s">
        <v>573</v>
      </c>
      <c r="C18" s="12" t="s">
        <v>571</v>
      </c>
      <c r="D18" s="915">
        <v>22211</v>
      </c>
      <c r="E18" s="915">
        <v>262</v>
      </c>
      <c r="F18" s="916">
        <v>597</v>
      </c>
      <c r="G18" s="915">
        <v>-8</v>
      </c>
      <c r="H18" s="916">
        <v>23062</v>
      </c>
      <c r="I18" s="915"/>
      <c r="J18" s="916">
        <v>1211</v>
      </c>
      <c r="K18" s="915">
        <v>-2</v>
      </c>
      <c r="L18" s="917">
        <v>24271</v>
      </c>
      <c r="M18" s="144"/>
    </row>
    <row r="19" spans="1:13" ht="9.75" customHeight="1" x14ac:dyDescent="0.2">
      <c r="A19" s="99" t="s">
        <v>509</v>
      </c>
      <c r="B19" s="28" t="s">
        <v>574</v>
      </c>
      <c r="C19" s="12" t="s">
        <v>571</v>
      </c>
      <c r="D19" s="915">
        <v>3243</v>
      </c>
      <c r="E19" s="915">
        <v>808</v>
      </c>
      <c r="F19" s="916">
        <v>0</v>
      </c>
      <c r="G19" s="915">
        <v>0</v>
      </c>
      <c r="H19" s="916">
        <v>4051</v>
      </c>
      <c r="I19" s="915"/>
      <c r="J19" s="916">
        <v>1273</v>
      </c>
      <c r="K19" s="915">
        <v>0</v>
      </c>
      <c r="L19" s="917">
        <v>5324</v>
      </c>
      <c r="M19" s="144"/>
    </row>
    <row r="20" spans="1:13" ht="9.75" customHeight="1" x14ac:dyDescent="0.2">
      <c r="A20" s="99" t="s">
        <v>510</v>
      </c>
      <c r="B20" s="28" t="s">
        <v>188</v>
      </c>
      <c r="C20" s="12" t="s">
        <v>571</v>
      </c>
      <c r="D20" s="915">
        <v>101904</v>
      </c>
      <c r="E20" s="915">
        <v>1317</v>
      </c>
      <c r="F20" s="916">
        <v>0</v>
      </c>
      <c r="G20" s="915">
        <v>-57075</v>
      </c>
      <c r="H20" s="916">
        <v>46146</v>
      </c>
      <c r="I20" s="915"/>
      <c r="J20" s="916">
        <v>7715</v>
      </c>
      <c r="K20" s="915">
        <v>-53533</v>
      </c>
      <c r="L20" s="917">
        <v>328</v>
      </c>
      <c r="M20" s="144"/>
    </row>
    <row r="21" spans="1:13" ht="9.75" customHeight="1" x14ac:dyDescent="0.2">
      <c r="A21" s="99" t="s">
        <v>511</v>
      </c>
      <c r="B21" s="28" t="s">
        <v>575</v>
      </c>
      <c r="C21" s="12" t="s">
        <v>571</v>
      </c>
      <c r="D21" s="915">
        <v>14417</v>
      </c>
      <c r="E21" s="915">
        <v>1828</v>
      </c>
      <c r="F21" s="916">
        <v>119559</v>
      </c>
      <c r="G21" s="915">
        <v>0</v>
      </c>
      <c r="H21" s="916">
        <v>135804</v>
      </c>
      <c r="I21" s="915"/>
      <c r="J21" s="916">
        <v>19123</v>
      </c>
      <c r="K21" s="915">
        <v>0</v>
      </c>
      <c r="L21" s="917">
        <v>154927</v>
      </c>
      <c r="M21" s="144"/>
    </row>
    <row r="22" spans="1:13" ht="9.75" customHeight="1" x14ac:dyDescent="0.2">
      <c r="A22" s="99" t="s">
        <v>512</v>
      </c>
      <c r="B22" s="28" t="s">
        <v>576</v>
      </c>
      <c r="C22" s="12" t="s">
        <v>571</v>
      </c>
      <c r="D22" s="915">
        <v>4358</v>
      </c>
      <c r="E22" s="915">
        <v>3831</v>
      </c>
      <c r="F22" s="916">
        <v>1558</v>
      </c>
      <c r="G22" s="915">
        <v>-56</v>
      </c>
      <c r="H22" s="916">
        <v>9691</v>
      </c>
      <c r="I22" s="915"/>
      <c r="J22" s="916">
        <v>3802</v>
      </c>
      <c r="K22" s="915">
        <v>-175</v>
      </c>
      <c r="L22" s="917">
        <v>13318</v>
      </c>
      <c r="M22" s="144"/>
    </row>
    <row r="23" spans="1:13" ht="15" customHeight="1" x14ac:dyDescent="0.2">
      <c r="A23" s="703" t="s">
        <v>577</v>
      </c>
      <c r="B23" s="31" t="s">
        <v>101</v>
      </c>
      <c r="C23" s="31" t="s">
        <v>571</v>
      </c>
      <c r="D23" s="1379">
        <v>-31447</v>
      </c>
      <c r="E23" s="1379">
        <v>3471</v>
      </c>
      <c r="F23" s="1380">
        <v>-1683</v>
      </c>
      <c r="G23" s="1379">
        <v>0</v>
      </c>
      <c r="H23" s="1380">
        <v>-29659</v>
      </c>
      <c r="I23" s="1379"/>
      <c r="J23" s="1380">
        <v>10970</v>
      </c>
      <c r="K23" s="1379">
        <v>0</v>
      </c>
      <c r="L23" s="1381">
        <v>-18689</v>
      </c>
      <c r="M23" s="144"/>
    </row>
    <row r="24" spans="1:13" ht="15" customHeight="1" x14ac:dyDescent="0.2">
      <c r="A24" s="703" t="s">
        <v>578</v>
      </c>
      <c r="B24" s="31" t="s">
        <v>102</v>
      </c>
      <c r="C24" s="31" t="s">
        <v>571</v>
      </c>
      <c r="D24" s="1379">
        <v>-34861</v>
      </c>
      <c r="E24" s="1379">
        <v>-2356</v>
      </c>
      <c r="F24" s="1379">
        <v>-1884</v>
      </c>
      <c r="G24" s="1379">
        <v>0</v>
      </c>
      <c r="H24" s="1379">
        <v>-39101</v>
      </c>
      <c r="I24" s="1379"/>
      <c r="J24" s="1379">
        <v>3320</v>
      </c>
      <c r="K24" s="1379">
        <v>0</v>
      </c>
      <c r="L24" s="1379">
        <v>-35781</v>
      </c>
      <c r="M24" s="144"/>
    </row>
    <row r="25" spans="1:13" ht="14.25" customHeight="1" x14ac:dyDescent="0.2">
      <c r="A25" s="103"/>
      <c r="B25" s="139" t="s">
        <v>579</v>
      </c>
      <c r="C25" s="12" t="s">
        <v>571</v>
      </c>
      <c r="D25" s="915"/>
      <c r="E25" s="915"/>
      <c r="F25" s="916"/>
      <c r="G25" s="915"/>
      <c r="H25" s="916"/>
      <c r="I25" s="915"/>
      <c r="J25" s="916"/>
      <c r="K25" s="915"/>
      <c r="L25" s="917"/>
      <c r="M25" s="144"/>
    </row>
    <row r="26" spans="1:13" ht="11.25" customHeight="1" x14ac:dyDescent="0.2">
      <c r="A26" s="103" t="s">
        <v>513</v>
      </c>
      <c r="B26" s="25" t="s">
        <v>514</v>
      </c>
      <c r="C26" s="12" t="s">
        <v>571</v>
      </c>
      <c r="D26" s="924">
        <v>925</v>
      </c>
      <c r="E26" s="924">
        <v>-3741</v>
      </c>
      <c r="F26" s="948">
        <v>105</v>
      </c>
      <c r="G26" s="924">
        <v>0</v>
      </c>
      <c r="H26" s="924">
        <v>-2711</v>
      </c>
      <c r="I26" s="924"/>
      <c r="J26" s="924">
        <v>8209</v>
      </c>
      <c r="K26" s="924">
        <v>0</v>
      </c>
      <c r="L26" s="924">
        <v>5498</v>
      </c>
      <c r="M26" s="144"/>
    </row>
    <row r="27" spans="1:13" ht="9.75" customHeight="1" x14ac:dyDescent="0.2">
      <c r="A27" s="99" t="s">
        <v>515</v>
      </c>
      <c r="B27" s="28" t="s">
        <v>580</v>
      </c>
      <c r="C27" s="12" t="s">
        <v>571</v>
      </c>
      <c r="D27" s="915">
        <v>925</v>
      </c>
      <c r="E27" s="915">
        <v>-2834</v>
      </c>
      <c r="F27" s="916">
        <v>105</v>
      </c>
      <c r="G27" s="915">
        <v>0</v>
      </c>
      <c r="H27" s="916">
        <v>-1804</v>
      </c>
      <c r="I27" s="915"/>
      <c r="J27" s="916">
        <v>8209</v>
      </c>
      <c r="K27" s="915">
        <v>0</v>
      </c>
      <c r="L27" s="917">
        <v>6405</v>
      </c>
      <c r="M27" s="144"/>
    </row>
    <row r="28" spans="1:13" ht="9.75" customHeight="1" x14ac:dyDescent="0.2">
      <c r="A28" s="99" t="s">
        <v>516</v>
      </c>
      <c r="B28" s="28" t="s">
        <v>581</v>
      </c>
      <c r="C28" s="12" t="s">
        <v>571</v>
      </c>
      <c r="D28" s="915">
        <v>0</v>
      </c>
      <c r="E28" s="915">
        <v>0</v>
      </c>
      <c r="F28" s="916">
        <v>0</v>
      </c>
      <c r="G28" s="915">
        <v>0</v>
      </c>
      <c r="H28" s="916">
        <v>0</v>
      </c>
      <c r="I28" s="915"/>
      <c r="J28" s="916">
        <v>0</v>
      </c>
      <c r="K28" s="915">
        <v>0</v>
      </c>
      <c r="L28" s="917">
        <v>0</v>
      </c>
      <c r="M28" s="144"/>
    </row>
    <row r="29" spans="1:13" ht="9.75" customHeight="1" x14ac:dyDescent="0.2">
      <c r="A29" s="99" t="s">
        <v>517</v>
      </c>
      <c r="B29" s="28" t="s">
        <v>687</v>
      </c>
      <c r="C29" s="12" t="s">
        <v>571</v>
      </c>
      <c r="D29" s="915">
        <v>0</v>
      </c>
      <c r="E29" s="915">
        <v>0</v>
      </c>
      <c r="F29" s="916">
        <v>0</v>
      </c>
      <c r="G29" s="915">
        <v>0</v>
      </c>
      <c r="H29" s="916">
        <v>0</v>
      </c>
      <c r="I29" s="915"/>
      <c r="J29" s="916">
        <v>0</v>
      </c>
      <c r="K29" s="915">
        <v>0</v>
      </c>
      <c r="L29" s="917">
        <v>0</v>
      </c>
      <c r="M29" s="144"/>
    </row>
    <row r="30" spans="1:13" ht="9.75" customHeight="1" x14ac:dyDescent="0.2">
      <c r="A30" s="99" t="s">
        <v>40</v>
      </c>
      <c r="B30" s="28" t="s">
        <v>688</v>
      </c>
      <c r="C30" s="12" t="s">
        <v>571</v>
      </c>
      <c r="D30" s="915">
        <v>0</v>
      </c>
      <c r="E30" s="915">
        <v>-907</v>
      </c>
      <c r="F30" s="916">
        <v>0</v>
      </c>
      <c r="G30" s="915">
        <v>0</v>
      </c>
      <c r="H30" s="916">
        <v>-907</v>
      </c>
      <c r="I30" s="915"/>
      <c r="J30" s="916">
        <v>0</v>
      </c>
      <c r="K30" s="915">
        <v>0</v>
      </c>
      <c r="L30" s="917">
        <v>-907</v>
      </c>
      <c r="M30" s="144"/>
    </row>
    <row r="31" spans="1:13" ht="15" customHeight="1" x14ac:dyDescent="0.2">
      <c r="A31" s="703" t="s">
        <v>689</v>
      </c>
      <c r="B31" s="31" t="s">
        <v>103</v>
      </c>
      <c r="C31" s="12" t="s">
        <v>571</v>
      </c>
      <c r="D31" s="1379">
        <v>-35786</v>
      </c>
      <c r="E31" s="1379">
        <v>1385</v>
      </c>
      <c r="F31" s="1379">
        <v>-1989</v>
      </c>
      <c r="G31" s="1379">
        <v>0</v>
      </c>
      <c r="H31" s="1379">
        <v>-36390</v>
      </c>
      <c r="I31" s="1379"/>
      <c r="J31" s="1379">
        <v>-4889</v>
      </c>
      <c r="K31" s="1379">
        <v>0</v>
      </c>
      <c r="L31" s="1379">
        <v>-41279</v>
      </c>
      <c r="M31" s="144"/>
    </row>
    <row r="32" spans="1:13" ht="24" customHeight="1" x14ac:dyDescent="0.2">
      <c r="A32" s="704"/>
      <c r="B32" s="32" t="s">
        <v>690</v>
      </c>
      <c r="C32" s="12" t="s">
        <v>571</v>
      </c>
      <c r="D32" s="915"/>
      <c r="E32" s="915"/>
      <c r="F32" s="916"/>
      <c r="G32" s="915"/>
      <c r="H32" s="916"/>
      <c r="I32" s="915"/>
      <c r="J32" s="916"/>
      <c r="K32" s="915"/>
      <c r="L32" s="917"/>
      <c r="M32" s="144"/>
    </row>
    <row r="33" spans="1:13" ht="11.25" customHeight="1" x14ac:dyDescent="0.2">
      <c r="A33" s="103" t="s">
        <v>41</v>
      </c>
      <c r="B33" s="25" t="s">
        <v>56</v>
      </c>
      <c r="C33" s="12" t="s">
        <v>571</v>
      </c>
      <c r="D33" s="924">
        <v>-175</v>
      </c>
      <c r="E33" s="924">
        <v>2188</v>
      </c>
      <c r="F33" s="948">
        <v>1789</v>
      </c>
      <c r="G33" s="924">
        <v>36</v>
      </c>
      <c r="H33" s="924">
        <v>3838</v>
      </c>
      <c r="I33" s="924"/>
      <c r="J33" s="924">
        <v>264</v>
      </c>
      <c r="K33" s="924">
        <v>181</v>
      </c>
      <c r="L33" s="924">
        <v>4283</v>
      </c>
      <c r="M33" s="144"/>
    </row>
    <row r="34" spans="1:13" ht="9.75" customHeight="1" x14ac:dyDescent="0.2">
      <c r="A34" s="99" t="s">
        <v>57</v>
      </c>
      <c r="B34" s="28" t="s">
        <v>435</v>
      </c>
      <c r="C34" s="12" t="s">
        <v>571</v>
      </c>
      <c r="D34" s="915">
        <v>-788</v>
      </c>
      <c r="E34" s="915">
        <v>2187</v>
      </c>
      <c r="F34" s="916">
        <v>1789</v>
      </c>
      <c r="G34" s="915">
        <v>36</v>
      </c>
      <c r="H34" s="916">
        <v>3224</v>
      </c>
      <c r="I34" s="915"/>
      <c r="J34" s="916">
        <v>264</v>
      </c>
      <c r="K34" s="915">
        <v>181</v>
      </c>
      <c r="L34" s="917">
        <v>3669</v>
      </c>
      <c r="M34" s="144"/>
    </row>
    <row r="35" spans="1:13" ht="9.75" customHeight="1" x14ac:dyDescent="0.2">
      <c r="A35" s="99" t="s">
        <v>48</v>
      </c>
      <c r="B35" s="28" t="s">
        <v>437</v>
      </c>
      <c r="C35" s="12" t="s">
        <v>571</v>
      </c>
      <c r="D35" s="915">
        <v>613</v>
      </c>
      <c r="E35" s="915">
        <v>1</v>
      </c>
      <c r="F35" s="916">
        <v>0</v>
      </c>
      <c r="G35" s="915">
        <v>0</v>
      </c>
      <c r="H35" s="916">
        <v>614</v>
      </c>
      <c r="I35" s="915"/>
      <c r="J35" s="916">
        <v>0</v>
      </c>
      <c r="K35" s="915">
        <v>0</v>
      </c>
      <c r="L35" s="917">
        <v>614</v>
      </c>
      <c r="M35" s="144"/>
    </row>
    <row r="36" spans="1:13" ht="9.75" customHeight="1" x14ac:dyDescent="0.2">
      <c r="A36" s="99" t="s">
        <v>49</v>
      </c>
      <c r="B36" s="28" t="s">
        <v>438</v>
      </c>
      <c r="C36" s="12" t="s">
        <v>571</v>
      </c>
      <c r="D36" s="915">
        <v>0</v>
      </c>
      <c r="E36" s="915">
        <v>0</v>
      </c>
      <c r="F36" s="916">
        <v>0</v>
      </c>
      <c r="G36" s="915">
        <v>0</v>
      </c>
      <c r="H36" s="916">
        <v>0</v>
      </c>
      <c r="I36" s="915"/>
      <c r="J36" s="916">
        <v>0</v>
      </c>
      <c r="K36" s="915">
        <v>0</v>
      </c>
      <c r="L36" s="917">
        <v>0</v>
      </c>
      <c r="M36" s="144"/>
    </row>
    <row r="37" spans="1:13" ht="15" customHeight="1" x14ac:dyDescent="0.2">
      <c r="A37" s="103" t="s">
        <v>50</v>
      </c>
      <c r="B37" s="25" t="s">
        <v>51</v>
      </c>
      <c r="C37" s="12" t="s">
        <v>571</v>
      </c>
      <c r="D37" s="924">
        <v>35611</v>
      </c>
      <c r="E37" s="924">
        <v>803</v>
      </c>
      <c r="F37" s="948">
        <v>3778</v>
      </c>
      <c r="G37" s="924">
        <v>36</v>
      </c>
      <c r="H37" s="924">
        <v>40228</v>
      </c>
      <c r="I37" s="924"/>
      <c r="J37" s="924">
        <v>5153</v>
      </c>
      <c r="K37" s="924">
        <v>181</v>
      </c>
      <c r="L37" s="924">
        <v>45562</v>
      </c>
      <c r="M37" s="144"/>
    </row>
    <row r="38" spans="1:13" ht="9.75" customHeight="1" x14ac:dyDescent="0.2">
      <c r="A38" s="99" t="s">
        <v>52</v>
      </c>
      <c r="B38" s="28" t="s">
        <v>435</v>
      </c>
      <c r="C38" s="12" t="s">
        <v>571</v>
      </c>
      <c r="D38" s="915">
        <v>31961</v>
      </c>
      <c r="E38" s="915">
        <v>803</v>
      </c>
      <c r="F38" s="916">
        <v>3779</v>
      </c>
      <c r="G38" s="915">
        <v>36</v>
      </c>
      <c r="H38" s="916">
        <v>36579</v>
      </c>
      <c r="I38" s="915"/>
      <c r="J38" s="916">
        <v>4945</v>
      </c>
      <c r="K38" s="915">
        <v>181</v>
      </c>
      <c r="L38" s="917">
        <v>41705</v>
      </c>
      <c r="M38" s="144"/>
    </row>
    <row r="39" spans="1:13" ht="10.5" customHeight="1" x14ac:dyDescent="0.2">
      <c r="A39" s="96" t="s">
        <v>53</v>
      </c>
      <c r="B39" s="147" t="s">
        <v>437</v>
      </c>
      <c r="C39" s="18" t="s">
        <v>571</v>
      </c>
      <c r="D39" s="920">
        <v>3650</v>
      </c>
      <c r="E39" s="920">
        <v>0</v>
      </c>
      <c r="F39" s="943">
        <v>-1</v>
      </c>
      <c r="G39" s="920">
        <v>0</v>
      </c>
      <c r="H39" s="943">
        <v>3649</v>
      </c>
      <c r="I39" s="920"/>
      <c r="J39" s="943">
        <v>208</v>
      </c>
      <c r="K39" s="920">
        <v>0</v>
      </c>
      <c r="L39" s="944">
        <v>3857</v>
      </c>
      <c r="M39" s="144"/>
    </row>
    <row r="40" spans="1:13" ht="12" customHeight="1" x14ac:dyDescent="0.2">
      <c r="A40" s="106" t="s">
        <v>58</v>
      </c>
      <c r="B40" s="12"/>
      <c r="C40" s="35"/>
      <c r="D40" s="108"/>
      <c r="E40" s="108"/>
      <c r="F40" s="108"/>
      <c r="G40" s="108"/>
      <c r="H40" s="108"/>
      <c r="I40" s="108"/>
      <c r="J40" s="108"/>
      <c r="K40" s="108"/>
      <c r="L40" s="108"/>
      <c r="M40" s="148"/>
    </row>
    <row r="41" spans="1:13" ht="9.75" customHeight="1" x14ac:dyDescent="0.2">
      <c r="A41" s="106" t="s">
        <v>59</v>
      </c>
      <c r="B41" s="12"/>
      <c r="C41" s="35"/>
      <c r="D41" s="108"/>
      <c r="E41" s="108"/>
      <c r="F41" s="108"/>
      <c r="G41" s="108"/>
      <c r="H41" s="108"/>
      <c r="I41" s="108"/>
      <c r="J41" s="108"/>
      <c r="K41" s="108"/>
      <c r="L41" s="108"/>
      <c r="M41" s="148"/>
    </row>
    <row r="42" spans="1:13" ht="10.5" customHeight="1" x14ac:dyDescent="0.2">
      <c r="A42" s="149" t="s">
        <v>54</v>
      </c>
      <c r="B42" s="150"/>
      <c r="C42" s="150"/>
      <c r="D42" s="151"/>
      <c r="E42" s="151"/>
      <c r="F42" s="151"/>
      <c r="G42" s="151"/>
      <c r="H42" s="151"/>
      <c r="I42" s="151"/>
      <c r="J42" s="151"/>
      <c r="K42" s="151"/>
      <c r="L42" s="151"/>
      <c r="M42" s="152"/>
    </row>
    <row r="43" spans="1:13" ht="10.5" customHeight="1" x14ac:dyDescent="0.2">
      <c r="A43" s="149"/>
      <c r="B43" s="150"/>
      <c r="C43" s="150"/>
      <c r="D43" s="151"/>
      <c r="E43" s="151"/>
      <c r="F43" s="151"/>
      <c r="G43" s="151"/>
      <c r="H43" s="151"/>
      <c r="I43" s="151"/>
      <c r="J43" s="151"/>
      <c r="K43" s="151"/>
      <c r="L43" s="151"/>
      <c r="M43" s="152"/>
    </row>
  </sheetData>
  <mergeCells count="10">
    <mergeCell ref="G1:K1"/>
    <mergeCell ref="G2:L2"/>
    <mergeCell ref="A4:B5"/>
    <mergeCell ref="D4:H4"/>
    <mergeCell ref="I4:I5"/>
    <mergeCell ref="J4:J5"/>
    <mergeCell ref="K4:K5"/>
    <mergeCell ref="L4:L5"/>
    <mergeCell ref="D3:L3"/>
    <mergeCell ref="A1:B1"/>
  </mergeCells>
  <phoneticPr fontId="1" type="noConversion"/>
  <printOptions horizontalCentered="1"/>
  <pageMargins left="0.19685039370078741" right="0.19685039370078741" top="0.6692913385826772" bottom="0.51181102362204722" header="0" footer="0.31496062992125984"/>
  <pageSetup paperSize="9" firstPageNumber="31" fitToWidth="0" orientation="landscape" r:id="rId1"/>
  <headerFooter alignWithMargins="0">
    <oddFooter>&amp;C&amp;P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0">
    <pageSetUpPr fitToPage="1"/>
  </sheetPr>
  <dimension ref="A1:O44"/>
  <sheetViews>
    <sheetView view="pageBreakPreview" zoomScaleNormal="100" zoomScaleSheetLayoutView="100" workbookViewId="0">
      <selection sqref="A1:B1"/>
    </sheetView>
  </sheetViews>
  <sheetFormatPr defaultRowHeight="12.75" x14ac:dyDescent="0.2"/>
  <cols>
    <col min="1" max="1" width="4.7109375" style="598" customWidth="1"/>
    <col min="2" max="2" width="35.28515625" style="598" customWidth="1"/>
    <col min="3" max="3" width="0.85546875" style="598" customWidth="1"/>
    <col min="4" max="4" width="10" style="1244" customWidth="1"/>
    <col min="5" max="5" width="11.140625" style="1244" bestFit="1" customWidth="1"/>
    <col min="6" max="12" width="10" style="1244" customWidth="1"/>
    <col min="13" max="13" width="3.28515625" style="598" customWidth="1"/>
    <col min="14" max="15" width="9.7109375" style="598" bestFit="1" customWidth="1"/>
    <col min="16" max="16384" width="9.140625" style="598"/>
  </cols>
  <sheetData>
    <row r="1" spans="1:15" ht="27.75" customHeight="1" x14ac:dyDescent="0.2">
      <c r="A1" s="3363" t="s">
        <v>184</v>
      </c>
      <c r="B1" s="3075"/>
      <c r="C1" s="597"/>
      <c r="D1" s="1220"/>
      <c r="E1" s="1221"/>
      <c r="F1" s="1221"/>
      <c r="G1" s="3354" t="str">
        <f>[1]Coverpage!I7</f>
        <v>Poland</v>
      </c>
      <c r="H1" s="3354"/>
      <c r="I1" s="3354"/>
      <c r="J1" s="3354"/>
      <c r="K1" s="3354"/>
      <c r="L1" s="1222">
        <f>[1]Coverpage!I9</f>
        <v>964</v>
      </c>
    </row>
    <row r="2" spans="1:15" x14ac:dyDescent="0.2">
      <c r="A2" s="599" t="s">
        <v>186</v>
      </c>
      <c r="B2" s="600"/>
      <c r="C2" s="601"/>
      <c r="D2" s="1223"/>
      <c r="E2" s="1223"/>
      <c r="F2" s="1223"/>
      <c r="G2" s="3355" t="s">
        <v>549</v>
      </c>
      <c r="H2" s="3355"/>
      <c r="I2" s="3355"/>
      <c r="J2" s="3355"/>
      <c r="K2" s="3355"/>
      <c r="L2" s="3355"/>
    </row>
    <row r="3" spans="1:15" ht="12" customHeight="1" x14ac:dyDescent="0.2">
      <c r="A3" s="622"/>
      <c r="B3" s="602"/>
      <c r="C3" s="603"/>
      <c r="D3" s="1224"/>
      <c r="E3" s="1225"/>
      <c r="F3" s="1225"/>
      <c r="G3" s="3356" t="s">
        <v>550</v>
      </c>
      <c r="H3" s="3356"/>
      <c r="I3" s="1226">
        <v>2011</v>
      </c>
      <c r="J3" s="1225"/>
      <c r="K3" s="1225"/>
      <c r="L3" s="1227"/>
    </row>
    <row r="4" spans="1:15" ht="12" customHeight="1" x14ac:dyDescent="0.2">
      <c r="A4" s="3357" t="s">
        <v>551</v>
      </c>
      <c r="B4" s="3358"/>
      <c r="C4" s="601"/>
      <c r="D4" s="3414" t="s">
        <v>552</v>
      </c>
      <c r="E4" s="3415"/>
      <c r="F4" s="3415"/>
      <c r="G4" s="3415"/>
      <c r="H4" s="3416"/>
      <c r="I4" s="3350" t="s">
        <v>553</v>
      </c>
      <c r="J4" s="3362" t="s">
        <v>554</v>
      </c>
      <c r="K4" s="3350" t="s">
        <v>555</v>
      </c>
      <c r="L4" s="3352" t="s">
        <v>60</v>
      </c>
    </row>
    <row r="5" spans="1:15" ht="34.5" x14ac:dyDescent="0.2">
      <c r="A5" s="3357"/>
      <c r="B5" s="3358"/>
      <c r="C5" s="601"/>
      <c r="D5" s="2043" t="s">
        <v>556</v>
      </c>
      <c r="E5" s="2044" t="s">
        <v>557</v>
      </c>
      <c r="F5" s="2042" t="s">
        <v>558</v>
      </c>
      <c r="G5" s="2044" t="s">
        <v>555</v>
      </c>
      <c r="H5" s="2042" t="s">
        <v>61</v>
      </c>
      <c r="I5" s="3351"/>
      <c r="J5" s="3362"/>
      <c r="K5" s="3351"/>
      <c r="L5" s="3352"/>
    </row>
    <row r="6" spans="1:15" ht="10.5" customHeight="1" x14ac:dyDescent="0.2">
      <c r="A6" s="623"/>
      <c r="B6" s="604"/>
      <c r="C6" s="604"/>
      <c r="D6" s="1228" t="s">
        <v>559</v>
      </c>
      <c r="E6" s="1229" t="s">
        <v>560</v>
      </c>
      <c r="F6" s="1230" t="s">
        <v>561</v>
      </c>
      <c r="G6" s="1229" t="s">
        <v>562</v>
      </c>
      <c r="H6" s="1230" t="s">
        <v>563</v>
      </c>
      <c r="I6" s="1229" t="s">
        <v>564</v>
      </c>
      <c r="J6" s="1230" t="s">
        <v>565</v>
      </c>
      <c r="K6" s="1229" t="s">
        <v>566</v>
      </c>
      <c r="L6" s="1231" t="s">
        <v>567</v>
      </c>
    </row>
    <row r="7" spans="1:15" ht="10.5" customHeight="1" x14ac:dyDescent="0.2">
      <c r="A7" s="624"/>
      <c r="B7" s="605" t="s">
        <v>568</v>
      </c>
      <c r="C7" s="606"/>
      <c r="D7" s="1232" t="s">
        <v>569</v>
      </c>
      <c r="E7" s="1232" t="s">
        <v>569</v>
      </c>
      <c r="F7" s="1232" t="s">
        <v>569</v>
      </c>
      <c r="G7" s="1232" t="s">
        <v>569</v>
      </c>
      <c r="H7" s="1233" t="s">
        <v>569</v>
      </c>
      <c r="I7" s="1232" t="s">
        <v>569</v>
      </c>
      <c r="J7" s="1233" t="s">
        <v>569</v>
      </c>
      <c r="K7" s="1232" t="s">
        <v>569</v>
      </c>
      <c r="L7" s="1234" t="s">
        <v>569</v>
      </c>
    </row>
    <row r="8" spans="1:15" ht="13.5" customHeight="1" x14ac:dyDescent="0.2">
      <c r="A8" s="625"/>
      <c r="B8" s="1321" t="s">
        <v>570</v>
      </c>
      <c r="C8" s="607" t="s">
        <v>571</v>
      </c>
      <c r="D8" s="1235"/>
      <c r="E8" s="1235"/>
      <c r="F8" s="1236"/>
      <c r="G8" s="1235"/>
      <c r="H8" s="1236"/>
      <c r="I8" s="1235"/>
      <c r="J8" s="1236"/>
      <c r="K8" s="1235"/>
      <c r="L8" s="1237"/>
    </row>
    <row r="9" spans="1:15" s="897" customFormat="1" ht="11.25" customHeight="1" x14ac:dyDescent="0.2">
      <c r="A9" s="625">
        <v>1</v>
      </c>
      <c r="B9" s="1310" t="s">
        <v>126</v>
      </c>
      <c r="C9" s="894" t="s">
        <v>571</v>
      </c>
      <c r="D9" s="1837">
        <v>286530</v>
      </c>
      <c r="E9" s="1837">
        <v>75963</v>
      </c>
      <c r="F9" s="1837">
        <v>251503</v>
      </c>
      <c r="G9" s="1837">
        <v>-113463</v>
      </c>
      <c r="H9" s="1837">
        <v>500533</v>
      </c>
      <c r="I9" s="1837"/>
      <c r="J9" s="1837">
        <v>206224</v>
      </c>
      <c r="K9" s="1837">
        <v>-106087</v>
      </c>
      <c r="L9" s="1327">
        <v>600670</v>
      </c>
      <c r="M9" s="895"/>
      <c r="N9" s="896"/>
      <c r="O9" s="896"/>
    </row>
    <row r="10" spans="1:15" s="897" customFormat="1" ht="9.75" customHeight="1" x14ac:dyDescent="0.2">
      <c r="A10" s="625">
        <v>11</v>
      </c>
      <c r="B10" s="1314" t="s">
        <v>572</v>
      </c>
      <c r="C10" s="894" t="s">
        <v>571</v>
      </c>
      <c r="D10" s="1837">
        <v>248911</v>
      </c>
      <c r="E10" s="1837">
        <v>11607</v>
      </c>
      <c r="F10" s="1837">
        <v>0</v>
      </c>
      <c r="G10" s="1837">
        <v>-466</v>
      </c>
      <c r="H10" s="1838">
        <v>260052</v>
      </c>
      <c r="I10" s="1837"/>
      <c r="J10" s="1837">
        <v>60836</v>
      </c>
      <c r="K10" s="1837">
        <v>-1022</v>
      </c>
      <c r="L10" s="1978">
        <v>319866</v>
      </c>
      <c r="M10" s="895"/>
    </row>
    <row r="11" spans="1:15" ht="9.75" customHeight="1" x14ac:dyDescent="0.2">
      <c r="A11" s="626">
        <v>12</v>
      </c>
      <c r="B11" s="1314" t="s">
        <v>187</v>
      </c>
      <c r="C11" s="607" t="s">
        <v>571</v>
      </c>
      <c r="D11" s="1331">
        <v>13093</v>
      </c>
      <c r="E11" s="1331">
        <v>0</v>
      </c>
      <c r="F11" s="1331">
        <v>175827</v>
      </c>
      <c r="G11" s="1331">
        <v>0</v>
      </c>
      <c r="H11" s="1332">
        <v>188920</v>
      </c>
      <c r="I11" s="1331"/>
      <c r="J11" s="1331">
        <v>0</v>
      </c>
      <c r="K11" s="1331">
        <v>0</v>
      </c>
      <c r="L11" s="1859">
        <v>188920</v>
      </c>
      <c r="M11" s="609"/>
    </row>
    <row r="12" spans="1:15" ht="9.75" customHeight="1" x14ac:dyDescent="0.2">
      <c r="A12" s="626">
        <v>13</v>
      </c>
      <c r="B12" s="1314" t="s">
        <v>188</v>
      </c>
      <c r="C12" s="607" t="s">
        <v>571</v>
      </c>
      <c r="D12" s="1331">
        <v>6548</v>
      </c>
      <c r="E12" s="1331">
        <v>48298</v>
      </c>
      <c r="F12" s="1331">
        <v>75461</v>
      </c>
      <c r="G12" s="1331">
        <v>-111669</v>
      </c>
      <c r="H12" s="1332">
        <v>18638</v>
      </c>
      <c r="I12" s="1331"/>
      <c r="J12" s="1331">
        <v>116905</v>
      </c>
      <c r="K12" s="1331">
        <v>-105006</v>
      </c>
      <c r="L12" s="1859">
        <v>30537</v>
      </c>
      <c r="M12" s="609"/>
    </row>
    <row r="13" spans="1:15" ht="9.75" customHeight="1" x14ac:dyDescent="0.2">
      <c r="A13" s="626">
        <v>14</v>
      </c>
      <c r="B13" s="1314" t="s">
        <v>189</v>
      </c>
      <c r="C13" s="607" t="s">
        <v>571</v>
      </c>
      <c r="D13" s="1331">
        <v>17978</v>
      </c>
      <c r="E13" s="1331">
        <v>16058</v>
      </c>
      <c r="F13" s="1331">
        <v>215</v>
      </c>
      <c r="G13" s="1331">
        <v>-1328</v>
      </c>
      <c r="H13" s="1332">
        <v>32923</v>
      </c>
      <c r="I13" s="1331"/>
      <c r="J13" s="1331">
        <v>28483</v>
      </c>
      <c r="K13" s="1331">
        <v>-59</v>
      </c>
      <c r="L13" s="1859">
        <v>61347</v>
      </c>
      <c r="M13" s="609"/>
    </row>
    <row r="14" spans="1:15" s="897" customFormat="1" ht="15" customHeight="1" x14ac:dyDescent="0.2">
      <c r="A14" s="625">
        <v>2</v>
      </c>
      <c r="B14" s="1310" t="s">
        <v>504</v>
      </c>
      <c r="C14" s="894" t="s">
        <v>571</v>
      </c>
      <c r="D14" s="1837">
        <v>337980</v>
      </c>
      <c r="E14" s="1837">
        <v>62338</v>
      </c>
      <c r="F14" s="1838">
        <v>252724</v>
      </c>
      <c r="G14" s="1837">
        <v>-113463</v>
      </c>
      <c r="H14" s="1837">
        <v>539579</v>
      </c>
      <c r="I14" s="1837"/>
      <c r="J14" s="1838">
        <v>191938</v>
      </c>
      <c r="K14" s="1837">
        <v>-106087</v>
      </c>
      <c r="L14" s="1327">
        <v>625430</v>
      </c>
      <c r="M14" s="895"/>
    </row>
    <row r="15" spans="1:15" ht="9.75" customHeight="1" x14ac:dyDescent="0.2">
      <c r="A15" s="626">
        <v>21</v>
      </c>
      <c r="B15" s="1314" t="s">
        <v>190</v>
      </c>
      <c r="C15" s="607" t="s">
        <v>571</v>
      </c>
      <c r="D15" s="1331">
        <v>51925</v>
      </c>
      <c r="E15" s="1331">
        <v>20037</v>
      </c>
      <c r="F15" s="1331">
        <v>3188</v>
      </c>
      <c r="G15" s="1331">
        <v>0</v>
      </c>
      <c r="H15" s="1332">
        <v>75150</v>
      </c>
      <c r="I15" s="1331"/>
      <c r="J15" s="1331">
        <v>87860</v>
      </c>
      <c r="K15" s="1331">
        <v>0</v>
      </c>
      <c r="L15" s="1859">
        <v>163010</v>
      </c>
      <c r="M15" s="609"/>
    </row>
    <row r="16" spans="1:15" ht="9.75" customHeight="1" x14ac:dyDescent="0.2">
      <c r="A16" s="626">
        <v>22</v>
      </c>
      <c r="B16" s="1314" t="s">
        <v>191</v>
      </c>
      <c r="C16" s="607" t="s">
        <v>571</v>
      </c>
      <c r="D16" s="1331">
        <v>22899</v>
      </c>
      <c r="E16" s="1331">
        <v>15490</v>
      </c>
      <c r="F16" s="1331">
        <v>1646</v>
      </c>
      <c r="G16" s="1331">
        <v>-229</v>
      </c>
      <c r="H16" s="1332">
        <v>39806</v>
      </c>
      <c r="I16" s="1331"/>
      <c r="J16" s="1331">
        <v>57845</v>
      </c>
      <c r="K16" s="1331">
        <v>-319</v>
      </c>
      <c r="L16" s="1859">
        <v>97332</v>
      </c>
      <c r="M16" s="609"/>
    </row>
    <row r="17" spans="1:13" ht="9.75" customHeight="1" x14ac:dyDescent="0.2">
      <c r="A17" s="626">
        <v>23</v>
      </c>
      <c r="B17" s="1314" t="s">
        <v>546</v>
      </c>
      <c r="C17" s="607" t="s">
        <v>571</v>
      </c>
      <c r="D17" s="1331">
        <v>4478</v>
      </c>
      <c r="E17" s="1331">
        <v>8373</v>
      </c>
      <c r="F17" s="1331">
        <v>302</v>
      </c>
      <c r="G17" s="1331">
        <v>0</v>
      </c>
      <c r="H17" s="1332">
        <v>13153</v>
      </c>
      <c r="I17" s="1331"/>
      <c r="J17" s="1331">
        <v>13251</v>
      </c>
      <c r="K17" s="1331">
        <v>0</v>
      </c>
      <c r="L17" s="1859">
        <v>26404</v>
      </c>
      <c r="M17" s="609"/>
    </row>
    <row r="18" spans="1:13" ht="9.75" customHeight="1" x14ac:dyDescent="0.2">
      <c r="A18" s="626">
        <v>24</v>
      </c>
      <c r="B18" s="1314" t="s">
        <v>573</v>
      </c>
      <c r="C18" s="607" t="s">
        <v>571</v>
      </c>
      <c r="D18" s="1331">
        <v>36239</v>
      </c>
      <c r="E18" s="1331">
        <v>1637</v>
      </c>
      <c r="F18" s="1331">
        <v>11</v>
      </c>
      <c r="G18" s="1331">
        <v>-1301</v>
      </c>
      <c r="H18" s="1332">
        <v>36586</v>
      </c>
      <c r="I18" s="1331"/>
      <c r="J18" s="1331">
        <v>3092</v>
      </c>
      <c r="K18" s="1331">
        <v>-3</v>
      </c>
      <c r="L18" s="1859">
        <v>39675</v>
      </c>
      <c r="M18" s="609"/>
    </row>
    <row r="19" spans="1:13" ht="9.75" customHeight="1" x14ac:dyDescent="0.2">
      <c r="A19" s="626">
        <v>25</v>
      </c>
      <c r="B19" s="1314" t="s">
        <v>574</v>
      </c>
      <c r="C19" s="607" t="s">
        <v>571</v>
      </c>
      <c r="D19" s="1331">
        <v>6356</v>
      </c>
      <c r="E19" s="1331">
        <v>4004</v>
      </c>
      <c r="F19" s="1331">
        <v>1215</v>
      </c>
      <c r="G19" s="1331">
        <v>0</v>
      </c>
      <c r="H19" s="1332">
        <v>11575</v>
      </c>
      <c r="I19" s="1331"/>
      <c r="J19" s="1331">
        <v>338</v>
      </c>
      <c r="K19" s="1331">
        <v>0</v>
      </c>
      <c r="L19" s="1859">
        <v>11913</v>
      </c>
      <c r="M19" s="609"/>
    </row>
    <row r="20" spans="1:13" ht="9.75" customHeight="1" x14ac:dyDescent="0.2">
      <c r="A20" s="626">
        <v>26</v>
      </c>
      <c r="B20" s="1314" t="s">
        <v>188</v>
      </c>
      <c r="C20" s="607" t="s">
        <v>571</v>
      </c>
      <c r="D20" s="1331">
        <v>187548</v>
      </c>
      <c r="E20" s="1331">
        <v>3450</v>
      </c>
      <c r="F20" s="1331">
        <v>38599</v>
      </c>
      <c r="G20" s="1331">
        <v>-111669</v>
      </c>
      <c r="H20" s="1332">
        <v>117928</v>
      </c>
      <c r="I20" s="1331"/>
      <c r="J20" s="1331">
        <v>2671</v>
      </c>
      <c r="K20" s="1331">
        <v>-105006</v>
      </c>
      <c r="L20" s="1859">
        <v>15593</v>
      </c>
      <c r="M20" s="609"/>
    </row>
    <row r="21" spans="1:13" ht="9.75" customHeight="1" x14ac:dyDescent="0.2">
      <c r="A21" s="626">
        <v>27</v>
      </c>
      <c r="B21" s="1314" t="s">
        <v>575</v>
      </c>
      <c r="C21" s="607" t="s">
        <v>571</v>
      </c>
      <c r="D21" s="1331">
        <v>20405</v>
      </c>
      <c r="E21" s="1331">
        <v>831</v>
      </c>
      <c r="F21" s="1331">
        <v>205351</v>
      </c>
      <c r="G21" s="1331">
        <v>0</v>
      </c>
      <c r="H21" s="1332">
        <v>226587</v>
      </c>
      <c r="I21" s="1331"/>
      <c r="J21" s="1331">
        <v>16967</v>
      </c>
      <c r="K21" s="1331">
        <v>0</v>
      </c>
      <c r="L21" s="1859">
        <v>243554</v>
      </c>
      <c r="M21" s="609"/>
    </row>
    <row r="22" spans="1:13" ht="9.75" customHeight="1" x14ac:dyDescent="0.2">
      <c r="A22" s="626">
        <v>28</v>
      </c>
      <c r="B22" s="1314" t="s">
        <v>576</v>
      </c>
      <c r="C22" s="607" t="s">
        <v>571</v>
      </c>
      <c r="D22" s="1331">
        <v>8130</v>
      </c>
      <c r="E22" s="1331">
        <v>8516</v>
      </c>
      <c r="F22" s="1331">
        <v>2412</v>
      </c>
      <c r="G22" s="1331">
        <v>-264</v>
      </c>
      <c r="H22" s="1332">
        <v>18794</v>
      </c>
      <c r="I22" s="1331"/>
      <c r="J22" s="1331">
        <v>9914</v>
      </c>
      <c r="K22" s="1331">
        <v>-759</v>
      </c>
      <c r="L22" s="1859">
        <v>27949</v>
      </c>
      <c r="M22" s="609"/>
    </row>
    <row r="23" spans="1:13" s="897" customFormat="1" ht="15" customHeight="1" x14ac:dyDescent="0.2">
      <c r="A23" s="627" t="s">
        <v>577</v>
      </c>
      <c r="B23" s="1322" t="s">
        <v>101</v>
      </c>
      <c r="C23" s="894" t="s">
        <v>571</v>
      </c>
      <c r="D23" s="1837">
        <v>-46972</v>
      </c>
      <c r="E23" s="1837">
        <v>21998</v>
      </c>
      <c r="F23" s="1838">
        <v>-919</v>
      </c>
      <c r="G23" s="1837">
        <v>0</v>
      </c>
      <c r="H23" s="1838">
        <v>-25893</v>
      </c>
      <c r="I23" s="1837"/>
      <c r="J23" s="1838">
        <v>27537</v>
      </c>
      <c r="K23" s="1837">
        <v>0</v>
      </c>
      <c r="L23" s="1978">
        <v>1644</v>
      </c>
      <c r="M23" s="895"/>
    </row>
    <row r="24" spans="1:13" s="897" customFormat="1" ht="15" customHeight="1" x14ac:dyDescent="0.2">
      <c r="A24" s="627" t="s">
        <v>578</v>
      </c>
      <c r="B24" s="1322" t="s">
        <v>102</v>
      </c>
      <c r="C24" s="894" t="s">
        <v>571</v>
      </c>
      <c r="D24" s="1837">
        <v>-51450</v>
      </c>
      <c r="E24" s="1837">
        <v>13625</v>
      </c>
      <c r="F24" s="1837">
        <v>-1221</v>
      </c>
      <c r="G24" s="1837">
        <v>0</v>
      </c>
      <c r="H24" s="1837">
        <v>-39046</v>
      </c>
      <c r="I24" s="1837"/>
      <c r="J24" s="1837">
        <v>14286</v>
      </c>
      <c r="K24" s="1837">
        <v>0</v>
      </c>
      <c r="L24" s="1327">
        <v>-24760</v>
      </c>
      <c r="M24" s="895"/>
    </row>
    <row r="25" spans="1:13" s="897" customFormat="1" ht="14.25" customHeight="1" x14ac:dyDescent="0.2">
      <c r="A25" s="625"/>
      <c r="B25" s="1321" t="s">
        <v>579</v>
      </c>
      <c r="C25" s="894" t="s">
        <v>571</v>
      </c>
      <c r="D25" s="1837"/>
      <c r="E25" s="1837"/>
      <c r="F25" s="1838"/>
      <c r="G25" s="1837"/>
      <c r="H25" s="1838"/>
      <c r="I25" s="1837"/>
      <c r="J25" s="1838"/>
      <c r="K25" s="1837"/>
      <c r="L25" s="1978"/>
      <c r="M25" s="895"/>
    </row>
    <row r="26" spans="1:13" s="897" customFormat="1" ht="11.25" customHeight="1" x14ac:dyDescent="0.2">
      <c r="A26" s="625">
        <v>31</v>
      </c>
      <c r="B26" s="1310" t="s">
        <v>514</v>
      </c>
      <c r="C26" s="894" t="s">
        <v>571</v>
      </c>
      <c r="D26" s="1837">
        <v>4109</v>
      </c>
      <c r="E26" s="1837">
        <v>20768</v>
      </c>
      <c r="F26" s="1837">
        <v>165</v>
      </c>
      <c r="G26" s="1837">
        <v>0</v>
      </c>
      <c r="H26" s="1837">
        <v>25042</v>
      </c>
      <c r="I26" s="1837"/>
      <c r="J26" s="1837">
        <v>26112</v>
      </c>
      <c r="K26" s="1837">
        <v>0</v>
      </c>
      <c r="L26" s="1327">
        <v>51154</v>
      </c>
      <c r="M26" s="895"/>
    </row>
    <row r="27" spans="1:13" ht="9.75" customHeight="1" x14ac:dyDescent="0.2">
      <c r="A27" s="626">
        <v>311</v>
      </c>
      <c r="B27" s="1314" t="s">
        <v>580</v>
      </c>
      <c r="C27" s="607" t="s">
        <v>571</v>
      </c>
      <c r="D27" s="1331">
        <v>3468</v>
      </c>
      <c r="E27" s="1331">
        <v>21526</v>
      </c>
      <c r="F27" s="1331">
        <v>166</v>
      </c>
      <c r="G27" s="1331">
        <v>0</v>
      </c>
      <c r="H27" s="1332">
        <v>25160</v>
      </c>
      <c r="I27" s="1331"/>
      <c r="J27" s="1331">
        <v>28307</v>
      </c>
      <c r="K27" s="1331">
        <v>0</v>
      </c>
      <c r="L27" s="1859">
        <v>53467</v>
      </c>
      <c r="M27" s="609"/>
    </row>
    <row r="28" spans="1:13" ht="9.75" customHeight="1" x14ac:dyDescent="0.2">
      <c r="A28" s="626">
        <v>312</v>
      </c>
      <c r="B28" s="1314" t="s">
        <v>581</v>
      </c>
      <c r="C28" s="607" t="s">
        <v>571</v>
      </c>
      <c r="D28" s="1331">
        <v>0</v>
      </c>
      <c r="E28" s="1331">
        <v>869</v>
      </c>
      <c r="F28" s="1331">
        <v>0</v>
      </c>
      <c r="G28" s="1331">
        <v>0</v>
      </c>
      <c r="H28" s="1332">
        <v>869</v>
      </c>
      <c r="I28" s="1331"/>
      <c r="J28" s="1331">
        <v>10</v>
      </c>
      <c r="K28" s="1331">
        <v>0</v>
      </c>
      <c r="L28" s="1859">
        <v>879</v>
      </c>
      <c r="M28" s="609"/>
    </row>
    <row r="29" spans="1:13" ht="9.75" customHeight="1" x14ac:dyDescent="0.2">
      <c r="A29" s="626">
        <v>313</v>
      </c>
      <c r="B29" s="1314" t="s">
        <v>687</v>
      </c>
      <c r="C29" s="607" t="s">
        <v>571</v>
      </c>
      <c r="D29" s="1331">
        <v>435</v>
      </c>
      <c r="E29" s="1331">
        <v>0</v>
      </c>
      <c r="F29" s="1331">
        <v>0</v>
      </c>
      <c r="G29" s="1331">
        <v>0</v>
      </c>
      <c r="H29" s="1332">
        <v>435</v>
      </c>
      <c r="I29" s="1331"/>
      <c r="J29" s="1331">
        <v>106</v>
      </c>
      <c r="K29" s="1331">
        <v>0</v>
      </c>
      <c r="L29" s="1859">
        <v>541</v>
      </c>
      <c r="M29" s="609"/>
    </row>
    <row r="30" spans="1:13" ht="9.75" customHeight="1" x14ac:dyDescent="0.2">
      <c r="A30" s="626">
        <v>314</v>
      </c>
      <c r="B30" s="1314" t="s">
        <v>688</v>
      </c>
      <c r="C30" s="607" t="s">
        <v>571</v>
      </c>
      <c r="D30" s="1331">
        <v>206</v>
      </c>
      <c r="E30" s="1331">
        <v>-1627</v>
      </c>
      <c r="F30" s="1331">
        <v>-1</v>
      </c>
      <c r="G30" s="1331">
        <v>0</v>
      </c>
      <c r="H30" s="1332">
        <v>-1422</v>
      </c>
      <c r="I30" s="1331"/>
      <c r="J30" s="1331">
        <v>-2311</v>
      </c>
      <c r="K30" s="1331">
        <v>0</v>
      </c>
      <c r="L30" s="1859">
        <v>-3733</v>
      </c>
      <c r="M30" s="609"/>
    </row>
    <row r="31" spans="1:13" ht="15" customHeight="1" x14ac:dyDescent="0.2">
      <c r="A31" s="627" t="s">
        <v>689</v>
      </c>
      <c r="B31" s="1322" t="s">
        <v>103</v>
      </c>
      <c r="C31" s="607" t="s">
        <v>571</v>
      </c>
      <c r="D31" s="1331">
        <v>-55559</v>
      </c>
      <c r="E31" s="1331">
        <v>-7143</v>
      </c>
      <c r="F31" s="1331">
        <v>-1386</v>
      </c>
      <c r="G31" s="1331">
        <v>0</v>
      </c>
      <c r="H31" s="1331">
        <v>-64088</v>
      </c>
      <c r="I31" s="1331"/>
      <c r="J31" s="1328">
        <v>-11826</v>
      </c>
      <c r="K31" s="1331">
        <v>0</v>
      </c>
      <c r="L31" s="1328">
        <v>-75914</v>
      </c>
      <c r="M31" s="609"/>
    </row>
    <row r="32" spans="1:13" s="897" customFormat="1" ht="24" customHeight="1" x14ac:dyDescent="0.2">
      <c r="A32" s="823"/>
      <c r="B32" s="1323" t="s">
        <v>690</v>
      </c>
      <c r="C32" s="894" t="s">
        <v>571</v>
      </c>
      <c r="D32" s="1837"/>
      <c r="E32" s="1837"/>
      <c r="F32" s="1838"/>
      <c r="G32" s="1837"/>
      <c r="H32" s="1838"/>
      <c r="I32" s="1837"/>
      <c r="J32" s="1838"/>
      <c r="K32" s="1837"/>
      <c r="L32" s="1978"/>
      <c r="M32" s="895"/>
    </row>
    <row r="33" spans="1:13" s="897" customFormat="1" ht="11.25" customHeight="1" x14ac:dyDescent="0.2">
      <c r="A33" s="625">
        <v>32</v>
      </c>
      <c r="B33" s="1310" t="s">
        <v>56</v>
      </c>
      <c r="C33" s="894" t="s">
        <v>571</v>
      </c>
      <c r="D33" s="1837">
        <v>6507</v>
      </c>
      <c r="E33" s="1837">
        <v>4888</v>
      </c>
      <c r="F33" s="1837">
        <v>5184</v>
      </c>
      <c r="G33" s="1837">
        <v>-31288</v>
      </c>
      <c r="H33" s="1837">
        <v>-14709</v>
      </c>
      <c r="I33" s="1837"/>
      <c r="J33" s="1837">
        <v>1703</v>
      </c>
      <c r="K33" s="1837">
        <v>-359</v>
      </c>
      <c r="L33" s="1327">
        <v>-13365</v>
      </c>
      <c r="M33" s="895"/>
    </row>
    <row r="34" spans="1:13" ht="9.75" customHeight="1" x14ac:dyDescent="0.2">
      <c r="A34" s="626">
        <v>321</v>
      </c>
      <c r="B34" s="1314" t="s">
        <v>435</v>
      </c>
      <c r="C34" s="607" t="s">
        <v>571</v>
      </c>
      <c r="D34" s="1331">
        <v>-13046</v>
      </c>
      <c r="E34" s="1331">
        <v>3896</v>
      </c>
      <c r="F34" s="1331">
        <v>5923</v>
      </c>
      <c r="G34" s="1331">
        <v>-31288</v>
      </c>
      <c r="H34" s="1332">
        <v>-34515</v>
      </c>
      <c r="I34" s="1331"/>
      <c r="J34" s="1331">
        <v>1494</v>
      </c>
      <c r="K34" s="1331">
        <v>-359</v>
      </c>
      <c r="L34" s="1859">
        <v>-33380</v>
      </c>
      <c r="M34" s="609"/>
    </row>
    <row r="35" spans="1:13" ht="9.75" customHeight="1" x14ac:dyDescent="0.2">
      <c r="A35" s="626">
        <v>322</v>
      </c>
      <c r="B35" s="1314" t="s">
        <v>437</v>
      </c>
      <c r="C35" s="607" t="s">
        <v>571</v>
      </c>
      <c r="D35" s="1331">
        <v>19553</v>
      </c>
      <c r="E35" s="1331">
        <v>992</v>
      </c>
      <c r="F35" s="1331">
        <v>-739</v>
      </c>
      <c r="G35" s="1331">
        <v>0</v>
      </c>
      <c r="H35" s="1332">
        <v>19806</v>
      </c>
      <c r="I35" s="1331"/>
      <c r="J35" s="1331">
        <v>209</v>
      </c>
      <c r="K35" s="1331">
        <v>0</v>
      </c>
      <c r="L35" s="1859">
        <v>20015</v>
      </c>
      <c r="M35" s="609"/>
    </row>
    <row r="36" spans="1:13" ht="9.75" customHeight="1" x14ac:dyDescent="0.2">
      <c r="A36" s="626">
        <v>323</v>
      </c>
      <c r="B36" s="1314" t="s">
        <v>438</v>
      </c>
      <c r="C36" s="607" t="s">
        <v>571</v>
      </c>
      <c r="D36" s="1331">
        <v>0</v>
      </c>
      <c r="E36" s="1331">
        <v>0</v>
      </c>
      <c r="F36" s="1331">
        <v>0</v>
      </c>
      <c r="G36" s="1331">
        <v>0</v>
      </c>
      <c r="H36" s="1332">
        <v>0</v>
      </c>
      <c r="I36" s="1331"/>
      <c r="J36" s="1331">
        <v>0</v>
      </c>
      <c r="K36" s="1331">
        <v>0</v>
      </c>
      <c r="L36" s="1859">
        <v>0</v>
      </c>
      <c r="M36" s="609"/>
    </row>
    <row r="37" spans="1:13" s="897" customFormat="1" ht="15" customHeight="1" x14ac:dyDescent="0.2">
      <c r="A37" s="625">
        <v>33</v>
      </c>
      <c r="B37" s="1310" t="s">
        <v>51</v>
      </c>
      <c r="C37" s="894" t="s">
        <v>571</v>
      </c>
      <c r="D37" s="1837">
        <v>62066</v>
      </c>
      <c r="E37" s="1837">
        <v>12031</v>
      </c>
      <c r="F37" s="1837">
        <v>6570</v>
      </c>
      <c r="G37" s="1837">
        <v>-31288</v>
      </c>
      <c r="H37" s="1837">
        <v>49379</v>
      </c>
      <c r="I37" s="1837"/>
      <c r="J37" s="1837">
        <v>13529</v>
      </c>
      <c r="K37" s="1837">
        <v>-359</v>
      </c>
      <c r="L37" s="1327">
        <v>62549</v>
      </c>
      <c r="M37" s="895"/>
    </row>
    <row r="38" spans="1:13" ht="9.75" customHeight="1" x14ac:dyDescent="0.2">
      <c r="A38" s="626">
        <v>331</v>
      </c>
      <c r="B38" s="1314" t="s">
        <v>435</v>
      </c>
      <c r="C38" s="607" t="s">
        <v>571</v>
      </c>
      <c r="D38" s="1331">
        <v>15203</v>
      </c>
      <c r="E38" s="1331">
        <v>8856</v>
      </c>
      <c r="F38" s="1331">
        <v>6570</v>
      </c>
      <c r="G38" s="1331">
        <v>-31288</v>
      </c>
      <c r="H38" s="1332">
        <v>-659</v>
      </c>
      <c r="I38" s="1331"/>
      <c r="J38" s="1331">
        <v>11341</v>
      </c>
      <c r="K38" s="1331">
        <v>-359</v>
      </c>
      <c r="L38" s="1859">
        <v>10323</v>
      </c>
      <c r="M38" s="609"/>
    </row>
    <row r="39" spans="1:13" ht="10.5" customHeight="1" x14ac:dyDescent="0.2">
      <c r="A39" s="629">
        <v>332</v>
      </c>
      <c r="B39" s="1324" t="s">
        <v>437</v>
      </c>
      <c r="C39" s="613" t="s">
        <v>571</v>
      </c>
      <c r="D39" s="1839">
        <v>46863</v>
      </c>
      <c r="E39" s="1839">
        <v>3175</v>
      </c>
      <c r="F39" s="1839">
        <v>0</v>
      </c>
      <c r="G39" s="1839">
        <v>0</v>
      </c>
      <c r="H39" s="1840">
        <v>50038</v>
      </c>
      <c r="I39" s="1839"/>
      <c r="J39" s="1839">
        <v>2188</v>
      </c>
      <c r="K39" s="1839">
        <v>0</v>
      </c>
      <c r="L39" s="2041">
        <v>52226</v>
      </c>
      <c r="M39" s="609"/>
    </row>
    <row r="40" spans="1:13" ht="22.5" customHeight="1" x14ac:dyDescent="0.2">
      <c r="A40" s="3353" t="s">
        <v>439</v>
      </c>
      <c r="B40" s="3353"/>
      <c r="C40" s="606" t="s">
        <v>571</v>
      </c>
      <c r="D40" s="1842">
        <v>0</v>
      </c>
      <c r="E40" s="1842">
        <v>0</v>
      </c>
      <c r="F40" s="1842">
        <v>0</v>
      </c>
      <c r="G40" s="1842">
        <v>0</v>
      </c>
      <c r="H40" s="1842">
        <v>0</v>
      </c>
      <c r="I40" s="1842"/>
      <c r="J40" s="1842">
        <v>0</v>
      </c>
      <c r="K40" s="1842">
        <v>0</v>
      </c>
      <c r="L40" s="1842">
        <v>0</v>
      </c>
    </row>
    <row r="41" spans="1:13" ht="12" customHeight="1" x14ac:dyDescent="0.2">
      <c r="A41" s="614" t="s">
        <v>58</v>
      </c>
      <c r="B41" s="607"/>
      <c r="C41" s="615"/>
      <c r="D41" s="1241"/>
      <c r="E41" s="1241"/>
      <c r="F41" s="1241"/>
      <c r="G41" s="1241"/>
      <c r="H41" s="1241"/>
      <c r="I41" s="1241"/>
      <c r="J41" s="1241"/>
      <c r="K41" s="1241"/>
      <c r="L41" s="1241"/>
    </row>
    <row r="42" spans="1:13" ht="9.75" customHeight="1" x14ac:dyDescent="0.2">
      <c r="A42" s="614" t="s">
        <v>59</v>
      </c>
      <c r="B42" s="607"/>
      <c r="C42" s="615"/>
      <c r="D42" s="1241"/>
      <c r="E42" s="1241"/>
      <c r="F42" s="1241"/>
      <c r="G42" s="1241"/>
      <c r="H42" s="1241"/>
      <c r="I42" s="1241"/>
      <c r="J42" s="1241"/>
      <c r="K42" s="1241"/>
      <c r="L42" s="1241"/>
    </row>
    <row r="43" spans="1:13" ht="10.5" customHeight="1" x14ac:dyDescent="0.2">
      <c r="A43" s="616" t="s">
        <v>6</v>
      </c>
      <c r="B43" s="616"/>
      <c r="C43" s="616"/>
      <c r="D43" s="1242"/>
      <c r="E43" s="1242"/>
      <c r="F43" s="1242"/>
      <c r="G43" s="1242"/>
      <c r="H43" s="1242"/>
      <c r="I43" s="1242"/>
      <c r="J43" s="1242"/>
      <c r="K43" s="1242"/>
      <c r="L43" s="1242"/>
      <c r="M43" s="616"/>
    </row>
    <row r="44" spans="1:13" ht="10.5" customHeight="1" x14ac:dyDescent="0.2">
      <c r="A44" s="617"/>
      <c r="B44" s="617"/>
      <c r="C44" s="617"/>
      <c r="D44" s="1243"/>
      <c r="E44" s="1243"/>
      <c r="F44" s="1243"/>
      <c r="G44" s="1243"/>
      <c r="H44" s="1243"/>
      <c r="I44" s="1243"/>
      <c r="J44" s="1243"/>
      <c r="K44" s="1243"/>
      <c r="L44" s="1243"/>
      <c r="M44" s="616"/>
    </row>
  </sheetData>
  <mergeCells count="11">
    <mergeCell ref="K4:K5"/>
    <mergeCell ref="L4:L5"/>
    <mergeCell ref="A40:B40"/>
    <mergeCell ref="G1:K1"/>
    <mergeCell ref="G2:L2"/>
    <mergeCell ref="G3:H3"/>
    <mergeCell ref="A4:B5"/>
    <mergeCell ref="D4:H4"/>
    <mergeCell ref="I4:I5"/>
    <mergeCell ref="J4:J5"/>
    <mergeCell ref="A1:B1"/>
  </mergeCells>
  <phoneticPr fontId="2" type="noConversion"/>
  <printOptions horizontalCentered="1"/>
  <pageMargins left="0.19685039370078741" right="0.19685039370078741" top="0.6692913385826772" bottom="0.51181102362204722" header="0" footer="0.31496062992125984"/>
  <pageSetup paperSize="9" scale="97" firstPageNumber="31" fitToWidth="0" orientation="landscape" r:id="rId1"/>
  <headerFooter alignWithMargins="0">
    <oddFooter>&amp;C&amp;P</oddFooter>
  </headerFooter>
  <rowBreaks count="1" manualBreakCount="1">
    <brk id="43" max="16383" man="1"/>
  </rowBreak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1">
    <pageSetUpPr fitToPage="1"/>
  </sheetPr>
  <dimension ref="A1:O51"/>
  <sheetViews>
    <sheetView view="pageBreakPreview" zoomScaleNormal="100" zoomScaleSheetLayoutView="100" workbookViewId="0">
      <selection sqref="A1:B1"/>
    </sheetView>
  </sheetViews>
  <sheetFormatPr defaultRowHeight="12.75" x14ac:dyDescent="0.2"/>
  <cols>
    <col min="1" max="1" width="4.7109375" style="598" customWidth="1"/>
    <col min="2" max="2" width="35.28515625" style="598" customWidth="1"/>
    <col min="3" max="3" width="0.85546875" style="598" customWidth="1"/>
    <col min="4" max="4" width="10" style="1244" customWidth="1"/>
    <col min="5" max="5" width="10.85546875" style="1244" customWidth="1"/>
    <col min="6" max="12" width="10" style="1244" customWidth="1"/>
    <col min="13" max="13" width="3.28515625" style="598" customWidth="1"/>
    <col min="14" max="14" width="9.140625" style="598"/>
    <col min="15" max="15" width="9.7109375" style="598" bestFit="1" customWidth="1"/>
    <col min="16" max="16384" width="9.140625" style="598"/>
  </cols>
  <sheetData>
    <row r="1" spans="1:15" ht="27.75" customHeight="1" x14ac:dyDescent="0.2">
      <c r="A1" s="3363" t="s">
        <v>184</v>
      </c>
      <c r="B1" s="3075"/>
      <c r="C1" s="597"/>
      <c r="D1" s="1220"/>
      <c r="E1" s="1221"/>
      <c r="F1" s="1221"/>
      <c r="G1" s="3354" t="str">
        <f>[1]Coverpage!I7</f>
        <v>Poland</v>
      </c>
      <c r="H1" s="3354"/>
      <c r="I1" s="3354"/>
      <c r="J1" s="3354"/>
      <c r="K1" s="3354"/>
      <c r="L1" s="1222">
        <f>[1]Coverpage!I9</f>
        <v>964</v>
      </c>
    </row>
    <row r="2" spans="1:15" x14ac:dyDescent="0.2">
      <c r="A2" s="596" t="s">
        <v>7</v>
      </c>
      <c r="B2" s="630"/>
      <c r="C2" s="619"/>
      <c r="D2" s="1221"/>
      <c r="E2" s="1221"/>
      <c r="F2" s="1221"/>
      <c r="G2" s="3355" t="s">
        <v>549</v>
      </c>
      <c r="H2" s="3355"/>
      <c r="I2" s="3355"/>
      <c r="J2" s="3355"/>
      <c r="K2" s="3355"/>
      <c r="L2" s="3355"/>
    </row>
    <row r="3" spans="1:15" ht="12" customHeight="1" x14ac:dyDescent="0.2">
      <c r="A3" s="622"/>
      <c r="B3" s="602"/>
      <c r="C3" s="603"/>
      <c r="D3" s="1224"/>
      <c r="E3" s="1225"/>
      <c r="F3" s="1225"/>
      <c r="G3" s="3356" t="s">
        <v>550</v>
      </c>
      <c r="H3" s="3356"/>
      <c r="I3" s="1226">
        <v>2011</v>
      </c>
      <c r="J3" s="1225"/>
      <c r="K3" s="1225"/>
      <c r="L3" s="1227"/>
    </row>
    <row r="4" spans="1:15" ht="12" customHeight="1" x14ac:dyDescent="0.2">
      <c r="A4" s="3357" t="s">
        <v>8</v>
      </c>
      <c r="B4" s="3358"/>
      <c r="C4" s="601"/>
      <c r="D4" s="3414" t="s">
        <v>552</v>
      </c>
      <c r="E4" s="3415"/>
      <c r="F4" s="3415"/>
      <c r="G4" s="3415"/>
      <c r="H4" s="3416"/>
      <c r="I4" s="3350" t="s">
        <v>553</v>
      </c>
      <c r="J4" s="3362" t="s">
        <v>554</v>
      </c>
      <c r="K4" s="3350" t="s">
        <v>555</v>
      </c>
      <c r="L4" s="3352" t="s">
        <v>60</v>
      </c>
    </row>
    <row r="5" spans="1:15" ht="34.5" x14ac:dyDescent="0.2">
      <c r="A5" s="3357"/>
      <c r="B5" s="3358"/>
      <c r="C5" s="601"/>
      <c r="D5" s="2043" t="s">
        <v>556</v>
      </c>
      <c r="E5" s="2044" t="s">
        <v>557</v>
      </c>
      <c r="F5" s="2042" t="s">
        <v>558</v>
      </c>
      <c r="G5" s="2044" t="s">
        <v>555</v>
      </c>
      <c r="H5" s="2042" t="s">
        <v>61</v>
      </c>
      <c r="I5" s="3351"/>
      <c r="J5" s="3362"/>
      <c r="K5" s="3351"/>
      <c r="L5" s="3352"/>
    </row>
    <row r="6" spans="1:15" ht="10.5" customHeight="1" x14ac:dyDescent="0.2">
      <c r="A6" s="623"/>
      <c r="B6" s="604"/>
      <c r="C6" s="604"/>
      <c r="D6" s="1228" t="s">
        <v>559</v>
      </c>
      <c r="E6" s="1229" t="s">
        <v>560</v>
      </c>
      <c r="F6" s="1230" t="s">
        <v>561</v>
      </c>
      <c r="G6" s="1229" t="s">
        <v>562</v>
      </c>
      <c r="H6" s="1230" t="s">
        <v>563</v>
      </c>
      <c r="I6" s="1229" t="s">
        <v>564</v>
      </c>
      <c r="J6" s="1230" t="s">
        <v>565</v>
      </c>
      <c r="K6" s="1229" t="s">
        <v>566</v>
      </c>
      <c r="L6" s="1231" t="s">
        <v>567</v>
      </c>
    </row>
    <row r="7" spans="1:15" ht="10.5" customHeight="1" x14ac:dyDescent="0.2">
      <c r="A7" s="624"/>
      <c r="B7" s="605" t="s">
        <v>568</v>
      </c>
      <c r="C7" s="606"/>
      <c r="D7" s="1232" t="s">
        <v>9</v>
      </c>
      <c r="E7" s="1232" t="s">
        <v>9</v>
      </c>
      <c r="F7" s="1232" t="s">
        <v>9</v>
      </c>
      <c r="G7" s="1232" t="s">
        <v>9</v>
      </c>
      <c r="H7" s="1233" t="s">
        <v>9</v>
      </c>
      <c r="I7" s="1232"/>
      <c r="J7" s="1233" t="s">
        <v>9</v>
      </c>
      <c r="K7" s="1232" t="s">
        <v>9</v>
      </c>
      <c r="L7" s="1234" t="s">
        <v>9</v>
      </c>
    </row>
    <row r="8" spans="1:15" s="897" customFormat="1" ht="12" customHeight="1" x14ac:dyDescent="0.2">
      <c r="A8" s="625"/>
      <c r="B8" s="25" t="s">
        <v>10</v>
      </c>
      <c r="C8" s="894" t="s">
        <v>571</v>
      </c>
      <c r="D8" s="1238"/>
      <c r="E8" s="1238"/>
      <c r="F8" s="1239"/>
      <c r="G8" s="1238"/>
      <c r="H8" s="1239"/>
      <c r="I8" s="1238"/>
      <c r="J8" s="1239"/>
      <c r="K8" s="1238"/>
      <c r="L8" s="1240"/>
    </row>
    <row r="9" spans="1:15" s="897" customFormat="1" ht="11.25" customHeight="1" x14ac:dyDescent="0.2">
      <c r="A9" s="625">
        <v>1</v>
      </c>
      <c r="B9" s="25" t="s">
        <v>55</v>
      </c>
      <c r="C9" s="894" t="s">
        <v>571</v>
      </c>
      <c r="D9" s="1843">
        <v>270221</v>
      </c>
      <c r="E9" s="1843">
        <v>74349</v>
      </c>
      <c r="F9" s="1843">
        <v>249685</v>
      </c>
      <c r="G9" s="1843">
        <v>-113428</v>
      </c>
      <c r="H9" s="1843">
        <v>480827</v>
      </c>
      <c r="I9" s="1843"/>
      <c r="J9" s="1843">
        <v>204719</v>
      </c>
      <c r="K9" s="1843">
        <v>-105824</v>
      </c>
      <c r="L9" s="1843">
        <v>579722</v>
      </c>
      <c r="O9" s="896"/>
    </row>
    <row r="10" spans="1:15" ht="9.75" customHeight="1" x14ac:dyDescent="0.2">
      <c r="A10" s="626">
        <v>11</v>
      </c>
      <c r="B10" s="28" t="s">
        <v>11</v>
      </c>
      <c r="C10" s="607" t="s">
        <v>571</v>
      </c>
      <c r="D10" s="1331">
        <v>246568</v>
      </c>
      <c r="E10" s="1331">
        <v>11571</v>
      </c>
      <c r="F10" s="1332">
        <v>0</v>
      </c>
      <c r="G10" s="1331">
        <v>-466</v>
      </c>
      <c r="H10" s="1332">
        <v>257673</v>
      </c>
      <c r="I10" s="1331"/>
      <c r="J10" s="1332">
        <v>60666</v>
      </c>
      <c r="K10" s="1331">
        <v>-1022</v>
      </c>
      <c r="L10" s="1329">
        <v>317317</v>
      </c>
    </row>
    <row r="11" spans="1:15" ht="9.75" customHeight="1" x14ac:dyDescent="0.2">
      <c r="A11" s="626">
        <v>12</v>
      </c>
      <c r="B11" s="28" t="s">
        <v>12</v>
      </c>
      <c r="C11" s="607" t="s">
        <v>571</v>
      </c>
      <c r="D11" s="1331">
        <v>0</v>
      </c>
      <c r="E11" s="1331">
        <v>0</v>
      </c>
      <c r="F11" s="1332">
        <v>173228</v>
      </c>
      <c r="G11" s="1331">
        <v>0</v>
      </c>
      <c r="H11" s="1332">
        <v>173228</v>
      </c>
      <c r="I11" s="1331"/>
      <c r="J11" s="1332">
        <v>0</v>
      </c>
      <c r="K11" s="1331">
        <v>0</v>
      </c>
      <c r="L11" s="1329">
        <v>173228</v>
      </c>
    </row>
    <row r="12" spans="1:15" ht="9.75" customHeight="1" x14ac:dyDescent="0.2">
      <c r="A12" s="626">
        <v>13</v>
      </c>
      <c r="B12" s="28" t="s">
        <v>13</v>
      </c>
      <c r="C12" s="607" t="s">
        <v>571</v>
      </c>
      <c r="D12" s="1331">
        <v>7743</v>
      </c>
      <c r="E12" s="1331">
        <v>47218</v>
      </c>
      <c r="F12" s="1332">
        <v>74685</v>
      </c>
      <c r="G12" s="1331">
        <v>-111747</v>
      </c>
      <c r="H12" s="1332">
        <v>17899</v>
      </c>
      <c r="I12" s="1331"/>
      <c r="J12" s="1332">
        <v>116650</v>
      </c>
      <c r="K12" s="1331">
        <v>-104743</v>
      </c>
      <c r="L12" s="1329">
        <v>29806</v>
      </c>
    </row>
    <row r="13" spans="1:15" ht="9.75" customHeight="1" x14ac:dyDescent="0.2">
      <c r="A13" s="626">
        <v>14</v>
      </c>
      <c r="B13" s="28" t="s">
        <v>14</v>
      </c>
      <c r="C13" s="607" t="s">
        <v>571</v>
      </c>
      <c r="D13" s="1331">
        <v>15910</v>
      </c>
      <c r="E13" s="1331">
        <v>15560</v>
      </c>
      <c r="F13" s="1332">
        <v>1772</v>
      </c>
      <c r="G13" s="1331">
        <v>-1215</v>
      </c>
      <c r="H13" s="1332">
        <v>32027</v>
      </c>
      <c r="I13" s="1331"/>
      <c r="J13" s="1332">
        <v>27403</v>
      </c>
      <c r="K13" s="1331">
        <v>-59</v>
      </c>
      <c r="L13" s="1329">
        <v>59371</v>
      </c>
    </row>
    <row r="14" spans="1:15" s="897" customFormat="1" ht="12" customHeight="1" x14ac:dyDescent="0.2">
      <c r="A14" s="625">
        <v>2</v>
      </c>
      <c r="B14" s="25" t="s">
        <v>523</v>
      </c>
      <c r="C14" s="894" t="s">
        <v>571</v>
      </c>
      <c r="D14" s="1837">
        <v>314319</v>
      </c>
      <c r="E14" s="1837">
        <v>53542</v>
      </c>
      <c r="F14" s="1837">
        <v>251759</v>
      </c>
      <c r="G14" s="1837">
        <v>-113428</v>
      </c>
      <c r="H14" s="1837">
        <v>506192</v>
      </c>
      <c r="I14" s="1837"/>
      <c r="J14" s="1837">
        <v>175535</v>
      </c>
      <c r="K14" s="1837">
        <v>-105824</v>
      </c>
      <c r="L14" s="1837">
        <v>575903</v>
      </c>
    </row>
    <row r="15" spans="1:15" ht="9.75" customHeight="1" x14ac:dyDescent="0.2">
      <c r="A15" s="626">
        <v>21</v>
      </c>
      <c r="B15" s="29" t="s">
        <v>15</v>
      </c>
      <c r="C15" s="607" t="s">
        <v>571</v>
      </c>
      <c r="D15" s="1331">
        <v>37916</v>
      </c>
      <c r="E15" s="1331">
        <v>20039</v>
      </c>
      <c r="F15" s="1332">
        <v>3190</v>
      </c>
      <c r="G15" s="1331">
        <v>0</v>
      </c>
      <c r="H15" s="1332">
        <v>61145</v>
      </c>
      <c r="I15" s="1331"/>
      <c r="J15" s="1332">
        <v>87408</v>
      </c>
      <c r="K15" s="1331">
        <v>0</v>
      </c>
      <c r="L15" s="1329">
        <v>148553</v>
      </c>
    </row>
    <row r="16" spans="1:15" ht="9.75" customHeight="1" x14ac:dyDescent="0.2">
      <c r="A16" s="626">
        <v>22</v>
      </c>
      <c r="B16" s="29" t="s">
        <v>16</v>
      </c>
      <c r="C16" s="607" t="s">
        <v>571</v>
      </c>
      <c r="D16" s="1331">
        <v>22902</v>
      </c>
      <c r="E16" s="1331">
        <v>14889</v>
      </c>
      <c r="F16" s="1332">
        <v>1627</v>
      </c>
      <c r="G16" s="1331">
        <v>-229</v>
      </c>
      <c r="H16" s="1332">
        <v>39189</v>
      </c>
      <c r="I16" s="1331"/>
      <c r="J16" s="1332">
        <v>55546</v>
      </c>
      <c r="K16" s="1331">
        <v>-319</v>
      </c>
      <c r="L16" s="1329">
        <v>94416</v>
      </c>
    </row>
    <row r="17" spans="1:12" ht="9.75" customHeight="1" x14ac:dyDescent="0.2">
      <c r="A17" s="626">
        <v>24</v>
      </c>
      <c r="B17" s="29" t="s">
        <v>573</v>
      </c>
      <c r="C17" s="607" t="s">
        <v>571</v>
      </c>
      <c r="D17" s="1331">
        <v>33284</v>
      </c>
      <c r="E17" s="1331">
        <v>1692</v>
      </c>
      <c r="F17" s="1332">
        <v>0</v>
      </c>
      <c r="G17" s="1331">
        <v>-1188</v>
      </c>
      <c r="H17" s="1332">
        <v>33788</v>
      </c>
      <c r="I17" s="1331"/>
      <c r="J17" s="1332">
        <v>3076</v>
      </c>
      <c r="K17" s="1331">
        <v>-3</v>
      </c>
      <c r="L17" s="1329">
        <v>36861</v>
      </c>
    </row>
    <row r="18" spans="1:12" ht="9.75" customHeight="1" x14ac:dyDescent="0.2">
      <c r="A18" s="626">
        <v>25</v>
      </c>
      <c r="B18" s="29" t="s">
        <v>17</v>
      </c>
      <c r="C18" s="607" t="s">
        <v>571</v>
      </c>
      <c r="D18" s="1331">
        <v>6356</v>
      </c>
      <c r="E18" s="1331">
        <v>3980</v>
      </c>
      <c r="F18" s="1332">
        <v>1215</v>
      </c>
      <c r="G18" s="1331">
        <v>0</v>
      </c>
      <c r="H18" s="1332">
        <v>11551</v>
      </c>
      <c r="I18" s="1331"/>
      <c r="J18" s="1332">
        <v>338</v>
      </c>
      <c r="K18" s="1331">
        <v>0</v>
      </c>
      <c r="L18" s="1329">
        <v>11889</v>
      </c>
    </row>
    <row r="19" spans="1:12" ht="9.75" customHeight="1" x14ac:dyDescent="0.2">
      <c r="A19" s="626">
        <v>26</v>
      </c>
      <c r="B19" s="29" t="s">
        <v>13</v>
      </c>
      <c r="C19" s="607" t="s">
        <v>571</v>
      </c>
      <c r="D19" s="1331">
        <v>186632</v>
      </c>
      <c r="E19" s="1331">
        <v>4246</v>
      </c>
      <c r="F19" s="1332">
        <v>38599</v>
      </c>
      <c r="G19" s="1331">
        <v>-111747</v>
      </c>
      <c r="H19" s="1332">
        <v>117730</v>
      </c>
      <c r="I19" s="1331"/>
      <c r="J19" s="1332">
        <v>2678</v>
      </c>
      <c r="K19" s="1331">
        <v>-104743</v>
      </c>
      <c r="L19" s="1329">
        <v>15665</v>
      </c>
    </row>
    <row r="20" spans="1:12" ht="9.75" customHeight="1" x14ac:dyDescent="0.2">
      <c r="A20" s="626">
        <v>27</v>
      </c>
      <c r="B20" s="29" t="s">
        <v>18</v>
      </c>
      <c r="C20" s="607" t="s">
        <v>571</v>
      </c>
      <c r="D20" s="1331">
        <v>20392</v>
      </c>
      <c r="E20" s="1331">
        <v>835</v>
      </c>
      <c r="F20" s="1332">
        <v>204722</v>
      </c>
      <c r="G20" s="1331">
        <v>0</v>
      </c>
      <c r="H20" s="1332">
        <v>225949</v>
      </c>
      <c r="I20" s="1331"/>
      <c r="J20" s="1332">
        <v>16949</v>
      </c>
      <c r="K20" s="1331">
        <v>0</v>
      </c>
      <c r="L20" s="1329">
        <v>242898</v>
      </c>
    </row>
    <row r="21" spans="1:12" ht="9.75" customHeight="1" x14ac:dyDescent="0.2">
      <c r="A21" s="626">
        <v>28</v>
      </c>
      <c r="B21" s="29" t="s">
        <v>19</v>
      </c>
      <c r="C21" s="607" t="s">
        <v>571</v>
      </c>
      <c r="D21" s="1331">
        <v>6837</v>
      </c>
      <c r="E21" s="1331">
        <v>7861</v>
      </c>
      <c r="F21" s="1332">
        <v>2406</v>
      </c>
      <c r="G21" s="1331">
        <v>-264</v>
      </c>
      <c r="H21" s="1332">
        <v>16840</v>
      </c>
      <c r="I21" s="1331"/>
      <c r="J21" s="1332">
        <v>9540</v>
      </c>
      <c r="K21" s="1331">
        <v>-759</v>
      </c>
      <c r="L21" s="1329">
        <v>25621</v>
      </c>
    </row>
    <row r="22" spans="1:12" s="897" customFormat="1" ht="12" customHeight="1" x14ac:dyDescent="0.2">
      <c r="A22" s="627" t="s">
        <v>20</v>
      </c>
      <c r="B22" s="146" t="s">
        <v>62</v>
      </c>
      <c r="C22" s="894" t="s">
        <v>571</v>
      </c>
      <c r="D22" s="1837">
        <v>-44098</v>
      </c>
      <c r="E22" s="1837">
        <v>20807</v>
      </c>
      <c r="F22" s="1837">
        <v>-2074</v>
      </c>
      <c r="G22" s="1837">
        <v>0</v>
      </c>
      <c r="H22" s="1837">
        <v>-25365</v>
      </c>
      <c r="I22" s="1837"/>
      <c r="J22" s="1837">
        <v>29184</v>
      </c>
      <c r="K22" s="1837">
        <v>0</v>
      </c>
      <c r="L22" s="1837">
        <v>3819</v>
      </c>
    </row>
    <row r="23" spans="1:12" s="897" customFormat="1" ht="21" customHeight="1" x14ac:dyDescent="0.2">
      <c r="A23" s="633"/>
      <c r="B23" s="32" t="s">
        <v>21</v>
      </c>
      <c r="C23" s="894" t="s">
        <v>571</v>
      </c>
      <c r="D23" s="1837"/>
      <c r="E23" s="1837"/>
      <c r="F23" s="1838"/>
      <c r="G23" s="1837"/>
      <c r="H23" s="1838"/>
      <c r="I23" s="1837"/>
      <c r="J23" s="1838"/>
      <c r="K23" s="1837"/>
      <c r="L23" s="1330"/>
    </row>
    <row r="24" spans="1:12" s="897" customFormat="1" ht="11.25" customHeight="1" x14ac:dyDescent="0.2">
      <c r="A24" s="625">
        <v>31.1</v>
      </c>
      <c r="B24" s="25" t="s">
        <v>524</v>
      </c>
      <c r="C24" s="894" t="s">
        <v>571</v>
      </c>
      <c r="D24" s="1837">
        <v>8710</v>
      </c>
      <c r="E24" s="1837">
        <v>31273</v>
      </c>
      <c r="F24" s="1837">
        <v>515</v>
      </c>
      <c r="G24" s="1837">
        <v>0</v>
      </c>
      <c r="H24" s="1837">
        <v>40498</v>
      </c>
      <c r="I24" s="1837"/>
      <c r="J24" s="1837">
        <v>42867</v>
      </c>
      <c r="K24" s="1837">
        <v>0</v>
      </c>
      <c r="L24" s="1837">
        <v>83365</v>
      </c>
    </row>
    <row r="25" spans="1:12" ht="9.75" customHeight="1" x14ac:dyDescent="0.2">
      <c r="A25" s="626">
        <v>311.10000000000002</v>
      </c>
      <c r="B25" s="28" t="s">
        <v>22</v>
      </c>
      <c r="C25" s="607" t="s">
        <v>571</v>
      </c>
      <c r="D25" s="1331">
        <v>8027</v>
      </c>
      <c r="E25" s="1331">
        <v>30446</v>
      </c>
      <c r="F25" s="1332">
        <v>516</v>
      </c>
      <c r="G25" s="1331">
        <v>0</v>
      </c>
      <c r="H25" s="1332">
        <v>38989</v>
      </c>
      <c r="I25" s="1331"/>
      <c r="J25" s="1332">
        <v>41547</v>
      </c>
      <c r="K25" s="1331">
        <v>0</v>
      </c>
      <c r="L25" s="1329">
        <v>80536</v>
      </c>
    </row>
    <row r="26" spans="1:12" ht="9.75" customHeight="1" x14ac:dyDescent="0.2">
      <c r="A26" s="626">
        <v>312.10000000000002</v>
      </c>
      <c r="B26" s="28" t="s">
        <v>23</v>
      </c>
      <c r="C26" s="607" t="s">
        <v>571</v>
      </c>
      <c r="D26" s="1331">
        <v>0</v>
      </c>
      <c r="E26" s="1331">
        <v>23</v>
      </c>
      <c r="F26" s="1332">
        <v>0</v>
      </c>
      <c r="G26" s="1331">
        <v>0</v>
      </c>
      <c r="H26" s="1332">
        <v>23</v>
      </c>
      <c r="I26" s="1331"/>
      <c r="J26" s="1332">
        <v>0</v>
      </c>
      <c r="K26" s="1331">
        <v>0</v>
      </c>
      <c r="L26" s="1329">
        <v>23</v>
      </c>
    </row>
    <row r="27" spans="1:12" ht="9.75" customHeight="1" x14ac:dyDescent="0.2">
      <c r="A27" s="626">
        <v>313.10000000000002</v>
      </c>
      <c r="B27" s="28" t="s">
        <v>24</v>
      </c>
      <c r="C27" s="607" t="s">
        <v>571</v>
      </c>
      <c r="D27" s="1331">
        <v>435</v>
      </c>
      <c r="E27" s="1331">
        <v>0</v>
      </c>
      <c r="F27" s="1332">
        <v>0</v>
      </c>
      <c r="G27" s="1331">
        <v>0</v>
      </c>
      <c r="H27" s="1332">
        <v>435</v>
      </c>
      <c r="I27" s="1331"/>
      <c r="J27" s="1332">
        <v>106</v>
      </c>
      <c r="K27" s="1331">
        <v>0</v>
      </c>
      <c r="L27" s="1329">
        <v>541</v>
      </c>
    </row>
    <row r="28" spans="1:12" ht="9.75" customHeight="1" x14ac:dyDescent="0.2">
      <c r="A28" s="626">
        <v>314.10000000000002</v>
      </c>
      <c r="B28" s="28" t="s">
        <v>25</v>
      </c>
      <c r="C28" s="607" t="s">
        <v>571</v>
      </c>
      <c r="D28" s="1331">
        <v>248</v>
      </c>
      <c r="E28" s="1331">
        <v>804</v>
      </c>
      <c r="F28" s="1332">
        <v>-1</v>
      </c>
      <c r="G28" s="1331">
        <v>0</v>
      </c>
      <c r="H28" s="1332">
        <v>1051</v>
      </c>
      <c r="I28" s="1331"/>
      <c r="J28" s="1332">
        <v>1214</v>
      </c>
      <c r="K28" s="1331">
        <v>0</v>
      </c>
      <c r="L28" s="1329">
        <v>2265</v>
      </c>
    </row>
    <row r="29" spans="1:12" s="897" customFormat="1" ht="12" customHeight="1" x14ac:dyDescent="0.2">
      <c r="A29" s="625">
        <v>31.2</v>
      </c>
      <c r="B29" s="25" t="s">
        <v>528</v>
      </c>
      <c r="C29" s="894" t="s">
        <v>571</v>
      </c>
      <c r="D29" s="1837">
        <v>42</v>
      </c>
      <c r="E29" s="1837">
        <v>2559</v>
      </c>
      <c r="F29" s="1837">
        <v>0</v>
      </c>
      <c r="G29" s="1837">
        <v>0</v>
      </c>
      <c r="H29" s="1837">
        <v>2601</v>
      </c>
      <c r="I29" s="1837"/>
      <c r="J29" s="1837">
        <v>3409</v>
      </c>
      <c r="K29" s="1837">
        <v>0</v>
      </c>
      <c r="L29" s="1837">
        <v>6010</v>
      </c>
    </row>
    <row r="30" spans="1:12" ht="9.75" customHeight="1" x14ac:dyDescent="0.2">
      <c r="A30" s="626">
        <v>311.2</v>
      </c>
      <c r="B30" s="28" t="s">
        <v>22</v>
      </c>
      <c r="C30" s="607" t="s">
        <v>571</v>
      </c>
      <c r="D30" s="1331">
        <v>0</v>
      </c>
      <c r="E30" s="1331">
        <v>459</v>
      </c>
      <c r="F30" s="1332">
        <v>0</v>
      </c>
      <c r="G30" s="1331">
        <v>0</v>
      </c>
      <c r="H30" s="1332">
        <v>459</v>
      </c>
      <c r="I30" s="1331"/>
      <c r="J30" s="1332">
        <v>-4</v>
      </c>
      <c r="K30" s="1331">
        <v>0</v>
      </c>
      <c r="L30" s="1329">
        <v>455</v>
      </c>
    </row>
    <row r="31" spans="1:12" ht="9.75" customHeight="1" x14ac:dyDescent="0.2">
      <c r="A31" s="626">
        <v>312.2</v>
      </c>
      <c r="B31" s="28" t="s">
        <v>23</v>
      </c>
      <c r="C31" s="607" t="s">
        <v>571</v>
      </c>
      <c r="D31" s="1331">
        <v>0</v>
      </c>
      <c r="E31" s="1331">
        <v>0</v>
      </c>
      <c r="F31" s="1332">
        <v>0</v>
      </c>
      <c r="G31" s="1331">
        <v>0</v>
      </c>
      <c r="H31" s="1332">
        <v>0</v>
      </c>
      <c r="I31" s="1331"/>
      <c r="J31" s="1332">
        <v>0</v>
      </c>
      <c r="K31" s="1331">
        <v>0</v>
      </c>
      <c r="L31" s="1329">
        <v>0</v>
      </c>
    </row>
    <row r="32" spans="1:12" ht="9.75" customHeight="1" x14ac:dyDescent="0.2">
      <c r="A32" s="626">
        <v>313.2</v>
      </c>
      <c r="B32" s="28" t="s">
        <v>24</v>
      </c>
      <c r="C32" s="607" t="s">
        <v>571</v>
      </c>
      <c r="D32" s="1331">
        <v>0</v>
      </c>
      <c r="E32" s="1331">
        <v>0</v>
      </c>
      <c r="F32" s="1332">
        <v>0</v>
      </c>
      <c r="G32" s="1331">
        <v>0</v>
      </c>
      <c r="H32" s="1332">
        <v>0</v>
      </c>
      <c r="I32" s="1331"/>
      <c r="J32" s="1332">
        <v>0</v>
      </c>
      <c r="K32" s="1331">
        <v>0</v>
      </c>
      <c r="L32" s="1329">
        <v>0</v>
      </c>
    </row>
    <row r="33" spans="1:12" ht="9.75" customHeight="1" x14ac:dyDescent="0.2">
      <c r="A33" s="626">
        <v>314.2</v>
      </c>
      <c r="B33" s="28" t="s">
        <v>25</v>
      </c>
      <c r="C33" s="607" t="s">
        <v>571</v>
      </c>
      <c r="D33" s="1331">
        <v>42</v>
      </c>
      <c r="E33" s="1331">
        <v>2100</v>
      </c>
      <c r="F33" s="1332">
        <v>0</v>
      </c>
      <c r="G33" s="1331">
        <v>0</v>
      </c>
      <c r="H33" s="1332">
        <v>2142</v>
      </c>
      <c r="I33" s="1331"/>
      <c r="J33" s="1332">
        <v>3413</v>
      </c>
      <c r="K33" s="1331">
        <v>0</v>
      </c>
      <c r="L33" s="1329">
        <v>5555</v>
      </c>
    </row>
    <row r="34" spans="1:12" ht="12" customHeight="1" x14ac:dyDescent="0.2">
      <c r="A34" s="634">
        <v>31</v>
      </c>
      <c r="B34" s="154" t="s">
        <v>26</v>
      </c>
      <c r="C34" s="607" t="s">
        <v>571</v>
      </c>
      <c r="D34" s="1331">
        <v>8668</v>
      </c>
      <c r="E34" s="1331">
        <v>28714</v>
      </c>
      <c r="F34" s="1331">
        <v>515</v>
      </c>
      <c r="G34" s="1331">
        <v>0</v>
      </c>
      <c r="H34" s="1331">
        <v>37897</v>
      </c>
      <c r="I34" s="1331"/>
      <c r="J34" s="1331">
        <v>39458</v>
      </c>
      <c r="K34" s="1331">
        <v>0</v>
      </c>
      <c r="L34" s="1331">
        <v>77355</v>
      </c>
    </row>
    <row r="35" spans="1:12" s="897" customFormat="1" ht="12" customHeight="1" x14ac:dyDescent="0.2">
      <c r="A35" s="824" t="s">
        <v>493</v>
      </c>
      <c r="B35" s="154" t="s">
        <v>63</v>
      </c>
      <c r="C35" s="894" t="s">
        <v>571</v>
      </c>
      <c r="D35" s="1837">
        <v>-52766</v>
      </c>
      <c r="E35" s="1837">
        <v>-7907</v>
      </c>
      <c r="F35" s="1837">
        <v>-2589</v>
      </c>
      <c r="G35" s="1837">
        <v>0</v>
      </c>
      <c r="H35" s="1837">
        <v>-63262</v>
      </c>
      <c r="I35" s="1837"/>
      <c r="J35" s="1837">
        <v>-10274</v>
      </c>
      <c r="K35" s="1837">
        <v>0</v>
      </c>
      <c r="L35" s="1837">
        <v>-73536</v>
      </c>
    </row>
    <row r="36" spans="1:12" s="897" customFormat="1" ht="12" customHeight="1" x14ac:dyDescent="0.2">
      <c r="A36" s="633"/>
      <c r="B36" s="25" t="s">
        <v>494</v>
      </c>
      <c r="C36" s="894" t="s">
        <v>571</v>
      </c>
      <c r="D36" s="1837"/>
      <c r="E36" s="1837"/>
      <c r="F36" s="1838"/>
      <c r="G36" s="1837"/>
      <c r="H36" s="1838"/>
      <c r="I36" s="1837"/>
      <c r="J36" s="1838"/>
      <c r="K36" s="1837"/>
      <c r="L36" s="1330"/>
    </row>
    <row r="37" spans="1:12" s="897" customFormat="1" ht="11.25" customHeight="1" x14ac:dyDescent="0.2">
      <c r="A37" s="625" t="s">
        <v>495</v>
      </c>
      <c r="B37" s="25" t="s">
        <v>532</v>
      </c>
      <c r="C37" s="894" t="s">
        <v>571</v>
      </c>
      <c r="D37" s="1837">
        <v>-10046</v>
      </c>
      <c r="E37" s="1837">
        <v>-519</v>
      </c>
      <c r="F37" s="1837">
        <v>2436</v>
      </c>
      <c r="G37" s="1837">
        <v>-31227</v>
      </c>
      <c r="H37" s="1837">
        <v>-39356</v>
      </c>
      <c r="I37" s="1837"/>
      <c r="J37" s="1837">
        <v>-705</v>
      </c>
      <c r="K37" s="1837">
        <v>-475</v>
      </c>
      <c r="L37" s="1837">
        <v>-40536</v>
      </c>
    </row>
    <row r="38" spans="1:12" ht="9.75" customHeight="1" x14ac:dyDescent="0.2">
      <c r="A38" s="626" t="s">
        <v>496</v>
      </c>
      <c r="B38" s="28" t="s">
        <v>497</v>
      </c>
      <c r="C38" s="607" t="s">
        <v>571</v>
      </c>
      <c r="D38" s="1331">
        <v>-10131</v>
      </c>
      <c r="E38" s="1331">
        <v>-612</v>
      </c>
      <c r="F38" s="1332">
        <v>3175</v>
      </c>
      <c r="G38" s="1331">
        <v>-31227</v>
      </c>
      <c r="H38" s="1332">
        <v>-38795</v>
      </c>
      <c r="I38" s="1331"/>
      <c r="J38" s="1332">
        <v>-705</v>
      </c>
      <c r="K38" s="1331">
        <v>-475</v>
      </c>
      <c r="L38" s="1329">
        <v>-39975</v>
      </c>
    </row>
    <row r="39" spans="1:12" ht="9.75" customHeight="1" x14ac:dyDescent="0.2">
      <c r="A39" s="626" t="s">
        <v>498</v>
      </c>
      <c r="B39" s="28" t="s">
        <v>499</v>
      </c>
      <c r="C39" s="607" t="s">
        <v>571</v>
      </c>
      <c r="D39" s="1331">
        <v>85</v>
      </c>
      <c r="E39" s="1331">
        <v>93</v>
      </c>
      <c r="F39" s="1332">
        <v>-739</v>
      </c>
      <c r="G39" s="1331">
        <v>0</v>
      </c>
      <c r="H39" s="1332">
        <v>-561</v>
      </c>
      <c r="I39" s="1331"/>
      <c r="J39" s="1332">
        <v>0</v>
      </c>
      <c r="K39" s="1331">
        <v>0</v>
      </c>
      <c r="L39" s="1329">
        <v>-561</v>
      </c>
    </row>
    <row r="40" spans="1:12" ht="9.75" customHeight="1" x14ac:dyDescent="0.2">
      <c r="A40" s="626">
        <v>323</v>
      </c>
      <c r="B40" s="28" t="s">
        <v>487</v>
      </c>
      <c r="C40" s="607" t="s">
        <v>571</v>
      </c>
      <c r="D40" s="1331">
        <v>0</v>
      </c>
      <c r="E40" s="1331">
        <v>0</v>
      </c>
      <c r="F40" s="1332">
        <v>0</v>
      </c>
      <c r="G40" s="1331">
        <v>0</v>
      </c>
      <c r="H40" s="1332">
        <v>0</v>
      </c>
      <c r="I40" s="1331"/>
      <c r="J40" s="1332">
        <v>0</v>
      </c>
      <c r="K40" s="1331">
        <v>0</v>
      </c>
      <c r="L40" s="1329">
        <v>0</v>
      </c>
    </row>
    <row r="41" spans="1:12" s="897" customFormat="1" ht="12" customHeight="1" x14ac:dyDescent="0.2">
      <c r="A41" s="625">
        <v>33</v>
      </c>
      <c r="B41" s="25" t="s">
        <v>533</v>
      </c>
      <c r="C41" s="894" t="s">
        <v>571</v>
      </c>
      <c r="D41" s="1837">
        <v>56989</v>
      </c>
      <c r="E41" s="1837">
        <v>10908</v>
      </c>
      <c r="F41" s="1837">
        <v>5847</v>
      </c>
      <c r="G41" s="1837">
        <v>-31227</v>
      </c>
      <c r="H41" s="1837">
        <v>42517</v>
      </c>
      <c r="I41" s="1837"/>
      <c r="J41" s="1837">
        <v>10337</v>
      </c>
      <c r="K41" s="1837">
        <v>-475</v>
      </c>
      <c r="L41" s="1837">
        <v>52379</v>
      </c>
    </row>
    <row r="42" spans="1:12" ht="9.75" customHeight="1" x14ac:dyDescent="0.2">
      <c r="A42" s="626">
        <v>331</v>
      </c>
      <c r="B42" s="28" t="s">
        <v>497</v>
      </c>
      <c r="C42" s="607" t="s">
        <v>571</v>
      </c>
      <c r="D42" s="1331">
        <v>10630</v>
      </c>
      <c r="E42" s="1331">
        <v>7685</v>
      </c>
      <c r="F42" s="1332">
        <v>5847</v>
      </c>
      <c r="G42" s="1331">
        <v>-31227</v>
      </c>
      <c r="H42" s="1332">
        <v>-7065</v>
      </c>
      <c r="I42" s="1331"/>
      <c r="J42" s="1332">
        <v>8140</v>
      </c>
      <c r="K42" s="1331">
        <v>-475</v>
      </c>
      <c r="L42" s="1329">
        <v>600</v>
      </c>
    </row>
    <row r="43" spans="1:12" ht="9.75" customHeight="1" x14ac:dyDescent="0.2">
      <c r="A43" s="626">
        <v>332</v>
      </c>
      <c r="B43" s="28" t="s">
        <v>499</v>
      </c>
      <c r="C43" s="607" t="s">
        <v>571</v>
      </c>
      <c r="D43" s="1331">
        <v>46359</v>
      </c>
      <c r="E43" s="1331">
        <v>3223</v>
      </c>
      <c r="F43" s="1332">
        <v>0</v>
      </c>
      <c r="G43" s="1331">
        <v>0</v>
      </c>
      <c r="H43" s="1332">
        <v>49582</v>
      </c>
      <c r="I43" s="1331"/>
      <c r="J43" s="1332">
        <v>2197</v>
      </c>
      <c r="K43" s="1331">
        <v>0</v>
      </c>
      <c r="L43" s="1329">
        <v>51779</v>
      </c>
    </row>
    <row r="44" spans="1:12" s="897" customFormat="1" ht="12" customHeight="1" x14ac:dyDescent="0.2">
      <c r="A44" s="628" t="s">
        <v>488</v>
      </c>
      <c r="B44" s="146" t="s">
        <v>534</v>
      </c>
      <c r="C44" s="898" t="s">
        <v>571</v>
      </c>
      <c r="D44" s="1844">
        <v>67035</v>
      </c>
      <c r="E44" s="1844">
        <v>11427</v>
      </c>
      <c r="F44" s="1844">
        <v>3411</v>
      </c>
      <c r="G44" s="1844">
        <v>0</v>
      </c>
      <c r="H44" s="1844">
        <v>81873</v>
      </c>
      <c r="I44" s="1844"/>
      <c r="J44" s="1844">
        <v>11042</v>
      </c>
      <c r="K44" s="1844">
        <v>0</v>
      </c>
      <c r="L44" s="1844">
        <v>92915</v>
      </c>
    </row>
    <row r="45" spans="1:12" s="897" customFormat="1" ht="12" customHeight="1" x14ac:dyDescent="0.2">
      <c r="A45" s="635" t="s">
        <v>489</v>
      </c>
      <c r="B45" s="155" t="s">
        <v>535</v>
      </c>
      <c r="C45" s="899" t="s">
        <v>571</v>
      </c>
      <c r="D45" s="1845">
        <v>14269</v>
      </c>
      <c r="E45" s="1845">
        <v>3520</v>
      </c>
      <c r="F45" s="1845">
        <v>822</v>
      </c>
      <c r="G45" s="1845">
        <v>0</v>
      </c>
      <c r="H45" s="1845">
        <v>18611</v>
      </c>
      <c r="I45" s="1845"/>
      <c r="J45" s="1845">
        <v>768</v>
      </c>
      <c r="K45" s="1845">
        <v>0</v>
      </c>
      <c r="L45" s="1845">
        <v>19379</v>
      </c>
    </row>
    <row r="46" spans="1:12" ht="19.5" customHeight="1" x14ac:dyDescent="0.2">
      <c r="A46" s="3364" t="s">
        <v>490</v>
      </c>
      <c r="B46" s="3365"/>
      <c r="C46" s="606" t="s">
        <v>571</v>
      </c>
      <c r="D46" s="1842">
        <v>0</v>
      </c>
      <c r="E46" s="1842">
        <v>0</v>
      </c>
      <c r="F46" s="1842">
        <v>0</v>
      </c>
      <c r="G46" s="1842">
        <v>0</v>
      </c>
      <c r="H46" s="1842">
        <v>0</v>
      </c>
      <c r="I46" s="1842"/>
      <c r="J46" s="1842">
        <v>0</v>
      </c>
      <c r="K46" s="1842">
        <v>0</v>
      </c>
      <c r="L46" s="1842">
        <v>0</v>
      </c>
    </row>
    <row r="47" spans="1:12" ht="12" customHeight="1" x14ac:dyDescent="0.2">
      <c r="A47" s="614" t="s">
        <v>58</v>
      </c>
      <c r="B47" s="607"/>
      <c r="C47" s="607"/>
      <c r="D47" s="1236"/>
      <c r="E47" s="1236"/>
      <c r="F47" s="1236"/>
      <c r="G47" s="1241"/>
      <c r="H47" s="1241" t="s">
        <v>491</v>
      </c>
      <c r="I47" s="1236"/>
      <c r="J47" s="1236"/>
      <c r="K47" s="1236"/>
      <c r="L47" s="1236"/>
    </row>
    <row r="48" spans="1:12" ht="9.75" customHeight="1" x14ac:dyDescent="0.2">
      <c r="A48" s="614" t="s">
        <v>59</v>
      </c>
      <c r="B48" s="607"/>
      <c r="C48" s="607"/>
      <c r="D48" s="1236"/>
      <c r="E48" s="1236"/>
      <c r="F48" s="1236"/>
      <c r="G48" s="1236"/>
      <c r="H48" s="1236"/>
      <c r="I48" s="1236"/>
      <c r="J48" s="1236"/>
      <c r="K48" s="1236"/>
      <c r="L48" s="1236"/>
    </row>
    <row r="49" spans="1:12" ht="9.75" customHeight="1" x14ac:dyDescent="0.2">
      <c r="A49" s="615"/>
      <c r="B49" s="607"/>
      <c r="C49" s="607"/>
      <c r="D49" s="1236"/>
      <c r="E49" s="1236"/>
      <c r="F49" s="1236"/>
      <c r="G49" s="1236"/>
      <c r="H49" s="1236"/>
      <c r="I49" s="1236"/>
      <c r="J49" s="1236"/>
      <c r="K49" s="1236"/>
      <c r="L49" s="1236"/>
    </row>
    <row r="50" spans="1:12" ht="10.5" customHeight="1" x14ac:dyDescent="0.2">
      <c r="D50" s="1245"/>
      <c r="E50" s="1245"/>
      <c r="F50" s="1245"/>
      <c r="G50" s="1245"/>
      <c r="H50" s="1245"/>
      <c r="I50" s="1245"/>
      <c r="J50" s="1245"/>
      <c r="K50" s="1245"/>
      <c r="L50" s="1245"/>
    </row>
    <row r="51" spans="1:12" ht="10.5" customHeight="1" x14ac:dyDescent="0.2">
      <c r="A51" s="632"/>
      <c r="B51" s="632"/>
      <c r="C51" s="632"/>
      <c r="D51" s="1246"/>
      <c r="E51" s="1246"/>
      <c r="F51" s="1246"/>
      <c r="G51" s="1246"/>
      <c r="H51" s="1246"/>
      <c r="I51" s="1246"/>
      <c r="J51" s="1246"/>
      <c r="K51" s="1246"/>
      <c r="L51" s="1246"/>
    </row>
  </sheetData>
  <mergeCells count="11">
    <mergeCell ref="A46:B46"/>
    <mergeCell ref="G1:K1"/>
    <mergeCell ref="G2:L2"/>
    <mergeCell ref="G3:H3"/>
    <mergeCell ref="A4:B5"/>
    <mergeCell ref="D4:H4"/>
    <mergeCell ref="I4:I5"/>
    <mergeCell ref="J4:J5"/>
    <mergeCell ref="K4:K5"/>
    <mergeCell ref="L4:L5"/>
    <mergeCell ref="A1:B1"/>
  </mergeCells>
  <phoneticPr fontId="2" type="noConversion"/>
  <printOptions horizontalCentered="1"/>
  <pageMargins left="0.19685039370078741" right="0.19685039370078741" top="0.6692913385826772" bottom="0.51181102362204722" header="0" footer="0.31496062992125984"/>
  <pageSetup paperSize="9" scale="92" firstPageNumber="31" fitToWidth="0" orientation="landscape" r:id="rId1"/>
  <headerFooter alignWithMargins="0">
    <oddFooter>&amp;C&amp;P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2"/>
  <dimension ref="A1:N80"/>
  <sheetViews>
    <sheetView view="pageBreakPreview" zoomScale="75" zoomScaleNormal="100" zoomScaleSheetLayoutView="75" workbookViewId="0">
      <selection sqref="A1:B1"/>
    </sheetView>
  </sheetViews>
  <sheetFormatPr defaultRowHeight="12.75" x14ac:dyDescent="0.2"/>
  <cols>
    <col min="1" max="1" width="5.28515625" style="598" customWidth="1"/>
    <col min="2" max="2" width="35.28515625" style="598" customWidth="1"/>
    <col min="3" max="3" width="10" style="1244" customWidth="1"/>
    <col min="4" max="4" width="11.140625" style="1244" customWidth="1"/>
    <col min="5" max="5" width="12" style="1260" customWidth="1"/>
    <col min="6" max="6" width="10" style="1260" customWidth="1"/>
    <col min="7" max="7" width="10.42578125" style="1260" customWidth="1"/>
    <col min="8" max="11" width="10" style="1260" customWidth="1"/>
    <col min="12" max="12" width="3.28515625" style="598" customWidth="1"/>
    <col min="13" max="14" width="9.7109375" style="598" bestFit="1" customWidth="1"/>
    <col min="15" max="16384" width="9.140625" style="598"/>
  </cols>
  <sheetData>
    <row r="1" spans="1:14" ht="27.75" customHeight="1" x14ac:dyDescent="0.2">
      <c r="A1" s="3363" t="s">
        <v>184</v>
      </c>
      <c r="B1" s="3075"/>
      <c r="C1" s="1220"/>
      <c r="D1" s="1221"/>
      <c r="E1" s="1262"/>
      <c r="F1" s="3368" t="str">
        <f>[3]Coverpage!I7</f>
        <v>Poland</v>
      </c>
      <c r="G1" s="3368"/>
      <c r="H1" s="3368"/>
      <c r="I1" s="3368"/>
      <c r="J1" s="3368"/>
      <c r="K1" s="1247">
        <f>[3]Coverpage!I9</f>
        <v>964</v>
      </c>
    </row>
    <row r="2" spans="1:14" x14ac:dyDescent="0.2">
      <c r="A2" s="596" t="s">
        <v>475</v>
      </c>
      <c r="B2" s="636"/>
      <c r="C2" s="1221"/>
      <c r="D2" s="1221"/>
      <c r="E2" s="1974"/>
      <c r="F2" s="3369" t="s">
        <v>549</v>
      </c>
      <c r="G2" s="3369"/>
      <c r="H2" s="3369"/>
      <c r="I2" s="3369"/>
      <c r="J2" s="3369"/>
      <c r="K2" s="3369"/>
    </row>
    <row r="3" spans="1:14" ht="12" customHeight="1" x14ac:dyDescent="0.2">
      <c r="A3" s="622"/>
      <c r="B3" s="602"/>
      <c r="C3" s="1224"/>
      <c r="D3" s="1225"/>
      <c r="E3" s="1262"/>
      <c r="F3" s="3370" t="s">
        <v>666</v>
      </c>
      <c r="G3" s="3370"/>
      <c r="H3" s="1264" t="str">
        <f>[3]Coverpage!I11</f>
        <v xml:space="preserve"> </v>
      </c>
      <c r="I3" s="1264"/>
      <c r="J3" s="1264"/>
      <c r="K3" s="1975"/>
    </row>
    <row r="4" spans="1:14" ht="12" customHeight="1" x14ac:dyDescent="0.2">
      <c r="A4" s="3357" t="s">
        <v>477</v>
      </c>
      <c r="B4" s="3358"/>
      <c r="C4" s="3414" t="s">
        <v>552</v>
      </c>
      <c r="D4" s="3415"/>
      <c r="E4" s="3415"/>
      <c r="F4" s="3415"/>
      <c r="G4" s="3416"/>
      <c r="H4" s="3366" t="s">
        <v>553</v>
      </c>
      <c r="I4" s="3366" t="s">
        <v>554</v>
      </c>
      <c r="J4" s="3366" t="s">
        <v>555</v>
      </c>
      <c r="K4" s="3366" t="s">
        <v>60</v>
      </c>
    </row>
    <row r="5" spans="1:14" ht="30" customHeight="1" x14ac:dyDescent="0.2">
      <c r="A5" s="3357"/>
      <c r="B5" s="3358"/>
      <c r="C5" s="2043" t="s">
        <v>556</v>
      </c>
      <c r="D5" s="2044" t="s">
        <v>557</v>
      </c>
      <c r="E5" s="2091" t="s">
        <v>558</v>
      </c>
      <c r="F5" s="2091" t="s">
        <v>555</v>
      </c>
      <c r="G5" s="2089" t="s">
        <v>61</v>
      </c>
      <c r="H5" s="3367"/>
      <c r="I5" s="3367"/>
      <c r="J5" s="3367"/>
      <c r="K5" s="3367"/>
    </row>
    <row r="6" spans="1:14" ht="10.5" customHeight="1" x14ac:dyDescent="0.2">
      <c r="A6" s="623"/>
      <c r="B6" s="604"/>
      <c r="C6" s="1228" t="s">
        <v>559</v>
      </c>
      <c r="D6" s="1229" t="s">
        <v>560</v>
      </c>
      <c r="E6" s="1976" t="s">
        <v>561</v>
      </c>
      <c r="F6" s="1266" t="s">
        <v>562</v>
      </c>
      <c r="G6" s="1256" t="s">
        <v>563</v>
      </c>
      <c r="H6" s="1266" t="s">
        <v>564</v>
      </c>
      <c r="I6" s="1266" t="s">
        <v>565</v>
      </c>
      <c r="J6" s="1266" t="s">
        <v>566</v>
      </c>
      <c r="K6" s="1249" t="s">
        <v>567</v>
      </c>
    </row>
    <row r="7" spans="1:14" ht="10.5" customHeight="1" x14ac:dyDescent="0.2">
      <c r="A7" s="624"/>
      <c r="B7" s="605" t="s">
        <v>568</v>
      </c>
      <c r="C7" s="1250" t="str">
        <f>IF([8]Coverage!J18="","",[8]Coverage!J18)</f>
        <v>A</v>
      </c>
      <c r="D7" s="1250" t="str">
        <f>IF([8]Coverage!K18="","",[8]Coverage!K18)</f>
        <v>A</v>
      </c>
      <c r="E7" s="1248" t="str">
        <f>IF([8]Coverage!L18="","",[8]Coverage!L18)</f>
        <v>A</v>
      </c>
      <c r="F7" s="1251" t="str">
        <f>IF([8]Coverage!M18="","",[8]Coverage!M18)</f>
        <v>A</v>
      </c>
      <c r="G7" s="1251" t="str">
        <f>IF([8]Coverage!M18="","",[8]Coverage!M18)</f>
        <v>A</v>
      </c>
      <c r="H7" s="1251" t="str">
        <f>IF([8]Coverage!N18="","",[8]Coverage!N18)</f>
        <v/>
      </c>
      <c r="I7" s="1251" t="str">
        <f>IF([8]Coverage!O18="","",[8]Coverage!O18)</f>
        <v>A</v>
      </c>
      <c r="J7" s="1251" t="str">
        <f>IF([8]Coverage!P18="","",[8]Coverage!P18)</f>
        <v>A</v>
      </c>
      <c r="K7" s="1251" t="str">
        <f>IF([8]Coverage!P18="","",[8]Coverage!P18)</f>
        <v>A</v>
      </c>
    </row>
    <row r="8" spans="1:14" s="897" customFormat="1" ht="15" customHeight="1" x14ac:dyDescent="0.2">
      <c r="A8" s="650">
        <v>1</v>
      </c>
      <c r="B8" s="651" t="s">
        <v>536</v>
      </c>
      <c r="C8" s="1846">
        <v>286530</v>
      </c>
      <c r="D8" s="1326">
        <v>75963</v>
      </c>
      <c r="E8" s="1847">
        <v>251503</v>
      </c>
      <c r="F8" s="1847">
        <v>-113463</v>
      </c>
      <c r="G8" s="1847">
        <v>500533</v>
      </c>
      <c r="H8" s="1847"/>
      <c r="I8" s="1847">
        <v>206224</v>
      </c>
      <c r="J8" s="1847">
        <v>-106087</v>
      </c>
      <c r="K8" s="1847">
        <v>600670</v>
      </c>
      <c r="N8" s="896"/>
    </row>
    <row r="9" spans="1:14" s="897" customFormat="1" ht="15.75" customHeight="1" x14ac:dyDescent="0.2">
      <c r="A9" s="625">
        <v>11</v>
      </c>
      <c r="B9" s="644" t="s">
        <v>596</v>
      </c>
      <c r="C9" s="1330">
        <v>248911</v>
      </c>
      <c r="D9" s="1837">
        <v>11607</v>
      </c>
      <c r="E9" s="1327">
        <v>0</v>
      </c>
      <c r="F9" s="1327">
        <v>-466</v>
      </c>
      <c r="G9" s="1327">
        <v>260052</v>
      </c>
      <c r="H9" s="1327"/>
      <c r="I9" s="1327">
        <v>60836</v>
      </c>
      <c r="J9" s="1327">
        <v>-1022</v>
      </c>
      <c r="K9" s="1327">
        <v>319866</v>
      </c>
    </row>
    <row r="10" spans="1:14" s="897" customFormat="1" ht="15.75" customHeight="1" x14ac:dyDescent="0.2">
      <c r="A10" s="625">
        <v>111</v>
      </c>
      <c r="B10" s="645" t="s">
        <v>598</v>
      </c>
      <c r="C10" s="1330">
        <v>63442</v>
      </c>
      <c r="D10" s="1837">
        <v>0</v>
      </c>
      <c r="E10" s="1327">
        <v>0</v>
      </c>
      <c r="F10" s="1327">
        <v>-87</v>
      </c>
      <c r="G10" s="1327">
        <v>63355</v>
      </c>
      <c r="H10" s="1327"/>
      <c r="I10" s="1327">
        <v>36494</v>
      </c>
      <c r="J10" s="1327">
        <v>0</v>
      </c>
      <c r="K10" s="1327">
        <v>99849</v>
      </c>
    </row>
    <row r="11" spans="1:14" ht="9.75" customHeight="1" x14ac:dyDescent="0.2">
      <c r="A11" s="626">
        <v>1111</v>
      </c>
      <c r="B11" s="646" t="s">
        <v>478</v>
      </c>
      <c r="C11" s="1329">
        <v>38544</v>
      </c>
      <c r="D11" s="1331">
        <v>0</v>
      </c>
      <c r="E11" s="1328">
        <v>0</v>
      </c>
      <c r="F11" s="1328">
        <v>0</v>
      </c>
      <c r="G11" s="1328">
        <v>38544</v>
      </c>
      <c r="H11" s="1328"/>
      <c r="I11" s="1328">
        <v>29702</v>
      </c>
      <c r="J11" s="1328">
        <v>0</v>
      </c>
      <c r="K11" s="1328">
        <v>68246</v>
      </c>
    </row>
    <row r="12" spans="1:14" ht="9.75" customHeight="1" x14ac:dyDescent="0.2">
      <c r="A12" s="626">
        <v>1112</v>
      </c>
      <c r="B12" s="646" t="s">
        <v>479</v>
      </c>
      <c r="C12" s="1329">
        <v>24898</v>
      </c>
      <c r="D12" s="1331">
        <v>0</v>
      </c>
      <c r="E12" s="1328">
        <v>0</v>
      </c>
      <c r="F12" s="1328">
        <v>-87</v>
      </c>
      <c r="G12" s="1328">
        <v>24811</v>
      </c>
      <c r="H12" s="1328"/>
      <c r="I12" s="1328">
        <v>6792</v>
      </c>
      <c r="J12" s="1328">
        <v>0</v>
      </c>
      <c r="K12" s="1328">
        <v>31603</v>
      </c>
    </row>
    <row r="13" spans="1:14" ht="9.75" customHeight="1" x14ac:dyDescent="0.2">
      <c r="A13" s="626">
        <v>1113</v>
      </c>
      <c r="B13" s="646" t="s">
        <v>480</v>
      </c>
      <c r="C13" s="1329">
        <v>0</v>
      </c>
      <c r="D13" s="1331">
        <v>0</v>
      </c>
      <c r="E13" s="1328">
        <v>0</v>
      </c>
      <c r="F13" s="1328">
        <v>0</v>
      </c>
      <c r="G13" s="1328">
        <v>0</v>
      </c>
      <c r="H13" s="1328"/>
      <c r="I13" s="1328">
        <v>0</v>
      </c>
      <c r="J13" s="1328">
        <v>0</v>
      </c>
      <c r="K13" s="1328">
        <v>0</v>
      </c>
    </row>
    <row r="14" spans="1:14" s="897" customFormat="1" ht="15.75" customHeight="1" x14ac:dyDescent="0.2">
      <c r="A14" s="625">
        <v>112</v>
      </c>
      <c r="B14" s="645" t="s">
        <v>603</v>
      </c>
      <c r="C14" s="1330">
        <v>0</v>
      </c>
      <c r="D14" s="1837">
        <v>4150</v>
      </c>
      <c r="E14" s="1327">
        <v>0</v>
      </c>
      <c r="F14" s="1327">
        <v>-177</v>
      </c>
      <c r="G14" s="1327">
        <v>3973</v>
      </c>
      <c r="H14" s="1327"/>
      <c r="I14" s="1327">
        <v>0</v>
      </c>
      <c r="J14" s="1327">
        <v>-168</v>
      </c>
      <c r="K14" s="1327">
        <v>3805</v>
      </c>
    </row>
    <row r="15" spans="1:14" s="897" customFormat="1" ht="15.75" customHeight="1" x14ac:dyDescent="0.2">
      <c r="A15" s="625">
        <v>113</v>
      </c>
      <c r="B15" s="645" t="s">
        <v>605</v>
      </c>
      <c r="C15" s="1330">
        <v>0</v>
      </c>
      <c r="D15" s="1837">
        <v>0</v>
      </c>
      <c r="E15" s="1327">
        <v>0</v>
      </c>
      <c r="F15" s="1327">
        <v>0</v>
      </c>
      <c r="G15" s="1327">
        <v>0</v>
      </c>
      <c r="H15" s="1327"/>
      <c r="I15" s="1327">
        <v>17118</v>
      </c>
      <c r="J15" s="1327">
        <v>-584</v>
      </c>
      <c r="K15" s="1327">
        <v>16534</v>
      </c>
    </row>
    <row r="16" spans="1:14" ht="9.75" customHeight="1" x14ac:dyDescent="0.2">
      <c r="A16" s="626">
        <v>1131</v>
      </c>
      <c r="B16" s="646" t="s">
        <v>481</v>
      </c>
      <c r="C16" s="1329">
        <v>0</v>
      </c>
      <c r="D16" s="1331">
        <v>0</v>
      </c>
      <c r="E16" s="1328">
        <v>0</v>
      </c>
      <c r="F16" s="1328">
        <v>0</v>
      </c>
      <c r="G16" s="1328">
        <v>0</v>
      </c>
      <c r="H16" s="1328"/>
      <c r="I16" s="1328">
        <v>16830</v>
      </c>
      <c r="J16" s="1328">
        <v>-584</v>
      </c>
      <c r="K16" s="1328">
        <v>16246</v>
      </c>
    </row>
    <row r="17" spans="1:11" ht="9.75" customHeight="1" x14ac:dyDescent="0.2">
      <c r="A17" s="626">
        <v>1132</v>
      </c>
      <c r="B17" s="646" t="s">
        <v>482</v>
      </c>
      <c r="C17" s="1329">
        <v>0</v>
      </c>
      <c r="D17" s="1331">
        <v>0</v>
      </c>
      <c r="E17" s="1328">
        <v>0</v>
      </c>
      <c r="F17" s="1328">
        <v>0</v>
      </c>
      <c r="G17" s="1328">
        <v>0</v>
      </c>
      <c r="H17" s="1328"/>
      <c r="I17" s="1328">
        <v>0</v>
      </c>
      <c r="J17" s="1328">
        <v>0</v>
      </c>
      <c r="K17" s="1328">
        <v>0</v>
      </c>
    </row>
    <row r="18" spans="1:11" ht="9.75" customHeight="1" x14ac:dyDescent="0.2">
      <c r="A18" s="626">
        <v>1133</v>
      </c>
      <c r="B18" s="646" t="s">
        <v>483</v>
      </c>
      <c r="C18" s="1329">
        <v>0</v>
      </c>
      <c r="D18" s="1331">
        <v>0</v>
      </c>
      <c r="E18" s="1328">
        <v>0</v>
      </c>
      <c r="F18" s="1328">
        <v>0</v>
      </c>
      <c r="G18" s="1328">
        <v>0</v>
      </c>
      <c r="H18" s="1328"/>
      <c r="I18" s="1328">
        <v>279</v>
      </c>
      <c r="J18" s="1328">
        <v>0</v>
      </c>
      <c r="K18" s="1328">
        <v>279</v>
      </c>
    </row>
    <row r="19" spans="1:11" ht="9.75" customHeight="1" x14ac:dyDescent="0.2">
      <c r="A19" s="626">
        <v>1134</v>
      </c>
      <c r="B19" s="646" t="s">
        <v>484</v>
      </c>
      <c r="C19" s="1329">
        <v>0</v>
      </c>
      <c r="D19" s="1331">
        <v>0</v>
      </c>
      <c r="E19" s="1328">
        <v>0</v>
      </c>
      <c r="F19" s="1328">
        <v>0</v>
      </c>
      <c r="G19" s="1328">
        <v>0</v>
      </c>
      <c r="H19" s="1328"/>
      <c r="I19" s="1328">
        <v>0</v>
      </c>
      <c r="J19" s="1328">
        <v>0</v>
      </c>
      <c r="K19" s="1328">
        <v>0</v>
      </c>
    </row>
    <row r="20" spans="1:11" ht="9.75" customHeight="1" x14ac:dyDescent="0.2">
      <c r="A20" s="626">
        <v>1135</v>
      </c>
      <c r="B20" s="646" t="s">
        <v>485</v>
      </c>
      <c r="C20" s="1329">
        <v>0</v>
      </c>
      <c r="D20" s="1331">
        <v>0</v>
      </c>
      <c r="E20" s="1328">
        <v>0</v>
      </c>
      <c r="F20" s="1328">
        <v>0</v>
      </c>
      <c r="G20" s="1328">
        <v>0</v>
      </c>
      <c r="H20" s="1328"/>
      <c r="I20" s="1328">
        <v>0</v>
      </c>
      <c r="J20" s="1328">
        <v>0</v>
      </c>
      <c r="K20" s="1328">
        <v>0</v>
      </c>
    </row>
    <row r="21" spans="1:11" ht="9.75" customHeight="1" x14ac:dyDescent="0.2">
      <c r="A21" s="626">
        <v>1136</v>
      </c>
      <c r="B21" s="646" t="s">
        <v>486</v>
      </c>
      <c r="C21" s="1329">
        <v>0</v>
      </c>
      <c r="D21" s="1331">
        <v>0</v>
      </c>
      <c r="E21" s="1328">
        <v>0</v>
      </c>
      <c r="F21" s="1328">
        <v>0</v>
      </c>
      <c r="G21" s="1328">
        <v>0</v>
      </c>
      <c r="H21" s="1328"/>
      <c r="I21" s="1328">
        <v>9</v>
      </c>
      <c r="J21" s="1328">
        <v>0</v>
      </c>
      <c r="K21" s="1328">
        <v>9</v>
      </c>
    </row>
    <row r="22" spans="1:11" s="897" customFormat="1" ht="15.75" customHeight="1" x14ac:dyDescent="0.2">
      <c r="A22" s="625">
        <v>114</v>
      </c>
      <c r="B22" s="645" t="s">
        <v>215</v>
      </c>
      <c r="C22" s="1848">
        <v>183511</v>
      </c>
      <c r="D22" s="1837">
        <v>7457</v>
      </c>
      <c r="E22" s="1327">
        <v>0</v>
      </c>
      <c r="F22" s="1327">
        <v>-202</v>
      </c>
      <c r="G22" s="1327">
        <v>190766</v>
      </c>
      <c r="H22" s="1327"/>
      <c r="I22" s="1327">
        <v>3231</v>
      </c>
      <c r="J22" s="1327">
        <v>-270</v>
      </c>
      <c r="K22" s="1327">
        <v>193727</v>
      </c>
    </row>
    <row r="23" spans="1:11" ht="9.75" customHeight="1" x14ac:dyDescent="0.2">
      <c r="A23" s="626">
        <v>1141</v>
      </c>
      <c r="B23" s="646" t="s">
        <v>134</v>
      </c>
      <c r="C23" s="1849">
        <v>123057</v>
      </c>
      <c r="D23" s="1331">
        <v>877</v>
      </c>
      <c r="E23" s="1328">
        <v>0</v>
      </c>
      <c r="F23" s="1328">
        <v>-202</v>
      </c>
      <c r="G23" s="1328">
        <v>123732</v>
      </c>
      <c r="H23" s="1328"/>
      <c r="I23" s="1328">
        <v>0</v>
      </c>
      <c r="J23" s="1328">
        <v>-250</v>
      </c>
      <c r="K23" s="1328">
        <v>123482</v>
      </c>
    </row>
    <row r="24" spans="1:11" ht="9.75" customHeight="1" x14ac:dyDescent="0.2">
      <c r="A24" s="626">
        <v>11411</v>
      </c>
      <c r="B24" s="647" t="s">
        <v>135</v>
      </c>
      <c r="C24" s="1849">
        <v>122968</v>
      </c>
      <c r="D24" s="1331">
        <v>0</v>
      </c>
      <c r="E24" s="1328">
        <v>0</v>
      </c>
      <c r="F24" s="1328">
        <v>-202</v>
      </c>
      <c r="G24" s="1328">
        <v>122766</v>
      </c>
      <c r="H24" s="1328"/>
      <c r="I24" s="1328">
        <v>0</v>
      </c>
      <c r="J24" s="1328">
        <v>-250</v>
      </c>
      <c r="K24" s="1328">
        <v>122516</v>
      </c>
    </row>
    <row r="25" spans="1:11" ht="9.75" customHeight="1" x14ac:dyDescent="0.2">
      <c r="A25" s="626">
        <v>11412</v>
      </c>
      <c r="B25" s="647" t="s">
        <v>136</v>
      </c>
      <c r="C25" s="1849">
        <v>89</v>
      </c>
      <c r="D25" s="1331">
        <v>144</v>
      </c>
      <c r="E25" s="1328">
        <v>0</v>
      </c>
      <c r="F25" s="1328">
        <v>0</v>
      </c>
      <c r="G25" s="1328">
        <v>233</v>
      </c>
      <c r="H25" s="1328"/>
      <c r="I25" s="1328">
        <v>0</v>
      </c>
      <c r="J25" s="1328">
        <v>0</v>
      </c>
      <c r="K25" s="1328">
        <v>233</v>
      </c>
    </row>
    <row r="26" spans="1:11" ht="9.75" customHeight="1" x14ac:dyDescent="0.2">
      <c r="A26" s="626">
        <v>11413</v>
      </c>
      <c r="B26" s="647" t="s">
        <v>137</v>
      </c>
      <c r="C26" s="1849">
        <v>0</v>
      </c>
      <c r="D26" s="1331">
        <v>733</v>
      </c>
      <c r="E26" s="1328">
        <v>0</v>
      </c>
      <c r="F26" s="1328">
        <v>0</v>
      </c>
      <c r="G26" s="1328">
        <v>733</v>
      </c>
      <c r="H26" s="1328"/>
      <c r="I26" s="1328">
        <v>0</v>
      </c>
      <c r="J26" s="1328">
        <v>0</v>
      </c>
      <c r="K26" s="1328">
        <v>733</v>
      </c>
    </row>
    <row r="27" spans="1:11" ht="9.75" customHeight="1" x14ac:dyDescent="0.2">
      <c r="A27" s="626">
        <v>1142</v>
      </c>
      <c r="B27" s="646" t="s">
        <v>138</v>
      </c>
      <c r="C27" s="1849">
        <v>58837</v>
      </c>
      <c r="D27" s="1331">
        <v>0</v>
      </c>
      <c r="E27" s="1328">
        <v>0</v>
      </c>
      <c r="F27" s="1328">
        <v>0</v>
      </c>
      <c r="G27" s="1328">
        <v>58837</v>
      </c>
      <c r="H27" s="1328"/>
      <c r="I27" s="1328">
        <v>0</v>
      </c>
      <c r="J27" s="1328">
        <v>0</v>
      </c>
      <c r="K27" s="1328">
        <v>58837</v>
      </c>
    </row>
    <row r="28" spans="1:11" ht="9.75" customHeight="1" x14ac:dyDescent="0.2">
      <c r="A28" s="626">
        <v>1143</v>
      </c>
      <c r="B28" s="646" t="s">
        <v>139</v>
      </c>
      <c r="C28" s="1849">
        <v>0</v>
      </c>
      <c r="D28" s="1331">
        <v>0</v>
      </c>
      <c r="E28" s="1328">
        <v>0</v>
      </c>
      <c r="F28" s="1328">
        <v>0</v>
      </c>
      <c r="G28" s="1328">
        <v>0</v>
      </c>
      <c r="H28" s="1328"/>
      <c r="I28" s="1328">
        <v>0</v>
      </c>
      <c r="J28" s="1328">
        <v>0</v>
      </c>
      <c r="K28" s="1328">
        <v>0</v>
      </c>
    </row>
    <row r="29" spans="1:11" ht="9.75" customHeight="1" x14ac:dyDescent="0.2">
      <c r="A29" s="626">
        <v>1144</v>
      </c>
      <c r="B29" s="646" t="s">
        <v>140</v>
      </c>
      <c r="C29" s="1849">
        <v>1505</v>
      </c>
      <c r="D29" s="1331">
        <v>680</v>
      </c>
      <c r="E29" s="1328">
        <v>0</v>
      </c>
      <c r="F29" s="1328">
        <v>0</v>
      </c>
      <c r="G29" s="1328">
        <v>2185</v>
      </c>
      <c r="H29" s="1328"/>
      <c r="I29" s="1328">
        <v>0</v>
      </c>
      <c r="J29" s="1328">
        <v>0</v>
      </c>
      <c r="K29" s="1328">
        <v>2185</v>
      </c>
    </row>
    <row r="30" spans="1:11" ht="9.75" customHeight="1" x14ac:dyDescent="0.2">
      <c r="A30" s="626">
        <v>1145</v>
      </c>
      <c r="B30" s="646" t="s">
        <v>141</v>
      </c>
      <c r="C30" s="1849">
        <v>112</v>
      </c>
      <c r="D30" s="1331">
        <v>5900</v>
      </c>
      <c r="E30" s="1328">
        <v>0</v>
      </c>
      <c r="F30" s="1328">
        <v>0</v>
      </c>
      <c r="G30" s="1328">
        <v>6012</v>
      </c>
      <c r="H30" s="1328"/>
      <c r="I30" s="1328">
        <v>3231</v>
      </c>
      <c r="J30" s="1328">
        <v>-20</v>
      </c>
      <c r="K30" s="1328">
        <v>9223</v>
      </c>
    </row>
    <row r="31" spans="1:11" ht="9.75" customHeight="1" x14ac:dyDescent="0.2">
      <c r="A31" s="626">
        <v>11451</v>
      </c>
      <c r="B31" s="647" t="s">
        <v>142</v>
      </c>
      <c r="C31" s="1849">
        <v>0</v>
      </c>
      <c r="D31" s="1331">
        <v>0</v>
      </c>
      <c r="E31" s="1328">
        <v>0</v>
      </c>
      <c r="F31" s="1328">
        <v>0</v>
      </c>
      <c r="G31" s="1328">
        <v>0</v>
      </c>
      <c r="H31" s="1328"/>
      <c r="I31" s="1328">
        <v>894</v>
      </c>
      <c r="J31" s="1328">
        <v>0</v>
      </c>
      <c r="K31" s="1328">
        <v>894</v>
      </c>
    </row>
    <row r="32" spans="1:11" ht="9.75" customHeight="1" x14ac:dyDescent="0.2">
      <c r="A32" s="626">
        <v>11452</v>
      </c>
      <c r="B32" s="647" t="s">
        <v>143</v>
      </c>
      <c r="C32" s="1849">
        <v>112</v>
      </c>
      <c r="D32" s="1331">
        <v>5900</v>
      </c>
      <c r="E32" s="1328">
        <v>0</v>
      </c>
      <c r="F32" s="1328">
        <v>0</v>
      </c>
      <c r="G32" s="1328">
        <v>6012</v>
      </c>
      <c r="H32" s="1328"/>
      <c r="I32" s="1328">
        <v>2337</v>
      </c>
      <c r="J32" s="1328">
        <v>-20</v>
      </c>
      <c r="K32" s="1328">
        <v>8329</v>
      </c>
    </row>
    <row r="33" spans="1:11" ht="9.75" customHeight="1" x14ac:dyDescent="0.2">
      <c r="A33" s="626">
        <v>1146</v>
      </c>
      <c r="B33" s="646" t="s">
        <v>624</v>
      </c>
      <c r="C33" s="1849">
        <v>0</v>
      </c>
      <c r="D33" s="1331">
        <v>0</v>
      </c>
      <c r="E33" s="1328">
        <v>0</v>
      </c>
      <c r="F33" s="1328">
        <v>0</v>
      </c>
      <c r="G33" s="1328">
        <v>0</v>
      </c>
      <c r="H33" s="1328"/>
      <c r="I33" s="1328">
        <v>0</v>
      </c>
      <c r="J33" s="1328">
        <v>0</v>
      </c>
      <c r="K33" s="1328">
        <v>0</v>
      </c>
    </row>
    <row r="34" spans="1:11" s="897" customFormat="1" ht="15.75" customHeight="1" x14ac:dyDescent="0.2">
      <c r="A34" s="625">
        <v>115</v>
      </c>
      <c r="B34" s="645" t="s">
        <v>228</v>
      </c>
      <c r="C34" s="1848">
        <v>1955</v>
      </c>
      <c r="D34" s="1837">
        <v>0</v>
      </c>
      <c r="E34" s="1327">
        <v>0</v>
      </c>
      <c r="F34" s="1327">
        <v>0</v>
      </c>
      <c r="G34" s="1327">
        <v>1955</v>
      </c>
      <c r="H34" s="1327"/>
      <c r="I34" s="1327">
        <v>0</v>
      </c>
      <c r="J34" s="1327">
        <v>0</v>
      </c>
      <c r="K34" s="1327">
        <v>1955</v>
      </c>
    </row>
    <row r="35" spans="1:11" ht="9.75" customHeight="1" x14ac:dyDescent="0.2">
      <c r="A35" s="626">
        <v>1151</v>
      </c>
      <c r="B35" s="646" t="s">
        <v>625</v>
      </c>
      <c r="C35" s="1849">
        <v>1955</v>
      </c>
      <c r="D35" s="1331">
        <v>0</v>
      </c>
      <c r="E35" s="1328">
        <v>0</v>
      </c>
      <c r="F35" s="1328">
        <v>0</v>
      </c>
      <c r="G35" s="1328">
        <v>1955</v>
      </c>
      <c r="H35" s="1328"/>
      <c r="I35" s="1328">
        <v>0</v>
      </c>
      <c r="J35" s="1328">
        <v>0</v>
      </c>
      <c r="K35" s="1328">
        <v>1955</v>
      </c>
    </row>
    <row r="36" spans="1:11" ht="9.75" customHeight="1" x14ac:dyDescent="0.2">
      <c r="A36" s="626">
        <v>1152</v>
      </c>
      <c r="B36" s="646" t="s">
        <v>626</v>
      </c>
      <c r="C36" s="1849">
        <v>0</v>
      </c>
      <c r="D36" s="1331">
        <v>0</v>
      </c>
      <c r="E36" s="1328">
        <v>0</v>
      </c>
      <c r="F36" s="1328">
        <v>0</v>
      </c>
      <c r="G36" s="1328">
        <v>0</v>
      </c>
      <c r="H36" s="1328"/>
      <c r="I36" s="1328">
        <v>0</v>
      </c>
      <c r="J36" s="1328">
        <v>0</v>
      </c>
      <c r="K36" s="1328">
        <v>0</v>
      </c>
    </row>
    <row r="37" spans="1:11" ht="9.75" customHeight="1" x14ac:dyDescent="0.2">
      <c r="A37" s="626">
        <v>1153</v>
      </c>
      <c r="B37" s="646" t="s">
        <v>627</v>
      </c>
      <c r="C37" s="1849">
        <v>0</v>
      </c>
      <c r="D37" s="1331">
        <v>0</v>
      </c>
      <c r="E37" s="1328">
        <v>0</v>
      </c>
      <c r="F37" s="1328">
        <v>0</v>
      </c>
      <c r="G37" s="1328">
        <v>0</v>
      </c>
      <c r="H37" s="1328"/>
      <c r="I37" s="1328">
        <v>0</v>
      </c>
      <c r="J37" s="1328">
        <v>0</v>
      </c>
      <c r="K37" s="1328">
        <v>0</v>
      </c>
    </row>
    <row r="38" spans="1:11" ht="9.75" customHeight="1" x14ac:dyDescent="0.2">
      <c r="A38" s="626">
        <v>1154</v>
      </c>
      <c r="B38" s="646" t="s">
        <v>628</v>
      </c>
      <c r="C38" s="1849">
        <v>0</v>
      </c>
      <c r="D38" s="1331">
        <v>0</v>
      </c>
      <c r="E38" s="1328">
        <v>0</v>
      </c>
      <c r="F38" s="1328">
        <v>0</v>
      </c>
      <c r="G38" s="1328">
        <v>0</v>
      </c>
      <c r="H38" s="1328"/>
      <c r="I38" s="1328">
        <v>0</v>
      </c>
      <c r="J38" s="1328">
        <v>0</v>
      </c>
      <c r="K38" s="1328">
        <v>0</v>
      </c>
    </row>
    <row r="39" spans="1:11" ht="9.75" customHeight="1" x14ac:dyDescent="0.2">
      <c r="A39" s="626">
        <v>1155</v>
      </c>
      <c r="B39" s="646" t="s">
        <v>629</v>
      </c>
      <c r="C39" s="1849">
        <v>0</v>
      </c>
      <c r="D39" s="1331">
        <v>0</v>
      </c>
      <c r="E39" s="1328">
        <v>0</v>
      </c>
      <c r="F39" s="1328">
        <v>0</v>
      </c>
      <c r="G39" s="1328">
        <v>0</v>
      </c>
      <c r="H39" s="1328"/>
      <c r="I39" s="1328">
        <v>0</v>
      </c>
      <c r="J39" s="1328">
        <v>0</v>
      </c>
      <c r="K39" s="1328">
        <v>0</v>
      </c>
    </row>
    <row r="40" spans="1:11" ht="9.75" customHeight="1" x14ac:dyDescent="0.2">
      <c r="A40" s="626">
        <v>1156</v>
      </c>
      <c r="B40" s="646" t="s">
        <v>630</v>
      </c>
      <c r="C40" s="1849">
        <v>0</v>
      </c>
      <c r="D40" s="1331">
        <v>0</v>
      </c>
      <c r="E40" s="1328">
        <v>0</v>
      </c>
      <c r="F40" s="1328">
        <v>0</v>
      </c>
      <c r="G40" s="1328">
        <v>0</v>
      </c>
      <c r="H40" s="1328"/>
      <c r="I40" s="1328">
        <v>0</v>
      </c>
      <c r="J40" s="1328">
        <v>0</v>
      </c>
      <c r="K40" s="1328">
        <v>0</v>
      </c>
    </row>
    <row r="41" spans="1:11" s="897" customFormat="1" ht="16.5" customHeight="1" x14ac:dyDescent="0.2">
      <c r="A41" s="642">
        <v>116</v>
      </c>
      <c r="B41" s="648" t="s">
        <v>236</v>
      </c>
      <c r="C41" s="1850">
        <v>3</v>
      </c>
      <c r="D41" s="1845">
        <v>0</v>
      </c>
      <c r="E41" s="1333">
        <v>0</v>
      </c>
      <c r="F41" s="1333">
        <v>0</v>
      </c>
      <c r="G41" s="1333">
        <v>3</v>
      </c>
      <c r="H41" s="1333"/>
      <c r="I41" s="1333">
        <v>3993</v>
      </c>
      <c r="J41" s="1333">
        <v>0</v>
      </c>
      <c r="K41" s="1333">
        <v>3996</v>
      </c>
    </row>
    <row r="42" spans="1:11" s="897" customFormat="1" ht="14.25" customHeight="1" x14ac:dyDescent="0.2">
      <c r="A42" s="650">
        <v>12</v>
      </c>
      <c r="B42" s="651" t="s">
        <v>12</v>
      </c>
      <c r="C42" s="1851">
        <v>13093</v>
      </c>
      <c r="D42" s="1326">
        <v>0</v>
      </c>
      <c r="E42" s="1847">
        <v>175827</v>
      </c>
      <c r="F42" s="1847">
        <v>0</v>
      </c>
      <c r="G42" s="1847">
        <v>188920</v>
      </c>
      <c r="H42" s="1847"/>
      <c r="I42" s="1847">
        <v>0</v>
      </c>
      <c r="J42" s="1847">
        <v>0</v>
      </c>
      <c r="K42" s="1847">
        <v>188920</v>
      </c>
    </row>
    <row r="43" spans="1:11" s="897" customFormat="1" ht="14.25" customHeight="1" x14ac:dyDescent="0.2">
      <c r="A43" s="625">
        <v>121</v>
      </c>
      <c r="B43" s="645" t="s">
        <v>239</v>
      </c>
      <c r="C43" s="1848">
        <v>0</v>
      </c>
      <c r="D43" s="1837">
        <v>0</v>
      </c>
      <c r="E43" s="1327">
        <v>175827</v>
      </c>
      <c r="F43" s="1327">
        <v>0</v>
      </c>
      <c r="G43" s="1327">
        <v>175827</v>
      </c>
      <c r="H43" s="1327"/>
      <c r="I43" s="1327">
        <v>0</v>
      </c>
      <c r="J43" s="1327">
        <v>0</v>
      </c>
      <c r="K43" s="1327">
        <v>175827</v>
      </c>
    </row>
    <row r="44" spans="1:11" ht="9.75" customHeight="1" x14ac:dyDescent="0.2">
      <c r="A44" s="626">
        <v>1211</v>
      </c>
      <c r="B44" s="646" t="s">
        <v>631</v>
      </c>
      <c r="C44" s="1849">
        <v>0</v>
      </c>
      <c r="D44" s="1331">
        <v>0</v>
      </c>
      <c r="E44" s="1328">
        <v>0</v>
      </c>
      <c r="F44" s="1328">
        <v>0</v>
      </c>
      <c r="G44" s="1328">
        <v>0</v>
      </c>
      <c r="H44" s="1328"/>
      <c r="I44" s="1328">
        <v>0</v>
      </c>
      <c r="J44" s="1328">
        <v>0</v>
      </c>
      <c r="K44" s="1328">
        <v>0</v>
      </c>
    </row>
    <row r="45" spans="1:11" ht="9.75" customHeight="1" x14ac:dyDescent="0.2">
      <c r="A45" s="626">
        <v>1212</v>
      </c>
      <c r="B45" s="646" t="s">
        <v>644</v>
      </c>
      <c r="C45" s="1329">
        <v>0</v>
      </c>
      <c r="D45" s="1331">
        <v>0</v>
      </c>
      <c r="E45" s="1328">
        <v>175827</v>
      </c>
      <c r="F45" s="1328">
        <v>0</v>
      </c>
      <c r="G45" s="1328">
        <v>175827</v>
      </c>
      <c r="H45" s="1328"/>
      <c r="I45" s="1328">
        <v>0</v>
      </c>
      <c r="J45" s="1328">
        <v>0</v>
      </c>
      <c r="K45" s="1328">
        <v>175827</v>
      </c>
    </row>
    <row r="46" spans="1:11" ht="9.75" customHeight="1" x14ac:dyDescent="0.2">
      <c r="A46" s="626">
        <v>1213</v>
      </c>
      <c r="B46" s="646" t="s">
        <v>297</v>
      </c>
      <c r="C46" s="1329">
        <v>0</v>
      </c>
      <c r="D46" s="1331">
        <v>0</v>
      </c>
      <c r="E46" s="1328">
        <v>0</v>
      </c>
      <c r="F46" s="1328">
        <v>0</v>
      </c>
      <c r="G46" s="1328">
        <v>0</v>
      </c>
      <c r="H46" s="1328"/>
      <c r="I46" s="1328">
        <v>0</v>
      </c>
      <c r="J46" s="1328">
        <v>0</v>
      </c>
      <c r="K46" s="1328">
        <v>0</v>
      </c>
    </row>
    <row r="47" spans="1:11" ht="9.75" customHeight="1" x14ac:dyDescent="0.2">
      <c r="A47" s="626">
        <v>1214</v>
      </c>
      <c r="B47" s="646" t="s">
        <v>298</v>
      </c>
      <c r="C47" s="1329">
        <v>0</v>
      </c>
      <c r="D47" s="1331">
        <v>0</v>
      </c>
      <c r="E47" s="1328">
        <v>0</v>
      </c>
      <c r="F47" s="1328">
        <v>0</v>
      </c>
      <c r="G47" s="1328">
        <v>0</v>
      </c>
      <c r="H47" s="1328"/>
      <c r="I47" s="1328">
        <v>0</v>
      </c>
      <c r="J47" s="1328">
        <v>0</v>
      </c>
      <c r="K47" s="1328">
        <v>0</v>
      </c>
    </row>
    <row r="48" spans="1:11" s="897" customFormat="1" ht="14.25" customHeight="1" x14ac:dyDescent="0.2">
      <c r="A48" s="625">
        <v>122</v>
      </c>
      <c r="B48" s="645" t="s">
        <v>245</v>
      </c>
      <c r="C48" s="1330">
        <v>13093</v>
      </c>
      <c r="D48" s="1837">
        <v>0</v>
      </c>
      <c r="E48" s="1327">
        <v>0</v>
      </c>
      <c r="F48" s="1327">
        <v>0</v>
      </c>
      <c r="G48" s="1327">
        <v>13093</v>
      </c>
      <c r="H48" s="1327"/>
      <c r="I48" s="1327">
        <v>0</v>
      </c>
      <c r="J48" s="1327">
        <v>0</v>
      </c>
      <c r="K48" s="1327">
        <v>13093</v>
      </c>
    </row>
    <row r="49" spans="1:14" ht="9.75" customHeight="1" x14ac:dyDescent="0.2">
      <c r="A49" s="626">
        <v>1221</v>
      </c>
      <c r="B49" s="646" t="s">
        <v>631</v>
      </c>
      <c r="C49" s="1329">
        <v>0</v>
      </c>
      <c r="D49" s="1331">
        <v>0</v>
      </c>
      <c r="E49" s="1328">
        <v>0</v>
      </c>
      <c r="F49" s="1328">
        <v>0</v>
      </c>
      <c r="G49" s="1328">
        <v>0</v>
      </c>
      <c r="H49" s="1328"/>
      <c r="I49" s="1328">
        <v>0</v>
      </c>
      <c r="J49" s="1328">
        <v>0</v>
      </c>
      <c r="K49" s="1328">
        <v>0</v>
      </c>
    </row>
    <row r="50" spans="1:14" ht="9.75" customHeight="1" x14ac:dyDescent="0.2">
      <c r="A50" s="626">
        <v>1222</v>
      </c>
      <c r="B50" s="646" t="s">
        <v>644</v>
      </c>
      <c r="C50" s="1329">
        <v>0</v>
      </c>
      <c r="D50" s="1331">
        <v>0</v>
      </c>
      <c r="E50" s="1328">
        <v>0</v>
      </c>
      <c r="F50" s="1328">
        <v>0</v>
      </c>
      <c r="G50" s="1328">
        <v>0</v>
      </c>
      <c r="H50" s="1328"/>
      <c r="I50" s="1328">
        <v>0</v>
      </c>
      <c r="J50" s="1328">
        <v>0</v>
      </c>
      <c r="K50" s="1328">
        <v>0</v>
      </c>
    </row>
    <row r="51" spans="1:14" ht="9.75" customHeight="1" x14ac:dyDescent="0.2">
      <c r="A51" s="626">
        <v>1223</v>
      </c>
      <c r="B51" s="646" t="s">
        <v>299</v>
      </c>
      <c r="C51" s="1329">
        <v>13093</v>
      </c>
      <c r="D51" s="1331">
        <v>0</v>
      </c>
      <c r="E51" s="1328">
        <v>0</v>
      </c>
      <c r="F51" s="1328">
        <v>0</v>
      </c>
      <c r="G51" s="1328">
        <v>13093</v>
      </c>
      <c r="H51" s="1328"/>
      <c r="I51" s="1328">
        <v>0</v>
      </c>
      <c r="J51" s="1328">
        <v>0</v>
      </c>
      <c r="K51" s="1328">
        <v>13093</v>
      </c>
    </row>
    <row r="52" spans="1:14" s="897" customFormat="1" ht="14.25" customHeight="1" x14ac:dyDescent="0.2">
      <c r="A52" s="625">
        <v>13</v>
      </c>
      <c r="B52" s="644" t="s">
        <v>249</v>
      </c>
      <c r="C52" s="1330">
        <v>6548</v>
      </c>
      <c r="D52" s="1837">
        <v>48298</v>
      </c>
      <c r="E52" s="1327">
        <v>75461</v>
      </c>
      <c r="F52" s="1327">
        <v>-111669</v>
      </c>
      <c r="G52" s="1327">
        <v>18638</v>
      </c>
      <c r="H52" s="1327"/>
      <c r="I52" s="1327">
        <v>116905</v>
      </c>
      <c r="J52" s="1327">
        <v>-105006</v>
      </c>
      <c r="K52" s="1327">
        <v>30537</v>
      </c>
    </row>
    <row r="53" spans="1:14" s="897" customFormat="1" ht="14.25" customHeight="1" x14ac:dyDescent="0.2">
      <c r="A53" s="625">
        <v>131</v>
      </c>
      <c r="B53" s="645" t="s">
        <v>251</v>
      </c>
      <c r="C53" s="1330">
        <v>0</v>
      </c>
      <c r="D53" s="1837">
        <v>0</v>
      </c>
      <c r="E53" s="1327">
        <v>118</v>
      </c>
      <c r="F53" s="1327">
        <v>0</v>
      </c>
      <c r="G53" s="1327">
        <v>118</v>
      </c>
      <c r="H53" s="1327"/>
      <c r="I53" s="1327">
        <v>0</v>
      </c>
      <c r="J53" s="1327">
        <v>0</v>
      </c>
      <c r="K53" s="1327">
        <v>118</v>
      </c>
    </row>
    <row r="54" spans="1:14" ht="9.75" customHeight="1" x14ac:dyDescent="0.2">
      <c r="A54" s="626">
        <v>1311</v>
      </c>
      <c r="B54" s="646" t="s">
        <v>300</v>
      </c>
      <c r="C54" s="1329">
        <v>0</v>
      </c>
      <c r="D54" s="1331">
        <v>0</v>
      </c>
      <c r="E54" s="1328">
        <v>118</v>
      </c>
      <c r="F54" s="1328">
        <v>0</v>
      </c>
      <c r="G54" s="1328">
        <v>118</v>
      </c>
      <c r="H54" s="1328"/>
      <c r="I54" s="1328">
        <v>0</v>
      </c>
      <c r="J54" s="1328">
        <v>0</v>
      </c>
      <c r="K54" s="1328">
        <v>118</v>
      </c>
    </row>
    <row r="55" spans="1:14" ht="9.75" customHeight="1" x14ac:dyDescent="0.2">
      <c r="A55" s="626">
        <v>1312</v>
      </c>
      <c r="B55" s="646" t="s">
        <v>301</v>
      </c>
      <c r="C55" s="1329">
        <v>0</v>
      </c>
      <c r="D55" s="1331">
        <v>0</v>
      </c>
      <c r="E55" s="1328">
        <v>0</v>
      </c>
      <c r="F55" s="1328">
        <v>0</v>
      </c>
      <c r="G55" s="1328">
        <v>0</v>
      </c>
      <c r="H55" s="1328"/>
      <c r="I55" s="1328">
        <v>0</v>
      </c>
      <c r="J55" s="1328">
        <v>0</v>
      </c>
      <c r="K55" s="1328">
        <v>0</v>
      </c>
    </row>
    <row r="56" spans="1:14" s="910" customFormat="1" ht="14.25" customHeight="1" x14ac:dyDescent="0.2">
      <c r="A56" s="664">
        <v>132</v>
      </c>
      <c r="B56" s="1977" t="s">
        <v>255</v>
      </c>
      <c r="C56" s="1978">
        <v>1797</v>
      </c>
      <c r="D56" s="1327">
        <v>14062</v>
      </c>
      <c r="E56" s="1327">
        <v>0</v>
      </c>
      <c r="F56" s="1327">
        <v>0</v>
      </c>
      <c r="G56" s="1327">
        <v>15859</v>
      </c>
      <c r="H56" s="1327"/>
      <c r="I56" s="1327">
        <v>14560</v>
      </c>
      <c r="J56" s="1327">
        <v>0</v>
      </c>
      <c r="K56" s="1327">
        <v>30419</v>
      </c>
      <c r="M56" s="910">
        <f>+K56/K8</f>
        <v>5.0641783341934837E-2</v>
      </c>
      <c r="N56" s="910">
        <f>+I56/I8</f>
        <v>7.0602839630692846E-2</v>
      </c>
    </row>
    <row r="57" spans="1:14" s="640" customFormat="1" ht="9.75" customHeight="1" x14ac:dyDescent="0.2">
      <c r="A57" s="663">
        <v>1321</v>
      </c>
      <c r="B57" s="1979" t="s">
        <v>300</v>
      </c>
      <c r="C57" s="1859">
        <v>1147</v>
      </c>
      <c r="D57" s="1328">
        <v>462</v>
      </c>
      <c r="E57" s="1328">
        <v>0</v>
      </c>
      <c r="F57" s="1328">
        <v>0</v>
      </c>
      <c r="G57" s="1328">
        <v>1609</v>
      </c>
      <c r="H57" s="1328"/>
      <c r="I57" s="1328">
        <v>2503</v>
      </c>
      <c r="J57" s="1328">
        <v>0</v>
      </c>
      <c r="K57" s="1328">
        <v>4112</v>
      </c>
    </row>
    <row r="58" spans="1:14" s="640" customFormat="1" ht="9.75" customHeight="1" x14ac:dyDescent="0.2">
      <c r="A58" s="663">
        <v>1322</v>
      </c>
      <c r="B58" s="1979" t="s">
        <v>301</v>
      </c>
      <c r="C58" s="1859">
        <v>650</v>
      </c>
      <c r="D58" s="1328">
        <v>13600</v>
      </c>
      <c r="E58" s="1328">
        <v>0</v>
      </c>
      <c r="F58" s="1328">
        <v>0</v>
      </c>
      <c r="G58" s="1328">
        <v>14250</v>
      </c>
      <c r="H58" s="1328"/>
      <c r="I58" s="1328">
        <v>12057</v>
      </c>
      <c r="J58" s="1328">
        <v>0</v>
      </c>
      <c r="K58" s="1328">
        <v>26307</v>
      </c>
      <c r="M58" s="655"/>
    </row>
    <row r="59" spans="1:14" s="897" customFormat="1" ht="14.25" customHeight="1" x14ac:dyDescent="0.2">
      <c r="A59" s="625">
        <v>133</v>
      </c>
      <c r="B59" s="645" t="s">
        <v>259</v>
      </c>
      <c r="C59" s="1330">
        <v>4751</v>
      </c>
      <c r="D59" s="1837">
        <v>34236</v>
      </c>
      <c r="E59" s="1327">
        <v>75343</v>
      </c>
      <c r="F59" s="1327">
        <v>-111669</v>
      </c>
      <c r="G59" s="1327">
        <v>2661</v>
      </c>
      <c r="H59" s="1327"/>
      <c r="I59" s="1327">
        <v>102345</v>
      </c>
      <c r="J59" s="1327">
        <v>-105006</v>
      </c>
      <c r="K59" s="1327">
        <v>0</v>
      </c>
    </row>
    <row r="60" spans="1:14" ht="9.75" customHeight="1" x14ac:dyDescent="0.2">
      <c r="A60" s="626">
        <v>1331</v>
      </c>
      <c r="B60" s="646" t="s">
        <v>300</v>
      </c>
      <c r="C60" s="1329">
        <v>4587</v>
      </c>
      <c r="D60" s="1331">
        <v>31469</v>
      </c>
      <c r="E60" s="1328">
        <v>75343</v>
      </c>
      <c r="F60" s="1328">
        <v>-108795</v>
      </c>
      <c r="G60" s="1328">
        <v>2604</v>
      </c>
      <c r="H60" s="1328"/>
      <c r="I60" s="1328">
        <v>98161</v>
      </c>
      <c r="J60" s="1328">
        <v>-100765</v>
      </c>
      <c r="K60" s="1328">
        <v>0</v>
      </c>
    </row>
    <row r="61" spans="1:14" ht="9.75" customHeight="1" x14ac:dyDescent="0.2">
      <c r="A61" s="626">
        <v>1332</v>
      </c>
      <c r="B61" s="646" t="s">
        <v>301</v>
      </c>
      <c r="C61" s="1329">
        <v>164</v>
      </c>
      <c r="D61" s="1331">
        <v>2767</v>
      </c>
      <c r="E61" s="1328">
        <v>0</v>
      </c>
      <c r="F61" s="1328">
        <v>-2874</v>
      </c>
      <c r="G61" s="1328">
        <v>57</v>
      </c>
      <c r="H61" s="1328"/>
      <c r="I61" s="1328">
        <v>4184</v>
      </c>
      <c r="J61" s="1328">
        <v>-4241</v>
      </c>
      <c r="K61" s="1328">
        <v>0</v>
      </c>
    </row>
    <row r="62" spans="1:14" s="897" customFormat="1" ht="14.25" customHeight="1" x14ac:dyDescent="0.2">
      <c r="A62" s="625">
        <v>14</v>
      </c>
      <c r="B62" s="644" t="s">
        <v>262</v>
      </c>
      <c r="C62" s="1330">
        <v>17978</v>
      </c>
      <c r="D62" s="1837">
        <v>16058</v>
      </c>
      <c r="E62" s="1327">
        <v>215</v>
      </c>
      <c r="F62" s="1327">
        <v>-1328</v>
      </c>
      <c r="G62" s="1327">
        <v>32923</v>
      </c>
      <c r="H62" s="1327"/>
      <c r="I62" s="1327">
        <v>28483</v>
      </c>
      <c r="J62" s="1327">
        <v>-59</v>
      </c>
      <c r="K62" s="1327">
        <v>61347</v>
      </c>
    </row>
    <row r="63" spans="1:14" s="897" customFormat="1" ht="14.25" customHeight="1" x14ac:dyDescent="0.2">
      <c r="A63" s="625">
        <v>141</v>
      </c>
      <c r="B63" s="645" t="s">
        <v>264</v>
      </c>
      <c r="C63" s="1330">
        <v>7288</v>
      </c>
      <c r="D63" s="1837">
        <v>3277</v>
      </c>
      <c r="E63" s="1327">
        <v>903</v>
      </c>
      <c r="F63" s="1327">
        <v>-1301</v>
      </c>
      <c r="G63" s="1327">
        <v>10167</v>
      </c>
      <c r="H63" s="1327"/>
      <c r="I63" s="1327">
        <v>2903</v>
      </c>
      <c r="J63" s="1327">
        <v>-3</v>
      </c>
      <c r="K63" s="1327">
        <v>13067</v>
      </c>
    </row>
    <row r="64" spans="1:14" ht="9.75" customHeight="1" x14ac:dyDescent="0.2">
      <c r="A64" s="626">
        <v>1411</v>
      </c>
      <c r="B64" s="646" t="s">
        <v>302</v>
      </c>
      <c r="C64" s="1329">
        <v>1303</v>
      </c>
      <c r="D64" s="1331">
        <v>2037</v>
      </c>
      <c r="E64" s="1328">
        <v>831</v>
      </c>
      <c r="F64" s="1328">
        <v>-1301</v>
      </c>
      <c r="G64" s="1328">
        <v>2870</v>
      </c>
      <c r="H64" s="1328"/>
      <c r="I64" s="1328">
        <v>1194</v>
      </c>
      <c r="J64" s="1328">
        <v>-3</v>
      </c>
      <c r="K64" s="1328">
        <v>4061</v>
      </c>
    </row>
    <row r="65" spans="1:11" ht="9.75" customHeight="1" x14ac:dyDescent="0.2">
      <c r="A65" s="626">
        <v>1412</v>
      </c>
      <c r="B65" s="646" t="s">
        <v>303</v>
      </c>
      <c r="C65" s="1329">
        <v>5985</v>
      </c>
      <c r="D65" s="1331">
        <v>132</v>
      </c>
      <c r="E65" s="1328">
        <v>72</v>
      </c>
      <c r="F65" s="1328">
        <v>0</v>
      </c>
      <c r="G65" s="1328">
        <v>6189</v>
      </c>
      <c r="H65" s="1328"/>
      <c r="I65" s="1328">
        <v>223</v>
      </c>
      <c r="J65" s="1328">
        <v>0</v>
      </c>
      <c r="K65" s="1328">
        <v>6412</v>
      </c>
    </row>
    <row r="66" spans="1:11" ht="9.75" customHeight="1" x14ac:dyDescent="0.2">
      <c r="A66" s="626">
        <v>1413</v>
      </c>
      <c r="B66" s="646" t="s">
        <v>304</v>
      </c>
      <c r="C66" s="1329">
        <v>0</v>
      </c>
      <c r="D66" s="1331">
        <v>0</v>
      </c>
      <c r="E66" s="1328">
        <v>0</v>
      </c>
      <c r="F66" s="1328">
        <v>0</v>
      </c>
      <c r="G66" s="1328">
        <v>0</v>
      </c>
      <c r="H66" s="1328"/>
      <c r="I66" s="1328">
        <v>0</v>
      </c>
      <c r="J66" s="1328">
        <v>0</v>
      </c>
      <c r="K66" s="1328">
        <v>0</v>
      </c>
    </row>
    <row r="67" spans="1:11" ht="9.75" customHeight="1" x14ac:dyDescent="0.2">
      <c r="A67" s="626">
        <v>1414</v>
      </c>
      <c r="B67" s="646" t="s">
        <v>305</v>
      </c>
      <c r="C67" s="1329">
        <v>0</v>
      </c>
      <c r="D67" s="1331">
        <v>0</v>
      </c>
      <c r="E67" s="1328">
        <v>0</v>
      </c>
      <c r="F67" s="1328">
        <v>0</v>
      </c>
      <c r="G67" s="1328">
        <v>0</v>
      </c>
      <c r="H67" s="1328"/>
      <c r="I67" s="1328">
        <v>0</v>
      </c>
      <c r="J67" s="1328">
        <v>0</v>
      </c>
      <c r="K67" s="1328">
        <v>0</v>
      </c>
    </row>
    <row r="68" spans="1:11" ht="9.75" customHeight="1" x14ac:dyDescent="0.2">
      <c r="A68" s="626">
        <v>1415</v>
      </c>
      <c r="B68" s="646" t="s">
        <v>648</v>
      </c>
      <c r="C68" s="1329">
        <v>0</v>
      </c>
      <c r="D68" s="1331">
        <v>1108</v>
      </c>
      <c r="E68" s="1328">
        <v>0</v>
      </c>
      <c r="F68" s="1328">
        <v>0</v>
      </c>
      <c r="G68" s="1328">
        <v>1108</v>
      </c>
      <c r="H68" s="1328"/>
      <c r="I68" s="1328">
        <v>1486</v>
      </c>
      <c r="J68" s="1328">
        <v>0</v>
      </c>
      <c r="K68" s="1328">
        <v>2594</v>
      </c>
    </row>
    <row r="69" spans="1:11" s="897" customFormat="1" ht="14.25" customHeight="1" x14ac:dyDescent="0.2">
      <c r="A69" s="625">
        <v>142</v>
      </c>
      <c r="B69" s="645" t="s">
        <v>271</v>
      </c>
      <c r="C69" s="1330">
        <v>4604</v>
      </c>
      <c r="D69" s="1837">
        <v>9470</v>
      </c>
      <c r="E69" s="1327">
        <v>-43</v>
      </c>
      <c r="F69" s="1327">
        <v>-27</v>
      </c>
      <c r="G69" s="1327">
        <v>14004</v>
      </c>
      <c r="H69" s="1327"/>
      <c r="I69" s="1327">
        <v>19755</v>
      </c>
      <c r="J69" s="1327">
        <v>-56</v>
      </c>
      <c r="K69" s="1327">
        <v>33703</v>
      </c>
    </row>
    <row r="70" spans="1:11" ht="9.75" customHeight="1" x14ac:dyDescent="0.2">
      <c r="A70" s="626">
        <v>1421</v>
      </c>
      <c r="B70" s="646" t="s">
        <v>649</v>
      </c>
      <c r="C70" s="1329">
        <v>1188</v>
      </c>
      <c r="D70" s="1331">
        <v>7002</v>
      </c>
      <c r="E70" s="1328">
        <v>0</v>
      </c>
      <c r="F70" s="1328">
        <v>0</v>
      </c>
      <c r="G70" s="1328">
        <v>8190</v>
      </c>
      <c r="H70" s="1328"/>
      <c r="I70" s="1328">
        <v>16856</v>
      </c>
      <c r="J70" s="1328">
        <v>0</v>
      </c>
      <c r="K70" s="1328">
        <v>25046</v>
      </c>
    </row>
    <row r="71" spans="1:11" ht="9.75" customHeight="1" x14ac:dyDescent="0.2">
      <c r="A71" s="626">
        <v>1422</v>
      </c>
      <c r="B71" s="646" t="s">
        <v>650</v>
      </c>
      <c r="C71" s="1329">
        <v>3416</v>
      </c>
      <c r="D71" s="1331">
        <v>1211</v>
      </c>
      <c r="E71" s="1328">
        <v>0</v>
      </c>
      <c r="F71" s="1328">
        <v>-27</v>
      </c>
      <c r="G71" s="1328">
        <v>4600</v>
      </c>
      <c r="H71" s="1328"/>
      <c r="I71" s="1328">
        <v>1731</v>
      </c>
      <c r="J71" s="1328">
        <v>-56</v>
      </c>
      <c r="K71" s="1328">
        <v>6275</v>
      </c>
    </row>
    <row r="72" spans="1:11" ht="9.75" customHeight="1" x14ac:dyDescent="0.2">
      <c r="A72" s="626">
        <v>1423</v>
      </c>
      <c r="B72" s="646" t="s">
        <v>651</v>
      </c>
      <c r="C72" s="1329">
        <v>0</v>
      </c>
      <c r="D72" s="1331">
        <v>989</v>
      </c>
      <c r="E72" s="1328">
        <v>-43</v>
      </c>
      <c r="F72" s="1328">
        <v>0</v>
      </c>
      <c r="G72" s="1328">
        <v>946</v>
      </c>
      <c r="H72" s="1328"/>
      <c r="I72" s="1328">
        <v>1167</v>
      </c>
      <c r="J72" s="1328">
        <v>0</v>
      </c>
      <c r="K72" s="1328">
        <v>2113</v>
      </c>
    </row>
    <row r="73" spans="1:11" ht="9.75" customHeight="1" x14ac:dyDescent="0.2">
      <c r="A73" s="626">
        <v>1424</v>
      </c>
      <c r="B73" s="646" t="s">
        <v>358</v>
      </c>
      <c r="C73" s="1329">
        <v>0</v>
      </c>
      <c r="D73" s="1331">
        <v>268</v>
      </c>
      <c r="E73" s="1328">
        <v>0</v>
      </c>
      <c r="F73" s="1328">
        <v>0</v>
      </c>
      <c r="G73" s="1328">
        <v>268</v>
      </c>
      <c r="H73" s="1328"/>
      <c r="I73" s="1328">
        <v>1</v>
      </c>
      <c r="J73" s="1328">
        <v>0</v>
      </c>
      <c r="K73" s="1328">
        <v>269</v>
      </c>
    </row>
    <row r="74" spans="1:11" s="897" customFormat="1" ht="14.25" customHeight="1" x14ac:dyDescent="0.2">
      <c r="A74" s="625">
        <v>143</v>
      </c>
      <c r="B74" s="645" t="s">
        <v>277</v>
      </c>
      <c r="C74" s="1330">
        <v>1371</v>
      </c>
      <c r="D74" s="1837">
        <v>86</v>
      </c>
      <c r="E74" s="1327">
        <v>29</v>
      </c>
      <c r="F74" s="1327">
        <v>0</v>
      </c>
      <c r="G74" s="1327">
        <v>1486</v>
      </c>
      <c r="H74" s="1327"/>
      <c r="I74" s="1327">
        <v>523</v>
      </c>
      <c r="J74" s="1327">
        <v>0</v>
      </c>
      <c r="K74" s="1327">
        <v>2009</v>
      </c>
    </row>
    <row r="75" spans="1:11" s="897" customFormat="1" ht="14.25" customHeight="1" x14ac:dyDescent="0.2">
      <c r="A75" s="625">
        <v>144</v>
      </c>
      <c r="B75" s="645" t="s">
        <v>279</v>
      </c>
      <c r="C75" s="1330">
        <v>2696</v>
      </c>
      <c r="D75" s="1837">
        <v>1902</v>
      </c>
      <c r="E75" s="1327">
        <v>-1497</v>
      </c>
      <c r="F75" s="1327">
        <v>0</v>
      </c>
      <c r="G75" s="1327">
        <v>3101</v>
      </c>
      <c r="H75" s="1327"/>
      <c r="I75" s="1327">
        <v>1603</v>
      </c>
      <c r="J75" s="1327">
        <v>0</v>
      </c>
      <c r="K75" s="1327">
        <v>4704</v>
      </c>
    </row>
    <row r="76" spans="1:11" ht="9.75" customHeight="1" x14ac:dyDescent="0.2">
      <c r="A76" s="626">
        <v>1441</v>
      </c>
      <c r="B76" s="646" t="s">
        <v>300</v>
      </c>
      <c r="C76" s="1329">
        <v>2630</v>
      </c>
      <c r="D76" s="1331">
        <v>1065</v>
      </c>
      <c r="E76" s="1328">
        <v>74</v>
      </c>
      <c r="F76" s="1328">
        <v>0</v>
      </c>
      <c r="G76" s="1328">
        <v>3769</v>
      </c>
      <c r="H76" s="1328"/>
      <c r="I76" s="1328">
        <v>1363</v>
      </c>
      <c r="J76" s="1328">
        <v>0</v>
      </c>
      <c r="K76" s="1328">
        <v>5132</v>
      </c>
    </row>
    <row r="77" spans="1:11" ht="9.75" customHeight="1" x14ac:dyDescent="0.2">
      <c r="A77" s="626">
        <v>1442</v>
      </c>
      <c r="B77" s="646" t="s">
        <v>301</v>
      </c>
      <c r="C77" s="1329">
        <v>66</v>
      </c>
      <c r="D77" s="1331">
        <v>837</v>
      </c>
      <c r="E77" s="1328">
        <v>-1571</v>
      </c>
      <c r="F77" s="1328">
        <v>0</v>
      </c>
      <c r="G77" s="1328">
        <v>-668</v>
      </c>
      <c r="H77" s="1328"/>
      <c r="I77" s="1328">
        <v>240</v>
      </c>
      <c r="J77" s="1328">
        <v>0</v>
      </c>
      <c r="K77" s="1328">
        <v>-428</v>
      </c>
    </row>
    <row r="78" spans="1:11" s="897" customFormat="1" ht="15" customHeight="1" x14ac:dyDescent="0.2">
      <c r="A78" s="641">
        <v>145</v>
      </c>
      <c r="B78" s="649" t="s">
        <v>283</v>
      </c>
      <c r="C78" s="1852">
        <v>2019</v>
      </c>
      <c r="D78" s="1845">
        <v>1323</v>
      </c>
      <c r="E78" s="1333">
        <v>823</v>
      </c>
      <c r="F78" s="1333">
        <v>0</v>
      </c>
      <c r="G78" s="1333">
        <v>4165</v>
      </c>
      <c r="H78" s="1333"/>
      <c r="I78" s="1333">
        <v>3699</v>
      </c>
      <c r="J78" s="1333">
        <v>0</v>
      </c>
      <c r="K78" s="1333">
        <v>7864</v>
      </c>
    </row>
    <row r="79" spans="1:11" s="640" customFormat="1" ht="12.75" customHeight="1" x14ac:dyDescent="0.2">
      <c r="A79" s="639" t="s">
        <v>58</v>
      </c>
      <c r="B79" s="621"/>
      <c r="C79" s="1252"/>
      <c r="D79" s="1252"/>
      <c r="E79" s="1252"/>
      <c r="F79" s="1252"/>
      <c r="G79" s="1252"/>
      <c r="H79" s="1252"/>
      <c r="I79" s="1252"/>
      <c r="J79" s="1252"/>
      <c r="K79" s="1252"/>
    </row>
    <row r="80" spans="1:11" s="640" customFormat="1" ht="9.75" customHeight="1" x14ac:dyDescent="0.2">
      <c r="A80" s="639" t="s">
        <v>59</v>
      </c>
      <c r="B80" s="621"/>
      <c r="C80" s="1252"/>
      <c r="D80" s="1252"/>
      <c r="E80" s="1252"/>
      <c r="F80" s="1252"/>
      <c r="G80" s="1252"/>
      <c r="H80" s="1252"/>
      <c r="I80" s="1252"/>
      <c r="J80" s="1252"/>
      <c r="K80" s="1252"/>
    </row>
  </sheetData>
  <mergeCells count="10">
    <mergeCell ref="A4:B5"/>
    <mergeCell ref="C4:G4"/>
    <mergeCell ref="H4:H5"/>
    <mergeCell ref="I4:I5"/>
    <mergeCell ref="F1:J1"/>
    <mergeCell ref="F2:K2"/>
    <mergeCell ref="F3:G3"/>
    <mergeCell ref="J4:J5"/>
    <mergeCell ref="K4:K5"/>
    <mergeCell ref="A1:B1"/>
  </mergeCells>
  <phoneticPr fontId="2" type="noConversion"/>
  <printOptions horizontalCentered="1"/>
  <pageMargins left="0.19685039370078741" right="0.19685039370078741" top="0.6692913385826772" bottom="0.51181102362204722" header="0" footer="0.31496062992125984"/>
  <pageSetup paperSize="9" scale="92" firstPageNumber="31" fitToWidth="0" fitToHeight="0" orientation="landscape" r:id="rId1"/>
  <headerFooter alignWithMargins="0">
    <oddFooter>&amp;C&amp;P</oddFooter>
  </headerFooter>
  <rowBreaks count="1" manualBreakCount="1">
    <brk id="41" max="16383" man="1"/>
  </rowBreaks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3">
    <pageSetUpPr fitToPage="1"/>
  </sheetPr>
  <dimension ref="A1:O45"/>
  <sheetViews>
    <sheetView view="pageBreakPreview" zoomScale="75" zoomScaleNormal="100" zoomScaleSheetLayoutView="75" workbookViewId="0">
      <selection sqref="A1:B1"/>
    </sheetView>
  </sheetViews>
  <sheetFormatPr defaultRowHeight="12.75" x14ac:dyDescent="0.2"/>
  <cols>
    <col min="1" max="1" width="4.7109375" style="598" customWidth="1"/>
    <col min="2" max="2" width="35.28515625" style="598" customWidth="1"/>
    <col min="3" max="3" width="0.85546875" style="598" customWidth="1"/>
    <col min="4" max="4" width="10" style="1244" customWidth="1"/>
    <col min="5" max="5" width="10.85546875" style="1244" customWidth="1"/>
    <col min="6" max="6" width="10" style="1260" customWidth="1"/>
    <col min="7" max="9" width="10" style="1244" customWidth="1"/>
    <col min="10" max="10" width="10" style="1260" customWidth="1"/>
    <col min="11" max="11" width="10" style="1244" customWidth="1"/>
    <col min="12" max="12" width="10" style="1260" customWidth="1"/>
    <col min="13" max="13" width="3.28515625" style="598" customWidth="1"/>
    <col min="14" max="14" width="9.7109375" style="598" bestFit="1" customWidth="1"/>
    <col min="15" max="16384" width="9.140625" style="598"/>
  </cols>
  <sheetData>
    <row r="1" spans="1:12" ht="27.75" customHeight="1" x14ac:dyDescent="0.2">
      <c r="A1" s="3363" t="s">
        <v>184</v>
      </c>
      <c r="B1" s="3075"/>
      <c r="C1" s="597"/>
      <c r="D1" s="1220"/>
      <c r="E1" s="1221"/>
      <c r="F1" s="1253"/>
      <c r="G1" s="3354" t="str">
        <f>[1]Coverpage!I7</f>
        <v>Poland</v>
      </c>
      <c r="H1" s="3354"/>
      <c r="I1" s="3354"/>
      <c r="J1" s="3354"/>
      <c r="K1" s="3354"/>
      <c r="L1" s="1247">
        <f>[1]Coverpage!I9</f>
        <v>964</v>
      </c>
    </row>
    <row r="2" spans="1:12" x14ac:dyDescent="0.2">
      <c r="A2" s="596" t="s">
        <v>74</v>
      </c>
      <c r="B2" s="630"/>
      <c r="C2" s="619"/>
      <c r="D2" s="1221"/>
      <c r="E2" s="1221"/>
      <c r="F2" s="1253"/>
      <c r="G2" s="3355" t="s">
        <v>549</v>
      </c>
      <c r="H2" s="3355"/>
      <c r="I2" s="3355"/>
      <c r="J2" s="3355"/>
      <c r="K2" s="3355"/>
      <c r="L2" s="3355"/>
    </row>
    <row r="3" spans="1:12" ht="12" customHeight="1" x14ac:dyDescent="0.2">
      <c r="A3" s="622"/>
      <c r="B3" s="602"/>
      <c r="C3" s="603"/>
      <c r="D3" s="1224"/>
      <c r="E3" s="1225"/>
      <c r="F3" s="1254"/>
      <c r="G3" s="3356" t="s">
        <v>666</v>
      </c>
      <c r="H3" s="3356"/>
      <c r="I3" s="1226" t="str">
        <f>[1]Coverpage!I11</f>
        <v xml:space="preserve"> </v>
      </c>
      <c r="J3" s="1254"/>
      <c r="K3" s="1225"/>
      <c r="L3" s="1255"/>
    </row>
    <row r="4" spans="1:12" ht="12" customHeight="1" x14ac:dyDescent="0.2">
      <c r="A4" s="3357" t="s">
        <v>75</v>
      </c>
      <c r="B4" s="3358"/>
      <c r="C4" s="601"/>
      <c r="D4" s="3414" t="s">
        <v>552</v>
      </c>
      <c r="E4" s="3415"/>
      <c r="F4" s="3415"/>
      <c r="G4" s="3415"/>
      <c r="H4" s="3416"/>
      <c r="I4" s="3350" t="s">
        <v>553</v>
      </c>
      <c r="J4" s="3371" t="s">
        <v>554</v>
      </c>
      <c r="K4" s="3350" t="s">
        <v>555</v>
      </c>
      <c r="L4" s="3372" t="s">
        <v>60</v>
      </c>
    </row>
    <row r="5" spans="1:12" ht="30" customHeight="1" x14ac:dyDescent="0.2">
      <c r="A5" s="3357"/>
      <c r="B5" s="3358"/>
      <c r="C5" s="601"/>
      <c r="D5" s="2043" t="s">
        <v>556</v>
      </c>
      <c r="E5" s="2044" t="s">
        <v>557</v>
      </c>
      <c r="F5" s="2089" t="s">
        <v>558</v>
      </c>
      <c r="G5" s="2044" t="s">
        <v>555</v>
      </c>
      <c r="H5" s="2042" t="s">
        <v>61</v>
      </c>
      <c r="I5" s="3351"/>
      <c r="J5" s="3371"/>
      <c r="K5" s="3351"/>
      <c r="L5" s="3372"/>
    </row>
    <row r="6" spans="1:12" ht="10.5" customHeight="1" x14ac:dyDescent="0.2">
      <c r="A6" s="623"/>
      <c r="B6" s="604"/>
      <c r="C6" s="604"/>
      <c r="D6" s="1228" t="s">
        <v>559</v>
      </c>
      <c r="E6" s="1229" t="s">
        <v>560</v>
      </c>
      <c r="F6" s="1256" t="s">
        <v>561</v>
      </c>
      <c r="G6" s="1229" t="s">
        <v>562</v>
      </c>
      <c r="H6" s="1230" t="s">
        <v>563</v>
      </c>
      <c r="I6" s="1229" t="s">
        <v>564</v>
      </c>
      <c r="J6" s="1256" t="s">
        <v>565</v>
      </c>
      <c r="K6" s="1229" t="s">
        <v>566</v>
      </c>
      <c r="L6" s="1249" t="s">
        <v>567</v>
      </c>
    </row>
    <row r="7" spans="1:12" ht="10.5" customHeight="1" x14ac:dyDescent="0.2">
      <c r="A7" s="626"/>
      <c r="B7" s="827" t="s">
        <v>568</v>
      </c>
      <c r="C7" s="826"/>
      <c r="D7" s="1257" t="str">
        <f>IF([8]Coverage!J18="","",[8]Coverage!J18)</f>
        <v>A</v>
      </c>
      <c r="E7" s="1257" t="str">
        <f>IF([8]Coverage!K18="","",[8]Coverage!K18)</f>
        <v>A</v>
      </c>
      <c r="F7" s="1258" t="str">
        <f>IF([8]Coverage!L18="","",[8]Coverage!L18)</f>
        <v>A</v>
      </c>
      <c r="G7" s="1257" t="str">
        <f>IF([8]Coverage!M18="","",[8]Coverage!M18)</f>
        <v>A</v>
      </c>
      <c r="H7" s="1257" t="str">
        <f>IF([8]Coverage!M18="","",[8]Coverage!M18)</f>
        <v>A</v>
      </c>
      <c r="I7" s="1257" t="str">
        <f>IF([8]Coverage!N18="","",[8]Coverage!N18)</f>
        <v/>
      </c>
      <c r="J7" s="1258" t="str">
        <f>IF([8]Coverage!O18="","",[8]Coverage!O18)</f>
        <v>A</v>
      </c>
      <c r="K7" s="1257" t="str">
        <f>IF([8]Coverage!P18="","",[8]Coverage!P18)</f>
        <v>A</v>
      </c>
      <c r="L7" s="1258" t="str">
        <f>IF([8]Coverage!P18="","",[8]Coverage!P18)</f>
        <v>A</v>
      </c>
    </row>
    <row r="8" spans="1:12" s="901" customFormat="1" ht="15" customHeight="1" x14ac:dyDescent="0.2">
      <c r="A8" s="650">
        <v>2</v>
      </c>
      <c r="B8" s="825" t="s">
        <v>284</v>
      </c>
      <c r="C8" s="900" t="s">
        <v>571</v>
      </c>
      <c r="D8" s="1326">
        <v>337980</v>
      </c>
      <c r="E8" s="1326">
        <v>62338</v>
      </c>
      <c r="F8" s="1847">
        <v>252724</v>
      </c>
      <c r="G8" s="1326">
        <v>-113463</v>
      </c>
      <c r="H8" s="1326">
        <v>539579</v>
      </c>
      <c r="I8" s="1326"/>
      <c r="J8" s="1847">
        <v>191938</v>
      </c>
      <c r="K8" s="1326">
        <v>-106087</v>
      </c>
      <c r="L8" s="1847">
        <v>625430</v>
      </c>
    </row>
    <row r="9" spans="1:12" s="903" customFormat="1" ht="15.75" customHeight="1" x14ac:dyDescent="0.2">
      <c r="A9" s="625">
        <v>21</v>
      </c>
      <c r="B9" s="608" t="s">
        <v>691</v>
      </c>
      <c r="C9" s="902" t="s">
        <v>571</v>
      </c>
      <c r="D9" s="1837">
        <v>51925</v>
      </c>
      <c r="E9" s="1837">
        <v>20037</v>
      </c>
      <c r="F9" s="1327">
        <v>3188</v>
      </c>
      <c r="G9" s="1837">
        <v>0</v>
      </c>
      <c r="H9" s="1837">
        <v>75150</v>
      </c>
      <c r="I9" s="1837"/>
      <c r="J9" s="1327">
        <v>87860</v>
      </c>
      <c r="K9" s="1837">
        <v>0</v>
      </c>
      <c r="L9" s="1327">
        <v>163010</v>
      </c>
    </row>
    <row r="10" spans="1:12" ht="9.75" customHeight="1" x14ac:dyDescent="0.2">
      <c r="A10" s="626">
        <v>211</v>
      </c>
      <c r="B10" s="611" t="s">
        <v>455</v>
      </c>
      <c r="C10" s="607" t="s">
        <v>571</v>
      </c>
      <c r="D10" s="1331">
        <v>34471</v>
      </c>
      <c r="E10" s="1331">
        <v>17472</v>
      </c>
      <c r="F10" s="1328">
        <v>2748</v>
      </c>
      <c r="G10" s="1331">
        <v>0</v>
      </c>
      <c r="H10" s="1331">
        <v>54691</v>
      </c>
      <c r="I10" s="1331"/>
      <c r="J10" s="1328">
        <v>75742</v>
      </c>
      <c r="K10" s="1331">
        <v>0</v>
      </c>
      <c r="L10" s="1328">
        <v>130433</v>
      </c>
    </row>
    <row r="11" spans="1:12" ht="9.75" customHeight="1" x14ac:dyDescent="0.2">
      <c r="A11" s="626">
        <v>212</v>
      </c>
      <c r="B11" s="611" t="s">
        <v>456</v>
      </c>
      <c r="C11" s="607" t="s">
        <v>571</v>
      </c>
      <c r="D11" s="1331">
        <v>17454</v>
      </c>
      <c r="E11" s="1331">
        <v>2565</v>
      </c>
      <c r="F11" s="1328">
        <v>440</v>
      </c>
      <c r="G11" s="1331">
        <v>0</v>
      </c>
      <c r="H11" s="1331">
        <v>20459</v>
      </c>
      <c r="I11" s="1331"/>
      <c r="J11" s="1328">
        <v>12118</v>
      </c>
      <c r="K11" s="1331">
        <v>0</v>
      </c>
      <c r="L11" s="1328">
        <v>32577</v>
      </c>
    </row>
    <row r="12" spans="1:12" ht="9.75" customHeight="1" x14ac:dyDescent="0.2">
      <c r="A12" s="626">
        <v>2121</v>
      </c>
      <c r="B12" s="638" t="s">
        <v>457</v>
      </c>
      <c r="C12" s="607" t="s">
        <v>571</v>
      </c>
      <c r="D12" s="1331">
        <v>4361</v>
      </c>
      <c r="E12" s="1331">
        <v>2562</v>
      </c>
      <c r="F12" s="1328">
        <v>440</v>
      </c>
      <c r="G12" s="1331">
        <v>0</v>
      </c>
      <c r="H12" s="1331">
        <v>7363</v>
      </c>
      <c r="I12" s="1331"/>
      <c r="J12" s="1328">
        <v>12118</v>
      </c>
      <c r="K12" s="1331">
        <v>0</v>
      </c>
      <c r="L12" s="1328">
        <v>19481</v>
      </c>
    </row>
    <row r="13" spans="1:12" ht="9.75" customHeight="1" x14ac:dyDescent="0.2">
      <c r="A13" s="626">
        <v>2122</v>
      </c>
      <c r="B13" s="638" t="s">
        <v>458</v>
      </c>
      <c r="C13" s="607" t="s">
        <v>571</v>
      </c>
      <c r="D13" s="1331">
        <v>13093</v>
      </c>
      <c r="E13" s="1331">
        <v>3</v>
      </c>
      <c r="F13" s="1328">
        <v>0</v>
      </c>
      <c r="G13" s="1331">
        <v>0</v>
      </c>
      <c r="H13" s="1331">
        <v>13096</v>
      </c>
      <c r="I13" s="1331"/>
      <c r="J13" s="1328">
        <v>0</v>
      </c>
      <c r="K13" s="1331">
        <v>0</v>
      </c>
      <c r="L13" s="1328">
        <v>13096</v>
      </c>
    </row>
    <row r="14" spans="1:12" s="897" customFormat="1" ht="15.75" customHeight="1" x14ac:dyDescent="0.2">
      <c r="A14" s="625">
        <v>22</v>
      </c>
      <c r="B14" s="608" t="s">
        <v>696</v>
      </c>
      <c r="C14" s="894" t="s">
        <v>571</v>
      </c>
      <c r="D14" s="1837">
        <v>22899</v>
      </c>
      <c r="E14" s="1837">
        <v>15490</v>
      </c>
      <c r="F14" s="1327">
        <v>1646</v>
      </c>
      <c r="G14" s="1837">
        <v>-229</v>
      </c>
      <c r="H14" s="1837">
        <v>39806</v>
      </c>
      <c r="I14" s="1837"/>
      <c r="J14" s="1327">
        <v>57845</v>
      </c>
      <c r="K14" s="1837">
        <v>-319</v>
      </c>
      <c r="L14" s="1327">
        <v>97332</v>
      </c>
    </row>
    <row r="15" spans="1:12" s="897" customFormat="1" ht="15.75" customHeight="1" x14ac:dyDescent="0.2">
      <c r="A15" s="625">
        <v>23</v>
      </c>
      <c r="B15" s="608" t="s">
        <v>697</v>
      </c>
      <c r="C15" s="894" t="s">
        <v>571</v>
      </c>
      <c r="D15" s="1837">
        <v>4478</v>
      </c>
      <c r="E15" s="1837">
        <v>8373</v>
      </c>
      <c r="F15" s="1327">
        <v>302</v>
      </c>
      <c r="G15" s="1837">
        <v>0</v>
      </c>
      <c r="H15" s="1837">
        <v>13153</v>
      </c>
      <c r="I15" s="1837"/>
      <c r="J15" s="1327">
        <v>13251</v>
      </c>
      <c r="K15" s="1837">
        <v>0</v>
      </c>
      <c r="L15" s="1327">
        <v>26404</v>
      </c>
    </row>
    <row r="16" spans="1:12" s="897" customFormat="1" ht="15.75" customHeight="1" x14ac:dyDescent="0.2">
      <c r="A16" s="625">
        <v>24</v>
      </c>
      <c r="B16" s="608" t="s">
        <v>698</v>
      </c>
      <c r="C16" s="894" t="s">
        <v>571</v>
      </c>
      <c r="D16" s="1837">
        <v>36239</v>
      </c>
      <c r="E16" s="1837">
        <v>1637</v>
      </c>
      <c r="F16" s="1327">
        <v>11</v>
      </c>
      <c r="G16" s="1837">
        <v>-1301</v>
      </c>
      <c r="H16" s="1837">
        <v>36586</v>
      </c>
      <c r="I16" s="1837"/>
      <c r="J16" s="1327">
        <v>3092</v>
      </c>
      <c r="K16" s="1837">
        <v>-3</v>
      </c>
      <c r="L16" s="1327">
        <v>39675</v>
      </c>
    </row>
    <row r="17" spans="1:15" ht="9.75" customHeight="1" x14ac:dyDescent="0.2">
      <c r="A17" s="626">
        <v>241</v>
      </c>
      <c r="B17" s="611" t="s">
        <v>200</v>
      </c>
      <c r="C17" s="607" t="s">
        <v>571</v>
      </c>
      <c r="D17" s="1331">
        <v>8884</v>
      </c>
      <c r="E17" s="1331">
        <v>404</v>
      </c>
      <c r="F17" s="1328">
        <v>0</v>
      </c>
      <c r="G17" s="1331">
        <v>0</v>
      </c>
      <c r="H17" s="1331">
        <v>9288</v>
      </c>
      <c r="I17" s="1331"/>
      <c r="J17" s="1328">
        <v>88</v>
      </c>
      <c r="K17" s="1331">
        <v>0</v>
      </c>
      <c r="L17" s="1328">
        <v>9376</v>
      </c>
    </row>
    <row r="18" spans="1:15" ht="9.75" customHeight="1" x14ac:dyDescent="0.2">
      <c r="A18" s="626">
        <v>242</v>
      </c>
      <c r="B18" s="611" t="s">
        <v>201</v>
      </c>
      <c r="C18" s="607" t="s">
        <v>571</v>
      </c>
      <c r="D18" s="1331">
        <v>26060</v>
      </c>
      <c r="E18" s="1331">
        <v>1227</v>
      </c>
      <c r="F18" s="1328">
        <v>11</v>
      </c>
      <c r="G18" s="1331">
        <v>0</v>
      </c>
      <c r="H18" s="1331">
        <v>27298</v>
      </c>
      <c r="I18" s="1331"/>
      <c r="J18" s="1328">
        <v>3001</v>
      </c>
      <c r="K18" s="1331">
        <v>0</v>
      </c>
      <c r="L18" s="1328">
        <v>30299</v>
      </c>
    </row>
    <row r="19" spans="1:15" ht="9.75" customHeight="1" x14ac:dyDescent="0.2">
      <c r="A19" s="626">
        <v>243</v>
      </c>
      <c r="B19" s="611" t="s">
        <v>589</v>
      </c>
      <c r="C19" s="607" t="s">
        <v>571</v>
      </c>
      <c r="D19" s="1331">
        <v>1295</v>
      </c>
      <c r="E19" s="1331">
        <v>6</v>
      </c>
      <c r="F19" s="1328">
        <v>0</v>
      </c>
      <c r="G19" s="1331">
        <v>-1301</v>
      </c>
      <c r="H19" s="1331">
        <v>0</v>
      </c>
      <c r="I19" s="1331"/>
      <c r="J19" s="1328">
        <v>3</v>
      </c>
      <c r="K19" s="1331">
        <v>-3</v>
      </c>
      <c r="L19" s="1328">
        <v>0</v>
      </c>
    </row>
    <row r="20" spans="1:15" s="897" customFormat="1" ht="15.75" customHeight="1" x14ac:dyDescent="0.2">
      <c r="A20" s="625">
        <v>25</v>
      </c>
      <c r="B20" s="608" t="s">
        <v>76</v>
      </c>
      <c r="C20" s="894" t="s">
        <v>571</v>
      </c>
      <c r="D20" s="1837">
        <v>6356</v>
      </c>
      <c r="E20" s="1837">
        <v>4004</v>
      </c>
      <c r="F20" s="1327">
        <v>1215</v>
      </c>
      <c r="G20" s="1837">
        <v>0</v>
      </c>
      <c r="H20" s="1837">
        <v>11575</v>
      </c>
      <c r="I20" s="1837"/>
      <c r="J20" s="1327">
        <v>338</v>
      </c>
      <c r="K20" s="1837">
        <v>0</v>
      </c>
      <c r="L20" s="1327">
        <v>11913</v>
      </c>
      <c r="N20" s="2840">
        <f>+J20+J30</f>
        <v>2999</v>
      </c>
      <c r="O20" s="897">
        <f>+N20/J8</f>
        <v>1.5624837187008305E-2</v>
      </c>
    </row>
    <row r="21" spans="1:15" ht="9.75" customHeight="1" x14ac:dyDescent="0.2">
      <c r="A21" s="626">
        <v>251</v>
      </c>
      <c r="B21" s="611" t="s">
        <v>590</v>
      </c>
      <c r="C21" s="607" t="s">
        <v>571</v>
      </c>
      <c r="D21" s="1331">
        <v>2279</v>
      </c>
      <c r="E21" s="1331">
        <v>0</v>
      </c>
      <c r="F21" s="1328">
        <v>0</v>
      </c>
      <c r="G21" s="1331">
        <v>0</v>
      </c>
      <c r="H21" s="1331">
        <v>2279</v>
      </c>
      <c r="I21" s="1331"/>
      <c r="J21" s="1328">
        <v>105</v>
      </c>
      <c r="K21" s="1331">
        <v>0</v>
      </c>
      <c r="L21" s="1328">
        <v>2384</v>
      </c>
    </row>
    <row r="22" spans="1:15" ht="9.75" customHeight="1" x14ac:dyDescent="0.2">
      <c r="A22" s="626">
        <v>252</v>
      </c>
      <c r="B22" s="611" t="s">
        <v>591</v>
      </c>
      <c r="C22" s="607" t="s">
        <v>571</v>
      </c>
      <c r="D22" s="1331">
        <v>4077</v>
      </c>
      <c r="E22" s="1331">
        <v>4004</v>
      </c>
      <c r="F22" s="1328">
        <v>1215</v>
      </c>
      <c r="G22" s="1331">
        <v>0</v>
      </c>
      <c r="H22" s="1331">
        <v>9296</v>
      </c>
      <c r="I22" s="1331"/>
      <c r="J22" s="1328">
        <v>233</v>
      </c>
      <c r="K22" s="1331">
        <v>0</v>
      </c>
      <c r="L22" s="1328">
        <v>9529</v>
      </c>
    </row>
    <row r="23" spans="1:15" s="897" customFormat="1" ht="15.75" customHeight="1" x14ac:dyDescent="0.2">
      <c r="A23" s="625">
        <v>26</v>
      </c>
      <c r="B23" s="608" t="s">
        <v>79</v>
      </c>
      <c r="C23" s="894" t="s">
        <v>571</v>
      </c>
      <c r="D23" s="1837">
        <v>187548</v>
      </c>
      <c r="E23" s="1837">
        <v>3450</v>
      </c>
      <c r="F23" s="1327">
        <v>38599</v>
      </c>
      <c r="G23" s="1837">
        <v>-111669</v>
      </c>
      <c r="H23" s="1837">
        <v>117928</v>
      </c>
      <c r="I23" s="1837"/>
      <c r="J23" s="1327">
        <v>2671</v>
      </c>
      <c r="K23" s="1837">
        <v>-105006</v>
      </c>
      <c r="L23" s="1327">
        <v>15593</v>
      </c>
    </row>
    <row r="24" spans="1:15" ht="9.75" customHeight="1" x14ac:dyDescent="0.2">
      <c r="A24" s="626">
        <v>261</v>
      </c>
      <c r="B24" s="611" t="s">
        <v>592</v>
      </c>
      <c r="C24" s="607" t="s">
        <v>571</v>
      </c>
      <c r="D24" s="1331">
        <v>61</v>
      </c>
      <c r="E24" s="1331">
        <v>0</v>
      </c>
      <c r="F24" s="1328">
        <v>0</v>
      </c>
      <c r="G24" s="1331">
        <v>0</v>
      </c>
      <c r="H24" s="1331">
        <v>61</v>
      </c>
      <c r="I24" s="1331"/>
      <c r="J24" s="1328">
        <v>0</v>
      </c>
      <c r="K24" s="1331">
        <v>0</v>
      </c>
      <c r="L24" s="1328">
        <v>61</v>
      </c>
    </row>
    <row r="25" spans="1:15" ht="9.75" customHeight="1" x14ac:dyDescent="0.2">
      <c r="A25" s="626">
        <v>2611</v>
      </c>
      <c r="B25" s="638" t="s">
        <v>110</v>
      </c>
      <c r="C25" s="607" t="s">
        <v>571</v>
      </c>
      <c r="D25" s="1331">
        <v>61</v>
      </c>
      <c r="E25" s="1331">
        <v>0</v>
      </c>
      <c r="F25" s="1328">
        <v>0</v>
      </c>
      <c r="G25" s="1331">
        <v>0</v>
      </c>
      <c r="H25" s="1331">
        <v>61</v>
      </c>
      <c r="I25" s="1331"/>
      <c r="J25" s="1328">
        <v>0</v>
      </c>
      <c r="K25" s="1331">
        <v>0</v>
      </c>
      <c r="L25" s="1328">
        <v>61</v>
      </c>
    </row>
    <row r="26" spans="1:15" ht="9.75" customHeight="1" x14ac:dyDescent="0.2">
      <c r="A26" s="626">
        <v>2612</v>
      </c>
      <c r="B26" s="638" t="s">
        <v>111</v>
      </c>
      <c r="C26" s="607" t="s">
        <v>571</v>
      </c>
      <c r="D26" s="1331">
        <v>0</v>
      </c>
      <c r="E26" s="1331">
        <v>0</v>
      </c>
      <c r="F26" s="1328">
        <v>0</v>
      </c>
      <c r="G26" s="1331">
        <v>0</v>
      </c>
      <c r="H26" s="1331">
        <v>0</v>
      </c>
      <c r="I26" s="1331"/>
      <c r="J26" s="1328">
        <v>0</v>
      </c>
      <c r="K26" s="1331">
        <v>0</v>
      </c>
      <c r="L26" s="1328">
        <v>0</v>
      </c>
    </row>
    <row r="27" spans="1:15" ht="9.75" customHeight="1" x14ac:dyDescent="0.2">
      <c r="A27" s="626">
        <v>262</v>
      </c>
      <c r="B27" s="611" t="s">
        <v>112</v>
      </c>
      <c r="C27" s="607" t="s">
        <v>571</v>
      </c>
      <c r="D27" s="1331">
        <v>15522</v>
      </c>
      <c r="E27" s="1331">
        <v>0</v>
      </c>
      <c r="F27" s="1328">
        <v>0</v>
      </c>
      <c r="G27" s="1331">
        <v>0</v>
      </c>
      <c r="H27" s="1331">
        <v>15522</v>
      </c>
      <c r="I27" s="1331"/>
      <c r="J27" s="1328">
        <v>10</v>
      </c>
      <c r="K27" s="1331">
        <v>0</v>
      </c>
      <c r="L27" s="1328">
        <v>15532</v>
      </c>
    </row>
    <row r="28" spans="1:15" ht="9.75" customHeight="1" x14ac:dyDescent="0.2">
      <c r="A28" s="626">
        <v>2621</v>
      </c>
      <c r="B28" s="638" t="s">
        <v>110</v>
      </c>
      <c r="C28" s="607" t="s">
        <v>571</v>
      </c>
      <c r="D28" s="1331">
        <v>15522</v>
      </c>
      <c r="E28" s="1331">
        <v>0</v>
      </c>
      <c r="F28" s="1328">
        <v>0</v>
      </c>
      <c r="G28" s="1331">
        <v>0</v>
      </c>
      <c r="H28" s="1331">
        <v>15522</v>
      </c>
      <c r="I28" s="1331"/>
      <c r="J28" s="1328">
        <v>10</v>
      </c>
      <c r="K28" s="1331">
        <v>0</v>
      </c>
      <c r="L28" s="1328">
        <v>15532</v>
      </c>
    </row>
    <row r="29" spans="1:15" ht="9.75" customHeight="1" x14ac:dyDescent="0.2">
      <c r="A29" s="626">
        <v>2622</v>
      </c>
      <c r="B29" s="638" t="s">
        <v>111</v>
      </c>
      <c r="C29" s="607" t="s">
        <v>571</v>
      </c>
      <c r="D29" s="1331">
        <v>0</v>
      </c>
      <c r="E29" s="1331">
        <v>0</v>
      </c>
      <c r="F29" s="1328">
        <v>0</v>
      </c>
      <c r="G29" s="1331">
        <v>0</v>
      </c>
      <c r="H29" s="1331">
        <v>0</v>
      </c>
      <c r="I29" s="1331"/>
      <c r="J29" s="1328">
        <v>0</v>
      </c>
      <c r="K29" s="1331">
        <v>0</v>
      </c>
      <c r="L29" s="1328">
        <v>0</v>
      </c>
    </row>
    <row r="30" spans="1:15" ht="9.75" customHeight="1" x14ac:dyDescent="0.2">
      <c r="A30" s="626">
        <v>263</v>
      </c>
      <c r="B30" s="611" t="s">
        <v>113</v>
      </c>
      <c r="C30" s="607" t="s">
        <v>571</v>
      </c>
      <c r="D30" s="1331">
        <v>171965</v>
      </c>
      <c r="E30" s="1331">
        <v>3450</v>
      </c>
      <c r="F30" s="1328">
        <v>38599</v>
      </c>
      <c r="G30" s="1331">
        <v>-111669</v>
      </c>
      <c r="H30" s="1331">
        <v>102345</v>
      </c>
      <c r="I30" s="1331"/>
      <c r="J30" s="1328">
        <v>2661</v>
      </c>
      <c r="K30" s="1331">
        <v>-105006</v>
      </c>
      <c r="L30" s="1328">
        <v>0</v>
      </c>
    </row>
    <row r="31" spans="1:15" ht="9.75" customHeight="1" x14ac:dyDescent="0.2">
      <c r="A31" s="626">
        <v>2631</v>
      </c>
      <c r="B31" s="638" t="s">
        <v>110</v>
      </c>
      <c r="C31" s="607" t="s">
        <v>571</v>
      </c>
      <c r="D31" s="1331">
        <v>165920</v>
      </c>
      <c r="E31" s="1331">
        <v>2440</v>
      </c>
      <c r="F31" s="1328">
        <v>38596</v>
      </c>
      <c r="G31" s="1331">
        <v>-108795</v>
      </c>
      <c r="H31" s="1331">
        <v>98161</v>
      </c>
      <c r="I31" s="1331"/>
      <c r="J31" s="1328">
        <v>2604</v>
      </c>
      <c r="K31" s="1331">
        <v>-100765</v>
      </c>
      <c r="L31" s="1328">
        <v>0</v>
      </c>
      <c r="N31" s="610"/>
    </row>
    <row r="32" spans="1:15" ht="9.75" customHeight="1" x14ac:dyDescent="0.2">
      <c r="A32" s="626">
        <v>2632</v>
      </c>
      <c r="B32" s="638" t="s">
        <v>111</v>
      </c>
      <c r="C32" s="607" t="s">
        <v>571</v>
      </c>
      <c r="D32" s="1331">
        <v>6045</v>
      </c>
      <c r="E32" s="1331">
        <v>1010</v>
      </c>
      <c r="F32" s="1328">
        <v>3</v>
      </c>
      <c r="G32" s="1331">
        <v>-2874</v>
      </c>
      <c r="H32" s="1331">
        <v>4184</v>
      </c>
      <c r="I32" s="1331"/>
      <c r="J32" s="1328">
        <v>57</v>
      </c>
      <c r="K32" s="1331">
        <v>-4241</v>
      </c>
      <c r="L32" s="1328">
        <v>0</v>
      </c>
    </row>
    <row r="33" spans="1:12" s="897" customFormat="1" ht="15.75" customHeight="1" x14ac:dyDescent="0.2">
      <c r="A33" s="625">
        <v>27</v>
      </c>
      <c r="B33" s="608" t="s">
        <v>89</v>
      </c>
      <c r="C33" s="894" t="s">
        <v>571</v>
      </c>
      <c r="D33" s="1837">
        <v>20405</v>
      </c>
      <c r="E33" s="1837">
        <v>831</v>
      </c>
      <c r="F33" s="1327">
        <v>205351</v>
      </c>
      <c r="G33" s="1837">
        <v>0</v>
      </c>
      <c r="H33" s="1837">
        <v>226587</v>
      </c>
      <c r="I33" s="1837"/>
      <c r="J33" s="1327">
        <v>16967</v>
      </c>
      <c r="K33" s="1837">
        <v>0</v>
      </c>
      <c r="L33" s="1327">
        <v>243554</v>
      </c>
    </row>
    <row r="34" spans="1:12" ht="9.75" customHeight="1" x14ac:dyDescent="0.2">
      <c r="A34" s="626">
        <v>271</v>
      </c>
      <c r="B34" s="611" t="s">
        <v>114</v>
      </c>
      <c r="C34" s="607" t="s">
        <v>571</v>
      </c>
      <c r="D34" s="1331">
        <v>19588</v>
      </c>
      <c r="E34" s="1331">
        <v>10</v>
      </c>
      <c r="F34" s="1328">
        <v>205351</v>
      </c>
      <c r="G34" s="1331">
        <v>0</v>
      </c>
      <c r="H34" s="1331">
        <v>224949</v>
      </c>
      <c r="I34" s="1331"/>
      <c r="J34" s="1328">
        <v>10720</v>
      </c>
      <c r="K34" s="1331">
        <v>0</v>
      </c>
      <c r="L34" s="1328">
        <v>235669</v>
      </c>
    </row>
    <row r="35" spans="1:12" ht="9.75" customHeight="1" x14ac:dyDescent="0.2">
      <c r="A35" s="626">
        <v>272</v>
      </c>
      <c r="B35" s="611" t="s">
        <v>115</v>
      </c>
      <c r="C35" s="607" t="s">
        <v>571</v>
      </c>
      <c r="D35" s="1331">
        <v>817</v>
      </c>
      <c r="E35" s="1331">
        <v>821</v>
      </c>
      <c r="F35" s="1328">
        <v>0</v>
      </c>
      <c r="G35" s="1331">
        <v>0</v>
      </c>
      <c r="H35" s="1331">
        <v>1638</v>
      </c>
      <c r="I35" s="1331"/>
      <c r="J35" s="1328">
        <v>6247</v>
      </c>
      <c r="K35" s="1331">
        <v>0</v>
      </c>
      <c r="L35" s="1328">
        <v>7885</v>
      </c>
    </row>
    <row r="36" spans="1:12" ht="9.75" customHeight="1" x14ac:dyDescent="0.2">
      <c r="A36" s="626">
        <v>273</v>
      </c>
      <c r="B36" s="611" t="s">
        <v>116</v>
      </c>
      <c r="C36" s="607" t="s">
        <v>571</v>
      </c>
      <c r="D36" s="1331">
        <v>0</v>
      </c>
      <c r="E36" s="1331">
        <v>0</v>
      </c>
      <c r="F36" s="1328">
        <v>0</v>
      </c>
      <c r="G36" s="1331">
        <v>0</v>
      </c>
      <c r="H36" s="1331">
        <v>0</v>
      </c>
      <c r="I36" s="1331"/>
      <c r="J36" s="1328">
        <v>0</v>
      </c>
      <c r="K36" s="1331">
        <v>0</v>
      </c>
      <c r="L36" s="1328">
        <v>0</v>
      </c>
    </row>
    <row r="37" spans="1:12" s="897" customFormat="1" ht="15.75" customHeight="1" x14ac:dyDescent="0.2">
      <c r="A37" s="625">
        <v>28</v>
      </c>
      <c r="B37" s="608" t="s">
        <v>93</v>
      </c>
      <c r="C37" s="894" t="s">
        <v>571</v>
      </c>
      <c r="D37" s="1837">
        <v>8130</v>
      </c>
      <c r="E37" s="1837">
        <v>8516</v>
      </c>
      <c r="F37" s="1327">
        <v>2412</v>
      </c>
      <c r="G37" s="1837">
        <v>-264</v>
      </c>
      <c r="H37" s="1837">
        <v>18794</v>
      </c>
      <c r="I37" s="1837"/>
      <c r="J37" s="1327">
        <v>9914</v>
      </c>
      <c r="K37" s="1837">
        <v>-759</v>
      </c>
      <c r="L37" s="1327">
        <v>27949</v>
      </c>
    </row>
    <row r="38" spans="1:12" ht="9.75" customHeight="1" x14ac:dyDescent="0.2">
      <c r="A38" s="626">
        <v>281</v>
      </c>
      <c r="B38" s="611" t="s">
        <v>117</v>
      </c>
      <c r="C38" s="607" t="s">
        <v>571</v>
      </c>
      <c r="D38" s="1331">
        <v>0</v>
      </c>
      <c r="E38" s="1331">
        <v>104</v>
      </c>
      <c r="F38" s="1328">
        <v>0</v>
      </c>
      <c r="G38" s="1331">
        <v>0</v>
      </c>
      <c r="H38" s="1331">
        <v>104</v>
      </c>
      <c r="I38" s="1331"/>
      <c r="J38" s="1328">
        <v>0</v>
      </c>
      <c r="K38" s="1331">
        <v>0</v>
      </c>
      <c r="L38" s="1328">
        <v>104</v>
      </c>
    </row>
    <row r="39" spans="1:12" ht="9.75" customHeight="1" x14ac:dyDescent="0.2">
      <c r="A39" s="626">
        <v>282</v>
      </c>
      <c r="B39" s="611" t="s">
        <v>118</v>
      </c>
      <c r="C39" s="607" t="s">
        <v>571</v>
      </c>
      <c r="D39" s="1331">
        <v>8130</v>
      </c>
      <c r="E39" s="1331">
        <v>8412</v>
      </c>
      <c r="F39" s="1328">
        <v>2412</v>
      </c>
      <c r="G39" s="1331">
        <v>-264</v>
      </c>
      <c r="H39" s="1331">
        <v>18690</v>
      </c>
      <c r="I39" s="1331"/>
      <c r="J39" s="1328">
        <v>9914</v>
      </c>
      <c r="K39" s="1331">
        <v>-759</v>
      </c>
      <c r="L39" s="1328">
        <v>27845</v>
      </c>
    </row>
    <row r="40" spans="1:12" ht="9.75" customHeight="1" x14ac:dyDescent="0.2">
      <c r="A40" s="626">
        <v>2821</v>
      </c>
      <c r="B40" s="638" t="s">
        <v>119</v>
      </c>
      <c r="C40" s="607" t="s">
        <v>571</v>
      </c>
      <c r="D40" s="1331">
        <v>5757</v>
      </c>
      <c r="E40" s="1331">
        <v>5174</v>
      </c>
      <c r="F40" s="1328">
        <v>2257</v>
      </c>
      <c r="G40" s="1331">
        <v>-264</v>
      </c>
      <c r="H40" s="1331">
        <v>12924</v>
      </c>
      <c r="I40" s="1331"/>
      <c r="J40" s="1328">
        <v>7693</v>
      </c>
      <c r="K40" s="1331">
        <v>-759</v>
      </c>
      <c r="L40" s="1328">
        <v>19858</v>
      </c>
    </row>
    <row r="41" spans="1:12" ht="10.5" customHeight="1" x14ac:dyDescent="0.2">
      <c r="A41" s="629">
        <v>2822</v>
      </c>
      <c r="B41" s="653" t="s">
        <v>111</v>
      </c>
      <c r="C41" s="613" t="s">
        <v>571</v>
      </c>
      <c r="D41" s="1839">
        <v>2373</v>
      </c>
      <c r="E41" s="1839">
        <v>3238</v>
      </c>
      <c r="F41" s="1853">
        <v>155</v>
      </c>
      <c r="G41" s="1839">
        <v>0</v>
      </c>
      <c r="H41" s="1839">
        <v>5766</v>
      </c>
      <c r="I41" s="1839"/>
      <c r="J41" s="1853">
        <v>2221</v>
      </c>
      <c r="K41" s="1839">
        <v>0</v>
      </c>
      <c r="L41" s="1853">
        <v>7987</v>
      </c>
    </row>
    <row r="42" spans="1:12" ht="12.75" customHeight="1" x14ac:dyDescent="0.2">
      <c r="A42" s="614" t="s">
        <v>58</v>
      </c>
      <c r="B42" s="607"/>
      <c r="C42" s="607"/>
      <c r="D42" s="1236"/>
      <c r="E42" s="1236"/>
      <c r="F42" s="1259"/>
      <c r="G42" s="1236"/>
      <c r="H42" s="1236"/>
      <c r="I42" s="1236"/>
      <c r="J42" s="1259"/>
      <c r="K42" s="1236"/>
      <c r="L42" s="1259"/>
    </row>
    <row r="43" spans="1:12" ht="9.75" customHeight="1" x14ac:dyDescent="0.2">
      <c r="A43" s="614" t="s">
        <v>59</v>
      </c>
      <c r="B43" s="607"/>
      <c r="C43" s="607"/>
      <c r="D43" s="1236"/>
      <c r="E43" s="1236"/>
      <c r="F43" s="1259"/>
      <c r="G43" s="1236"/>
      <c r="H43" s="1236"/>
      <c r="I43" s="1236"/>
      <c r="J43" s="1259"/>
      <c r="K43" s="1236"/>
      <c r="L43" s="1259"/>
    </row>
    <row r="44" spans="1:12" ht="10.5" customHeight="1" x14ac:dyDescent="0.2"/>
    <row r="45" spans="1:12" ht="10.5" customHeight="1" x14ac:dyDescent="0.2">
      <c r="A45" s="632"/>
      <c r="B45" s="632"/>
      <c r="C45" s="632"/>
      <c r="D45" s="1246"/>
      <c r="E45" s="1246"/>
      <c r="F45" s="1261"/>
      <c r="G45" s="1246"/>
      <c r="H45" s="1246"/>
      <c r="I45" s="1246"/>
      <c r="J45" s="1261"/>
      <c r="K45" s="1246"/>
      <c r="L45" s="1261"/>
    </row>
  </sheetData>
  <mergeCells count="10">
    <mergeCell ref="A4:B5"/>
    <mergeCell ref="D4:H4"/>
    <mergeCell ref="I4:I5"/>
    <mergeCell ref="J4:J5"/>
    <mergeCell ref="G1:K1"/>
    <mergeCell ref="G2:L2"/>
    <mergeCell ref="G3:H3"/>
    <mergeCell ref="K4:K5"/>
    <mergeCell ref="L4:L5"/>
    <mergeCell ref="A1:B1"/>
  </mergeCells>
  <phoneticPr fontId="2" type="noConversion"/>
  <printOptions horizontalCentered="1"/>
  <pageMargins left="0.19685039370078741" right="0.19685039370078741" top="0.6692913385826772" bottom="0.51181102362204722" header="0" footer="0.31496062992125984"/>
  <pageSetup paperSize="9" firstPageNumber="31" fitToWidth="0" orientation="landscape" r:id="rId1"/>
  <headerFooter alignWithMargins="0">
    <oddFooter>&amp;C&amp;P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4"/>
  <dimension ref="A1:O100"/>
  <sheetViews>
    <sheetView view="pageBreakPreview" topLeftCell="A40" zoomScale="75" zoomScaleNormal="100" zoomScaleSheetLayoutView="75" workbookViewId="0">
      <selection activeCell="Q34" sqref="Q34"/>
    </sheetView>
  </sheetViews>
  <sheetFormatPr defaultRowHeight="12.75" x14ac:dyDescent="0.2"/>
  <cols>
    <col min="1" max="1" width="6.42578125" style="598" customWidth="1"/>
    <col min="2" max="2" width="35.7109375" style="598" customWidth="1"/>
    <col min="3" max="3" width="0.85546875" style="598" customWidth="1"/>
    <col min="4" max="4" width="10" style="1244" customWidth="1"/>
    <col min="5" max="5" width="11.140625" style="1244" customWidth="1"/>
    <col min="6" max="12" width="10" style="1244" customWidth="1"/>
    <col min="13" max="13" width="3.28515625" style="640" customWidth="1"/>
    <col min="14" max="16384" width="9.140625" style="598"/>
  </cols>
  <sheetData>
    <row r="1" spans="1:15" ht="27.75" customHeight="1" x14ac:dyDescent="0.2">
      <c r="A1" s="3363" t="s">
        <v>184</v>
      </c>
      <c r="B1" s="3075"/>
      <c r="C1" s="597"/>
      <c r="D1" s="1220"/>
      <c r="E1" s="1221"/>
      <c r="F1" s="1221"/>
      <c r="G1" s="3354" t="str">
        <f>[1]Coverpage!I7</f>
        <v>Poland</v>
      </c>
      <c r="H1" s="3354"/>
      <c r="I1" s="3354"/>
      <c r="J1" s="3354"/>
      <c r="K1" s="3354"/>
      <c r="L1" s="1222">
        <f>[1]Coverpage!I9</f>
        <v>964</v>
      </c>
    </row>
    <row r="2" spans="1:15" x14ac:dyDescent="0.2">
      <c r="A2" s="596" t="s">
        <v>518</v>
      </c>
      <c r="B2" s="630"/>
      <c r="C2" s="619"/>
      <c r="D2" s="1221"/>
      <c r="E2" s="1221"/>
      <c r="F2" s="1221"/>
      <c r="G2" s="3355" t="s">
        <v>549</v>
      </c>
      <c r="H2" s="3355"/>
      <c r="I2" s="3355"/>
      <c r="J2" s="3355"/>
      <c r="K2" s="3355"/>
      <c r="L2" s="3355"/>
    </row>
    <row r="3" spans="1:15" ht="12" customHeight="1" x14ac:dyDescent="0.2">
      <c r="A3" s="622"/>
      <c r="B3" s="602"/>
      <c r="C3" s="603"/>
      <c r="D3" s="1224"/>
      <c r="E3" s="1225"/>
      <c r="F3" s="1225"/>
      <c r="G3" s="3356" t="s">
        <v>666</v>
      </c>
      <c r="H3" s="3356"/>
      <c r="I3" s="1226" t="str">
        <f>[1]Coverpage!I11</f>
        <v xml:space="preserve"> </v>
      </c>
      <c r="J3" s="1225"/>
      <c r="K3" s="1225"/>
      <c r="L3" s="1227"/>
    </row>
    <row r="4" spans="1:15" ht="12" customHeight="1" x14ac:dyDescent="0.2">
      <c r="A4" s="3357" t="s">
        <v>144</v>
      </c>
      <c r="B4" s="3358"/>
      <c r="C4" s="601"/>
      <c r="D4" s="3414" t="s">
        <v>552</v>
      </c>
      <c r="E4" s="3415"/>
      <c r="F4" s="3415"/>
      <c r="G4" s="3415"/>
      <c r="H4" s="3416"/>
      <c r="I4" s="3350" t="s">
        <v>553</v>
      </c>
      <c r="J4" s="3362" t="s">
        <v>554</v>
      </c>
      <c r="K4" s="3350" t="s">
        <v>555</v>
      </c>
      <c r="L4" s="3352" t="s">
        <v>60</v>
      </c>
    </row>
    <row r="5" spans="1:15" ht="34.5" x14ac:dyDescent="0.2">
      <c r="A5" s="3357"/>
      <c r="B5" s="3358"/>
      <c r="C5" s="601"/>
      <c r="D5" s="2043" t="s">
        <v>556</v>
      </c>
      <c r="E5" s="2044" t="s">
        <v>557</v>
      </c>
      <c r="F5" s="2042" t="s">
        <v>558</v>
      </c>
      <c r="G5" s="2044" t="s">
        <v>555</v>
      </c>
      <c r="H5" s="2042" t="s">
        <v>61</v>
      </c>
      <c r="I5" s="3351"/>
      <c r="J5" s="3362"/>
      <c r="K5" s="3351"/>
      <c r="L5" s="3352"/>
    </row>
    <row r="6" spans="1:15" ht="10.5" customHeight="1" x14ac:dyDescent="0.2">
      <c r="A6" s="623"/>
      <c r="B6" s="604"/>
      <c r="C6" s="604"/>
      <c r="D6" s="1228" t="s">
        <v>559</v>
      </c>
      <c r="E6" s="1229" t="s">
        <v>560</v>
      </c>
      <c r="F6" s="1230" t="s">
        <v>561</v>
      </c>
      <c r="G6" s="1229" t="s">
        <v>562</v>
      </c>
      <c r="H6" s="1230" t="s">
        <v>563</v>
      </c>
      <c r="I6" s="1229" t="s">
        <v>564</v>
      </c>
      <c r="J6" s="1230" t="s">
        <v>565</v>
      </c>
      <c r="K6" s="1229" t="s">
        <v>566</v>
      </c>
      <c r="L6" s="1231" t="s">
        <v>567</v>
      </c>
    </row>
    <row r="7" spans="1:15" ht="10.5" customHeight="1" x14ac:dyDescent="0.2">
      <c r="A7" s="626"/>
      <c r="B7" s="605" t="s">
        <v>568</v>
      </c>
      <c r="C7" s="606"/>
      <c r="D7" s="1250" t="str">
        <f>IF([8]Coverage!J18="","",[8]Coverage!J18)</f>
        <v>A</v>
      </c>
      <c r="E7" s="1250" t="str">
        <f>IF([8]Coverage!K18="","",[8]Coverage!K18)</f>
        <v>A</v>
      </c>
      <c r="F7" s="1250" t="str">
        <f>IF([8]Coverage!L18="","",[8]Coverage!L18)</f>
        <v>A</v>
      </c>
      <c r="G7" s="1250" t="str">
        <f>IF([8]Coverage!M18="","",[8]Coverage!M18)</f>
        <v>A</v>
      </c>
      <c r="H7" s="1250" t="str">
        <f>IF([8]Coverage!M18="","",[8]Coverage!M18)</f>
        <v>A</v>
      </c>
      <c r="I7" s="1250" t="str">
        <f>IF([8]Coverage!N18="","",[8]Coverage!N18)</f>
        <v/>
      </c>
      <c r="J7" s="1250" t="str">
        <f>IF([8]Coverage!O18="","",[8]Coverage!O18)</f>
        <v>A</v>
      </c>
      <c r="K7" s="1250" t="str">
        <f>IF([8]Coverage!P18="","",[8]Coverage!P18)</f>
        <v>A</v>
      </c>
      <c r="L7" s="1250" t="str">
        <f>IF([8]Coverage!P18="","",[8]Coverage!P18)</f>
        <v>A</v>
      </c>
    </row>
    <row r="8" spans="1:15" ht="13.5" x14ac:dyDescent="0.2">
      <c r="A8" s="905">
        <v>3</v>
      </c>
      <c r="B8" s="906" t="s">
        <v>654</v>
      </c>
      <c r="C8" s="652" t="s">
        <v>571</v>
      </c>
      <c r="D8" s="1854">
        <v>-51450</v>
      </c>
      <c r="E8" s="1855">
        <v>13625</v>
      </c>
      <c r="F8" s="1855">
        <v>-1221</v>
      </c>
      <c r="G8" s="1855">
        <v>0</v>
      </c>
      <c r="H8" s="1856">
        <v>-39046</v>
      </c>
      <c r="I8" s="1855"/>
      <c r="J8" s="1855">
        <v>14286</v>
      </c>
      <c r="K8" s="1855">
        <v>0</v>
      </c>
      <c r="L8" s="1856">
        <v>-24760</v>
      </c>
    </row>
    <row r="9" spans="1:15" ht="13.5" x14ac:dyDescent="0.2">
      <c r="A9" s="907">
        <v>31</v>
      </c>
      <c r="B9" s="908" t="s">
        <v>655</v>
      </c>
      <c r="C9" s="612" t="s">
        <v>571</v>
      </c>
      <c r="D9" s="1857">
        <v>4109</v>
      </c>
      <c r="E9" s="1857">
        <v>20768</v>
      </c>
      <c r="F9" s="1857">
        <v>165</v>
      </c>
      <c r="G9" s="1857">
        <v>0</v>
      </c>
      <c r="H9" s="1857">
        <v>25042</v>
      </c>
      <c r="I9" s="1857"/>
      <c r="J9" s="1857">
        <v>26112</v>
      </c>
      <c r="K9" s="1857">
        <v>0</v>
      </c>
      <c r="L9" s="1857">
        <v>51154</v>
      </c>
    </row>
    <row r="10" spans="1:15" ht="14.45" customHeight="1" x14ac:dyDescent="0.2">
      <c r="A10" s="626">
        <v>311</v>
      </c>
      <c r="B10" s="611" t="s">
        <v>462</v>
      </c>
      <c r="C10" s="607" t="s">
        <v>571</v>
      </c>
      <c r="D10" s="1331">
        <v>3468</v>
      </c>
      <c r="E10" s="1331">
        <v>21526</v>
      </c>
      <c r="F10" s="1331">
        <v>166</v>
      </c>
      <c r="G10" s="1331">
        <v>0</v>
      </c>
      <c r="H10" s="1331">
        <v>25160</v>
      </c>
      <c r="I10" s="1331"/>
      <c r="J10" s="1331">
        <v>28307</v>
      </c>
      <c r="K10" s="1331">
        <v>0</v>
      </c>
      <c r="L10" s="1331">
        <v>53467</v>
      </c>
    </row>
    <row r="11" spans="1:15" s="640" customFormat="1" ht="9.75" customHeight="1" x14ac:dyDescent="0.2">
      <c r="A11" s="828">
        <v>311.10000000000002</v>
      </c>
      <c r="B11" s="904" t="s">
        <v>3</v>
      </c>
      <c r="C11" s="661" t="s">
        <v>571</v>
      </c>
      <c r="D11" s="1328">
        <v>7946</v>
      </c>
      <c r="E11" s="1328">
        <v>30549</v>
      </c>
      <c r="F11" s="1328">
        <v>468</v>
      </c>
      <c r="G11" s="1328">
        <v>0</v>
      </c>
      <c r="H11" s="1328">
        <v>38963</v>
      </c>
      <c r="I11" s="1328"/>
      <c r="J11" s="1328">
        <v>41554</v>
      </c>
      <c r="K11" s="1328">
        <v>0</v>
      </c>
      <c r="L11" s="1328">
        <v>80517</v>
      </c>
      <c r="N11" s="655"/>
    </row>
    <row r="12" spans="1:15" s="640" customFormat="1" ht="9.75" customHeight="1" x14ac:dyDescent="0.2">
      <c r="A12" s="828">
        <v>311.2</v>
      </c>
      <c r="B12" s="904" t="s">
        <v>4</v>
      </c>
      <c r="C12" s="661" t="s">
        <v>571</v>
      </c>
      <c r="D12" s="1328">
        <v>0</v>
      </c>
      <c r="E12" s="1328">
        <v>650</v>
      </c>
      <c r="F12" s="1328">
        <v>0</v>
      </c>
      <c r="G12" s="1328">
        <v>0</v>
      </c>
      <c r="H12" s="1328">
        <v>650</v>
      </c>
      <c r="I12" s="1328"/>
      <c r="J12" s="1328">
        <v>-4</v>
      </c>
      <c r="K12" s="1328">
        <v>0</v>
      </c>
      <c r="L12" s="1328">
        <v>646</v>
      </c>
    </row>
    <row r="13" spans="1:15" s="640" customFormat="1" ht="9.75" customHeight="1" x14ac:dyDescent="0.2">
      <c r="A13" s="828">
        <v>311.3</v>
      </c>
      <c r="B13" s="904" t="s">
        <v>780</v>
      </c>
      <c r="C13" s="661" t="s">
        <v>571</v>
      </c>
      <c r="D13" s="1328">
        <v>4478</v>
      </c>
      <c r="E13" s="1328">
        <v>8373</v>
      </c>
      <c r="F13" s="1328">
        <v>302</v>
      </c>
      <c r="G13" s="1328">
        <v>0</v>
      </c>
      <c r="H13" s="1328">
        <v>13153</v>
      </c>
      <c r="I13" s="1328"/>
      <c r="J13" s="1328">
        <v>13251</v>
      </c>
      <c r="K13" s="1328">
        <v>0</v>
      </c>
      <c r="L13" s="1328">
        <v>26404</v>
      </c>
      <c r="O13" s="655"/>
    </row>
    <row r="14" spans="1:15" s="640" customFormat="1" x14ac:dyDescent="0.2">
      <c r="A14" s="663">
        <v>3111</v>
      </c>
      <c r="B14" s="660" t="s">
        <v>145</v>
      </c>
      <c r="C14" s="661" t="s">
        <v>571</v>
      </c>
      <c r="D14" s="926" t="s">
        <v>925</v>
      </c>
      <c r="E14" s="926" t="s">
        <v>925</v>
      </c>
      <c r="F14" s="926" t="s">
        <v>925</v>
      </c>
      <c r="G14" s="926" t="s">
        <v>925</v>
      </c>
      <c r="H14" s="926" t="s">
        <v>925</v>
      </c>
      <c r="I14" s="926" t="s">
        <v>925</v>
      </c>
      <c r="J14" s="926" t="s">
        <v>925</v>
      </c>
      <c r="K14" s="926" t="s">
        <v>925</v>
      </c>
      <c r="L14" s="926" t="s">
        <v>925</v>
      </c>
    </row>
    <row r="15" spans="1:15" s="640" customFormat="1" ht="9.75" customHeight="1" x14ac:dyDescent="0.2">
      <c r="A15" s="828">
        <v>3111.1</v>
      </c>
      <c r="B15" s="829" t="s">
        <v>492</v>
      </c>
      <c r="C15" s="661" t="s">
        <v>571</v>
      </c>
      <c r="D15" s="926" t="s">
        <v>925</v>
      </c>
      <c r="E15" s="926" t="s">
        <v>925</v>
      </c>
      <c r="F15" s="926" t="s">
        <v>925</v>
      </c>
      <c r="G15" s="926" t="s">
        <v>925</v>
      </c>
      <c r="H15" s="926" t="s">
        <v>925</v>
      </c>
      <c r="I15" s="926" t="s">
        <v>925</v>
      </c>
      <c r="J15" s="926" t="s">
        <v>925</v>
      </c>
      <c r="K15" s="926" t="s">
        <v>925</v>
      </c>
      <c r="L15" s="926" t="s">
        <v>925</v>
      </c>
    </row>
    <row r="16" spans="1:15" s="640" customFormat="1" ht="9.75" customHeight="1" x14ac:dyDescent="0.2">
      <c r="A16" s="828">
        <v>3111.2</v>
      </c>
      <c r="B16" s="829" t="s">
        <v>122</v>
      </c>
      <c r="C16" s="661" t="s">
        <v>571</v>
      </c>
      <c r="D16" s="926" t="s">
        <v>925</v>
      </c>
      <c r="E16" s="926" t="s">
        <v>925</v>
      </c>
      <c r="F16" s="926" t="s">
        <v>925</v>
      </c>
      <c r="G16" s="926" t="s">
        <v>925</v>
      </c>
      <c r="H16" s="926" t="s">
        <v>925</v>
      </c>
      <c r="I16" s="926" t="s">
        <v>925</v>
      </c>
      <c r="J16" s="926" t="s">
        <v>925</v>
      </c>
      <c r="K16" s="926" t="s">
        <v>925</v>
      </c>
      <c r="L16" s="926" t="s">
        <v>925</v>
      </c>
    </row>
    <row r="17" spans="1:13" s="640" customFormat="1" ht="9.75" customHeight="1" x14ac:dyDescent="0.2">
      <c r="A17" s="828">
        <v>3111.3</v>
      </c>
      <c r="B17" s="829" t="s">
        <v>123</v>
      </c>
      <c r="C17" s="661" t="s">
        <v>571</v>
      </c>
      <c r="D17" s="926" t="s">
        <v>925</v>
      </c>
      <c r="E17" s="926" t="s">
        <v>925</v>
      </c>
      <c r="F17" s="926" t="s">
        <v>925</v>
      </c>
      <c r="G17" s="926" t="s">
        <v>925</v>
      </c>
      <c r="H17" s="926" t="s">
        <v>925</v>
      </c>
      <c r="I17" s="926" t="s">
        <v>925</v>
      </c>
      <c r="J17" s="926" t="s">
        <v>925</v>
      </c>
      <c r="K17" s="926" t="s">
        <v>925</v>
      </c>
      <c r="L17" s="926" t="s">
        <v>925</v>
      </c>
    </row>
    <row r="18" spans="1:13" s="640" customFormat="1" ht="14.45" customHeight="1" x14ac:dyDescent="0.2">
      <c r="A18" s="663">
        <v>3112</v>
      </c>
      <c r="B18" s="660" t="s">
        <v>440</v>
      </c>
      <c r="C18" s="661" t="s">
        <v>571</v>
      </c>
      <c r="D18" s="926" t="s">
        <v>925</v>
      </c>
      <c r="E18" s="926" t="s">
        <v>925</v>
      </c>
      <c r="F18" s="926" t="s">
        <v>925</v>
      </c>
      <c r="G18" s="926" t="s">
        <v>925</v>
      </c>
      <c r="H18" s="926" t="s">
        <v>925</v>
      </c>
      <c r="I18" s="926" t="s">
        <v>925</v>
      </c>
      <c r="J18" s="926" t="s">
        <v>925</v>
      </c>
      <c r="K18" s="926" t="s">
        <v>925</v>
      </c>
      <c r="L18" s="926" t="s">
        <v>925</v>
      </c>
    </row>
    <row r="19" spans="1:13" s="640" customFormat="1" ht="9.75" customHeight="1" x14ac:dyDescent="0.2">
      <c r="A19" s="828">
        <v>3112.1</v>
      </c>
      <c r="B19" s="829" t="s">
        <v>441</v>
      </c>
      <c r="C19" s="661" t="s">
        <v>571</v>
      </c>
      <c r="D19" s="926" t="s">
        <v>925</v>
      </c>
      <c r="E19" s="926" t="s">
        <v>925</v>
      </c>
      <c r="F19" s="926" t="s">
        <v>925</v>
      </c>
      <c r="G19" s="926" t="s">
        <v>925</v>
      </c>
      <c r="H19" s="926" t="s">
        <v>925</v>
      </c>
      <c r="I19" s="926" t="s">
        <v>925</v>
      </c>
      <c r="J19" s="926" t="s">
        <v>925</v>
      </c>
      <c r="K19" s="926" t="s">
        <v>925</v>
      </c>
      <c r="L19" s="926" t="s">
        <v>925</v>
      </c>
    </row>
    <row r="20" spans="1:13" s="640" customFormat="1" ht="9.75" customHeight="1" x14ac:dyDescent="0.2">
      <c r="A20" s="828">
        <v>3112.2</v>
      </c>
      <c r="B20" s="829" t="s">
        <v>442</v>
      </c>
      <c r="C20" s="661" t="s">
        <v>571</v>
      </c>
      <c r="D20" s="926" t="s">
        <v>925</v>
      </c>
      <c r="E20" s="926" t="s">
        <v>925</v>
      </c>
      <c r="F20" s="926" t="s">
        <v>925</v>
      </c>
      <c r="G20" s="926" t="s">
        <v>925</v>
      </c>
      <c r="H20" s="926" t="s">
        <v>925</v>
      </c>
      <c r="I20" s="926" t="s">
        <v>925</v>
      </c>
      <c r="J20" s="926" t="s">
        <v>925</v>
      </c>
      <c r="K20" s="926" t="s">
        <v>925</v>
      </c>
      <c r="L20" s="926" t="s">
        <v>925</v>
      </c>
    </row>
    <row r="21" spans="1:13" s="640" customFormat="1" ht="9.75" customHeight="1" x14ac:dyDescent="0.2">
      <c r="A21" s="828">
        <v>3112.3</v>
      </c>
      <c r="B21" s="829" t="s">
        <v>443</v>
      </c>
      <c r="C21" s="661" t="s">
        <v>571</v>
      </c>
      <c r="D21" s="926" t="s">
        <v>925</v>
      </c>
      <c r="E21" s="926" t="s">
        <v>925</v>
      </c>
      <c r="F21" s="926" t="s">
        <v>925</v>
      </c>
      <c r="G21" s="926" t="s">
        <v>925</v>
      </c>
      <c r="H21" s="926" t="s">
        <v>925</v>
      </c>
      <c r="I21" s="926" t="s">
        <v>925</v>
      </c>
      <c r="J21" s="926" t="s">
        <v>925</v>
      </c>
      <c r="K21" s="926" t="s">
        <v>925</v>
      </c>
      <c r="L21" s="926" t="s">
        <v>925</v>
      </c>
    </row>
    <row r="22" spans="1:13" s="640" customFormat="1" ht="14.25" customHeight="1" x14ac:dyDescent="0.2">
      <c r="A22" s="663">
        <v>3113</v>
      </c>
      <c r="B22" s="660" t="s">
        <v>444</v>
      </c>
      <c r="C22" s="661" t="s">
        <v>571</v>
      </c>
      <c r="D22" s="926" t="s">
        <v>925</v>
      </c>
      <c r="E22" s="926" t="s">
        <v>925</v>
      </c>
      <c r="F22" s="926" t="s">
        <v>925</v>
      </c>
      <c r="G22" s="926" t="s">
        <v>925</v>
      </c>
      <c r="H22" s="926" t="s">
        <v>925</v>
      </c>
      <c r="I22" s="926" t="s">
        <v>925</v>
      </c>
      <c r="J22" s="926" t="s">
        <v>925</v>
      </c>
      <c r="K22" s="926" t="s">
        <v>925</v>
      </c>
      <c r="L22" s="926" t="s">
        <v>925</v>
      </c>
    </row>
    <row r="23" spans="1:13" s="640" customFormat="1" ht="9.75" customHeight="1" x14ac:dyDescent="0.2">
      <c r="A23" s="828">
        <v>3113.1</v>
      </c>
      <c r="B23" s="829" t="s">
        <v>445</v>
      </c>
      <c r="C23" s="661" t="s">
        <v>571</v>
      </c>
      <c r="D23" s="926" t="s">
        <v>925</v>
      </c>
      <c r="E23" s="926" t="s">
        <v>925</v>
      </c>
      <c r="F23" s="926" t="s">
        <v>925</v>
      </c>
      <c r="G23" s="926" t="s">
        <v>925</v>
      </c>
      <c r="H23" s="926" t="s">
        <v>925</v>
      </c>
      <c r="I23" s="926" t="s">
        <v>925</v>
      </c>
      <c r="J23" s="926" t="s">
        <v>925</v>
      </c>
      <c r="K23" s="926" t="s">
        <v>925</v>
      </c>
      <c r="L23" s="926" t="s">
        <v>925</v>
      </c>
    </row>
    <row r="24" spans="1:13" s="640" customFormat="1" ht="9.75" customHeight="1" x14ac:dyDescent="0.2">
      <c r="A24" s="828">
        <v>3113.2</v>
      </c>
      <c r="B24" s="829" t="s">
        <v>446</v>
      </c>
      <c r="C24" s="661" t="s">
        <v>571</v>
      </c>
      <c r="D24" s="926" t="s">
        <v>925</v>
      </c>
      <c r="E24" s="926" t="s">
        <v>925</v>
      </c>
      <c r="F24" s="926" t="s">
        <v>925</v>
      </c>
      <c r="G24" s="926" t="s">
        <v>925</v>
      </c>
      <c r="H24" s="926" t="s">
        <v>925</v>
      </c>
      <c r="I24" s="926" t="s">
        <v>925</v>
      </c>
      <c r="J24" s="926" t="s">
        <v>925</v>
      </c>
      <c r="K24" s="926" t="s">
        <v>925</v>
      </c>
      <c r="L24" s="926" t="s">
        <v>925</v>
      </c>
    </row>
    <row r="25" spans="1:13" s="640" customFormat="1" ht="9.75" customHeight="1" x14ac:dyDescent="0.2">
      <c r="A25" s="828">
        <v>3113.3</v>
      </c>
      <c r="B25" s="829" t="s">
        <v>447</v>
      </c>
      <c r="C25" s="661" t="s">
        <v>571</v>
      </c>
      <c r="D25" s="926" t="s">
        <v>925</v>
      </c>
      <c r="E25" s="926" t="s">
        <v>925</v>
      </c>
      <c r="F25" s="926" t="s">
        <v>925</v>
      </c>
      <c r="G25" s="926" t="s">
        <v>925</v>
      </c>
      <c r="H25" s="926" t="s">
        <v>925</v>
      </c>
      <c r="I25" s="926" t="s">
        <v>925</v>
      </c>
      <c r="J25" s="926" t="s">
        <v>925</v>
      </c>
      <c r="K25" s="926" t="s">
        <v>925</v>
      </c>
      <c r="L25" s="926" t="s">
        <v>925</v>
      </c>
    </row>
    <row r="26" spans="1:13" s="897" customFormat="1" ht="14.25" customHeight="1" x14ac:dyDescent="0.2">
      <c r="A26" s="664">
        <v>312</v>
      </c>
      <c r="B26" s="662" t="s">
        <v>793</v>
      </c>
      <c r="C26" s="909" t="s">
        <v>571</v>
      </c>
      <c r="D26" s="1327">
        <v>0</v>
      </c>
      <c r="E26" s="1327">
        <v>869</v>
      </c>
      <c r="F26" s="1327">
        <v>0</v>
      </c>
      <c r="G26" s="1327">
        <v>0</v>
      </c>
      <c r="H26" s="1327">
        <v>869</v>
      </c>
      <c r="I26" s="1327"/>
      <c r="J26" s="1327">
        <v>10</v>
      </c>
      <c r="K26" s="1327"/>
      <c r="L26" s="1327">
        <v>879</v>
      </c>
      <c r="M26" s="910"/>
    </row>
    <row r="27" spans="1:13" s="897" customFormat="1" x14ac:dyDescent="0.2">
      <c r="A27" s="664">
        <v>313</v>
      </c>
      <c r="B27" s="662" t="s">
        <v>794</v>
      </c>
      <c r="C27" s="909" t="s">
        <v>571</v>
      </c>
      <c r="D27" s="1327">
        <v>435</v>
      </c>
      <c r="E27" s="1327">
        <v>0</v>
      </c>
      <c r="F27" s="1327">
        <v>0</v>
      </c>
      <c r="G27" s="1327">
        <v>0</v>
      </c>
      <c r="H27" s="1327">
        <v>435</v>
      </c>
      <c r="I27" s="1327"/>
      <c r="J27" s="1327">
        <v>106</v>
      </c>
      <c r="K27" s="1327">
        <v>0</v>
      </c>
      <c r="L27" s="1327">
        <v>541</v>
      </c>
      <c r="M27" s="910"/>
    </row>
    <row r="28" spans="1:13" ht="9.75" customHeight="1" x14ac:dyDescent="0.2">
      <c r="A28" s="828">
        <v>313.10000000000002</v>
      </c>
      <c r="B28" s="904" t="s">
        <v>795</v>
      </c>
      <c r="C28" s="661" t="s">
        <v>571</v>
      </c>
      <c r="D28" s="1328">
        <v>435</v>
      </c>
      <c r="E28" s="1328">
        <v>0</v>
      </c>
      <c r="F28" s="1328">
        <v>0</v>
      </c>
      <c r="G28" s="1328">
        <v>0</v>
      </c>
      <c r="H28" s="1328">
        <v>435</v>
      </c>
      <c r="I28" s="1328"/>
      <c r="J28" s="1328">
        <v>106</v>
      </c>
      <c r="K28" s="1328">
        <v>0</v>
      </c>
      <c r="L28" s="1328">
        <v>541</v>
      </c>
    </row>
    <row r="29" spans="1:13" ht="9.75" customHeight="1" x14ac:dyDescent="0.2">
      <c r="A29" s="828">
        <v>313.2</v>
      </c>
      <c r="B29" s="904" t="s">
        <v>796</v>
      </c>
      <c r="C29" s="661" t="s">
        <v>571</v>
      </c>
      <c r="D29" s="1328">
        <v>0</v>
      </c>
      <c r="E29" s="1328">
        <v>0</v>
      </c>
      <c r="F29" s="1328">
        <v>0</v>
      </c>
      <c r="G29" s="1328">
        <v>0</v>
      </c>
      <c r="H29" s="1328">
        <v>0</v>
      </c>
      <c r="I29" s="1328"/>
      <c r="J29" s="1328">
        <v>0</v>
      </c>
      <c r="K29" s="1328">
        <v>0</v>
      </c>
      <c r="L29" s="1328">
        <v>0</v>
      </c>
    </row>
    <row r="30" spans="1:13" s="897" customFormat="1" ht="14.25" customHeight="1" x14ac:dyDescent="0.2">
      <c r="A30" s="664">
        <v>314</v>
      </c>
      <c r="B30" s="662" t="s">
        <v>797</v>
      </c>
      <c r="C30" s="909" t="s">
        <v>571</v>
      </c>
      <c r="D30" s="1327">
        <v>206</v>
      </c>
      <c r="E30" s="1327">
        <v>-1627</v>
      </c>
      <c r="F30" s="1327">
        <v>-1</v>
      </c>
      <c r="G30" s="1327">
        <v>0</v>
      </c>
      <c r="H30" s="1327">
        <v>-1422</v>
      </c>
      <c r="I30" s="1327"/>
      <c r="J30" s="1327">
        <v>-2311</v>
      </c>
      <c r="K30" s="1327">
        <v>0</v>
      </c>
      <c r="L30" s="1327">
        <v>-3733</v>
      </c>
      <c r="M30" s="910"/>
    </row>
    <row r="31" spans="1:13" ht="9.75" customHeight="1" x14ac:dyDescent="0.2">
      <c r="A31" s="828">
        <v>314.10000000000002</v>
      </c>
      <c r="B31" s="904" t="s">
        <v>798</v>
      </c>
      <c r="C31" s="661" t="s">
        <v>571</v>
      </c>
      <c r="D31" s="1328">
        <v>248</v>
      </c>
      <c r="E31" s="1328">
        <v>803</v>
      </c>
      <c r="F31" s="1328">
        <v>-1</v>
      </c>
      <c r="G31" s="1328">
        <v>0</v>
      </c>
      <c r="H31" s="1858">
        <v>1050</v>
      </c>
      <c r="I31" s="1328"/>
      <c r="J31" s="1328">
        <v>1214</v>
      </c>
      <c r="K31" s="1328">
        <v>0</v>
      </c>
      <c r="L31" s="1328">
        <v>2264</v>
      </c>
    </row>
    <row r="32" spans="1:13" ht="9.75" customHeight="1" x14ac:dyDescent="0.2">
      <c r="A32" s="828">
        <v>314.2</v>
      </c>
      <c r="B32" s="904" t="s">
        <v>799</v>
      </c>
      <c r="C32" s="661" t="s">
        <v>571</v>
      </c>
      <c r="D32" s="1328">
        <v>42</v>
      </c>
      <c r="E32" s="1328">
        <v>2430</v>
      </c>
      <c r="F32" s="1328">
        <v>0</v>
      </c>
      <c r="G32" s="1328">
        <v>0</v>
      </c>
      <c r="H32" s="1858">
        <v>2472</v>
      </c>
      <c r="I32" s="1328"/>
      <c r="J32" s="1328">
        <v>3525</v>
      </c>
      <c r="K32" s="1328">
        <v>0</v>
      </c>
      <c r="L32" s="1328">
        <v>5997</v>
      </c>
    </row>
    <row r="33" spans="1:13" ht="9.75" customHeight="1" x14ac:dyDescent="0.2">
      <c r="A33" s="828">
        <v>314.3</v>
      </c>
      <c r="B33" s="904" t="s">
        <v>801</v>
      </c>
      <c r="C33" s="661" t="s">
        <v>571</v>
      </c>
      <c r="D33" s="1328">
        <v>0</v>
      </c>
      <c r="E33" s="1328">
        <v>0</v>
      </c>
      <c r="F33" s="1328">
        <v>0</v>
      </c>
      <c r="G33" s="1328">
        <v>0</v>
      </c>
      <c r="H33" s="1858">
        <v>0</v>
      </c>
      <c r="I33" s="1328"/>
      <c r="J33" s="1328">
        <v>0</v>
      </c>
      <c r="K33" s="1328">
        <v>0</v>
      </c>
      <c r="L33" s="1328">
        <v>0</v>
      </c>
    </row>
    <row r="34" spans="1:13" ht="14.25" customHeight="1" x14ac:dyDescent="0.2">
      <c r="A34" s="663">
        <v>3141</v>
      </c>
      <c r="B34" s="660" t="s">
        <v>448</v>
      </c>
      <c r="C34" s="661" t="s">
        <v>571</v>
      </c>
      <c r="D34" s="1328">
        <v>206</v>
      </c>
      <c r="E34" s="1328">
        <v>-1491</v>
      </c>
      <c r="F34" s="1328">
        <v>-1</v>
      </c>
      <c r="G34" s="1328">
        <v>0</v>
      </c>
      <c r="H34" s="1328">
        <v>-1286</v>
      </c>
      <c r="I34" s="1328"/>
      <c r="J34" s="1328">
        <v>-2311</v>
      </c>
      <c r="K34" s="1859">
        <v>0</v>
      </c>
      <c r="L34" s="1328">
        <v>-3597</v>
      </c>
    </row>
    <row r="35" spans="1:13" ht="9.75" customHeight="1" x14ac:dyDescent="0.2">
      <c r="A35" s="828">
        <v>3141.1</v>
      </c>
      <c r="B35" s="829" t="s">
        <v>449</v>
      </c>
      <c r="C35" s="661" t="s">
        <v>571</v>
      </c>
      <c r="D35" s="1328">
        <v>248</v>
      </c>
      <c r="E35" s="1328">
        <v>793</v>
      </c>
      <c r="F35" s="1328">
        <v>-1</v>
      </c>
      <c r="G35" s="1328">
        <v>0</v>
      </c>
      <c r="H35" s="1858">
        <v>1040</v>
      </c>
      <c r="I35" s="1328"/>
      <c r="J35" s="1328">
        <v>1214</v>
      </c>
      <c r="K35" s="1858">
        <v>0</v>
      </c>
      <c r="L35" s="1328">
        <v>2254</v>
      </c>
    </row>
    <row r="36" spans="1:13" ht="9.75" customHeight="1" x14ac:dyDescent="0.2">
      <c r="A36" s="828">
        <v>3141.2</v>
      </c>
      <c r="B36" s="829" t="s">
        <v>450</v>
      </c>
      <c r="C36" s="661" t="s">
        <v>571</v>
      </c>
      <c r="D36" s="1328">
        <v>42</v>
      </c>
      <c r="E36" s="1328">
        <v>2284</v>
      </c>
      <c r="F36" s="1328">
        <v>0</v>
      </c>
      <c r="G36" s="1328">
        <v>0</v>
      </c>
      <c r="H36" s="1858">
        <v>2326</v>
      </c>
      <c r="I36" s="1328"/>
      <c r="J36" s="1328">
        <v>3525</v>
      </c>
      <c r="K36" s="1858">
        <v>0</v>
      </c>
      <c r="L36" s="1328">
        <v>5851</v>
      </c>
    </row>
    <row r="37" spans="1:13" ht="9.75" customHeight="1" x14ac:dyDescent="0.2">
      <c r="A37" s="828">
        <v>3141.3</v>
      </c>
      <c r="B37" s="829" t="s">
        <v>451</v>
      </c>
      <c r="C37" s="661" t="s">
        <v>571</v>
      </c>
      <c r="D37" s="1328">
        <v>0</v>
      </c>
      <c r="E37" s="1328">
        <v>0</v>
      </c>
      <c r="F37" s="1328">
        <v>0</v>
      </c>
      <c r="G37" s="1328">
        <v>0</v>
      </c>
      <c r="H37" s="1858">
        <v>0</v>
      </c>
      <c r="I37" s="1328"/>
      <c r="J37" s="1328">
        <v>0</v>
      </c>
      <c r="K37" s="1858">
        <v>0</v>
      </c>
      <c r="L37" s="1328">
        <v>0</v>
      </c>
    </row>
    <row r="38" spans="1:13" ht="14.25" customHeight="1" x14ac:dyDescent="0.2">
      <c r="A38" s="663">
        <v>3142</v>
      </c>
      <c r="B38" s="660" t="s">
        <v>452</v>
      </c>
      <c r="C38" s="661" t="s">
        <v>571</v>
      </c>
      <c r="D38" s="1328">
        <v>0</v>
      </c>
      <c r="E38" s="1328">
        <v>0</v>
      </c>
      <c r="F38" s="1328">
        <v>0</v>
      </c>
      <c r="G38" s="1328">
        <v>0</v>
      </c>
      <c r="H38" s="1859">
        <v>0</v>
      </c>
      <c r="I38" s="1328"/>
      <c r="J38" s="1328">
        <v>0</v>
      </c>
      <c r="K38" s="1859">
        <v>0</v>
      </c>
      <c r="L38" s="1328">
        <v>0</v>
      </c>
    </row>
    <row r="39" spans="1:13" ht="9.75" customHeight="1" x14ac:dyDescent="0.2">
      <c r="A39" s="828">
        <v>3142.1</v>
      </c>
      <c r="B39" s="829" t="s">
        <v>453</v>
      </c>
      <c r="C39" s="661" t="s">
        <v>571</v>
      </c>
      <c r="D39" s="1328">
        <v>0</v>
      </c>
      <c r="E39" s="1328">
        <v>0</v>
      </c>
      <c r="F39" s="1328">
        <v>0</v>
      </c>
      <c r="G39" s="1328">
        <v>0</v>
      </c>
      <c r="H39" s="1858">
        <v>0</v>
      </c>
      <c r="I39" s="1328"/>
      <c r="J39" s="1328">
        <v>0</v>
      </c>
      <c r="K39" s="1858">
        <v>0</v>
      </c>
      <c r="L39" s="1328">
        <v>0</v>
      </c>
    </row>
    <row r="40" spans="1:13" ht="9.75" customHeight="1" x14ac:dyDescent="0.2">
      <c r="A40" s="828">
        <v>3142.2</v>
      </c>
      <c r="B40" s="829" t="s">
        <v>454</v>
      </c>
      <c r="C40" s="661" t="s">
        <v>571</v>
      </c>
      <c r="D40" s="1328">
        <v>0</v>
      </c>
      <c r="E40" s="1328">
        <v>0</v>
      </c>
      <c r="F40" s="1328">
        <v>0</v>
      </c>
      <c r="G40" s="1328">
        <v>0</v>
      </c>
      <c r="H40" s="1858">
        <v>0</v>
      </c>
      <c r="I40" s="1328"/>
      <c r="J40" s="1328">
        <v>0</v>
      </c>
      <c r="K40" s="1858">
        <v>0</v>
      </c>
      <c r="L40" s="1328">
        <v>0</v>
      </c>
    </row>
    <row r="41" spans="1:13" ht="9.75" customHeight="1" x14ac:dyDescent="0.2">
      <c r="A41" s="828">
        <v>3142.3</v>
      </c>
      <c r="B41" s="829" t="s">
        <v>0</v>
      </c>
      <c r="C41" s="661" t="s">
        <v>571</v>
      </c>
      <c r="D41" s="1328">
        <v>0</v>
      </c>
      <c r="E41" s="1328">
        <v>0</v>
      </c>
      <c r="F41" s="1328">
        <v>0</v>
      </c>
      <c r="G41" s="1328">
        <v>0</v>
      </c>
      <c r="H41" s="1858">
        <v>0</v>
      </c>
      <c r="I41" s="1328"/>
      <c r="J41" s="1328">
        <v>0</v>
      </c>
      <c r="K41" s="1858">
        <v>0</v>
      </c>
      <c r="L41" s="1328">
        <v>0</v>
      </c>
    </row>
    <row r="42" spans="1:13" ht="14.25" customHeight="1" x14ac:dyDescent="0.2">
      <c r="A42" s="663">
        <v>3143</v>
      </c>
      <c r="B42" s="660" t="s">
        <v>1</v>
      </c>
      <c r="C42" s="661" t="s">
        <v>571</v>
      </c>
      <c r="D42" s="1328">
        <v>0</v>
      </c>
      <c r="E42" s="1328">
        <v>0</v>
      </c>
      <c r="F42" s="1328">
        <v>0</v>
      </c>
      <c r="G42" s="1328">
        <v>0</v>
      </c>
      <c r="H42" s="1858">
        <v>0</v>
      </c>
      <c r="I42" s="1328"/>
      <c r="J42" s="1328">
        <v>0</v>
      </c>
      <c r="K42" s="1859">
        <v>0</v>
      </c>
      <c r="L42" s="1328">
        <v>0</v>
      </c>
    </row>
    <row r="43" spans="1:13" ht="9.75" customHeight="1" x14ac:dyDescent="0.2">
      <c r="A43" s="828">
        <v>3143.1</v>
      </c>
      <c r="B43" s="829" t="s">
        <v>2</v>
      </c>
      <c r="C43" s="661" t="s">
        <v>571</v>
      </c>
      <c r="D43" s="1328">
        <v>0</v>
      </c>
      <c r="E43" s="1328">
        <v>0</v>
      </c>
      <c r="F43" s="1328">
        <v>0</v>
      </c>
      <c r="G43" s="1328">
        <v>0</v>
      </c>
      <c r="H43" s="1858">
        <v>0</v>
      </c>
      <c r="I43" s="1328"/>
      <c r="J43" s="1328">
        <v>0</v>
      </c>
      <c r="K43" s="1858">
        <v>0</v>
      </c>
      <c r="L43" s="1328">
        <v>0</v>
      </c>
    </row>
    <row r="44" spans="1:13" ht="9.75" customHeight="1" x14ac:dyDescent="0.2">
      <c r="A44" s="828">
        <v>3143.2</v>
      </c>
      <c r="B44" s="829" t="s">
        <v>761</v>
      </c>
      <c r="C44" s="661" t="s">
        <v>571</v>
      </c>
      <c r="D44" s="1328">
        <v>0</v>
      </c>
      <c r="E44" s="1328">
        <v>0</v>
      </c>
      <c r="F44" s="1328">
        <v>0</v>
      </c>
      <c r="G44" s="1328">
        <v>0</v>
      </c>
      <c r="H44" s="1858">
        <v>0</v>
      </c>
      <c r="I44" s="1328"/>
      <c r="J44" s="1328">
        <v>0</v>
      </c>
      <c r="K44" s="1858">
        <v>0</v>
      </c>
      <c r="L44" s="1328">
        <v>0</v>
      </c>
    </row>
    <row r="45" spans="1:13" ht="14.25" customHeight="1" x14ac:dyDescent="0.2">
      <c r="A45" s="663">
        <v>3144</v>
      </c>
      <c r="B45" s="660" t="s">
        <v>762</v>
      </c>
      <c r="C45" s="661" t="s">
        <v>571</v>
      </c>
      <c r="D45" s="1328">
        <v>0</v>
      </c>
      <c r="E45" s="1328">
        <v>-136</v>
      </c>
      <c r="F45" s="1328">
        <v>0</v>
      </c>
      <c r="G45" s="1328">
        <v>0</v>
      </c>
      <c r="H45" s="1858">
        <v>-136</v>
      </c>
      <c r="I45" s="1328"/>
      <c r="J45" s="1328">
        <v>0</v>
      </c>
      <c r="K45" s="1859">
        <v>0</v>
      </c>
      <c r="L45" s="1328">
        <v>-136</v>
      </c>
    </row>
    <row r="46" spans="1:13" ht="9.75" customHeight="1" x14ac:dyDescent="0.2">
      <c r="A46" s="828">
        <v>3144.1</v>
      </c>
      <c r="B46" s="829" t="s">
        <v>763</v>
      </c>
      <c r="C46" s="661" t="s">
        <v>571</v>
      </c>
      <c r="D46" s="1328">
        <v>0</v>
      </c>
      <c r="E46" s="1328">
        <v>10</v>
      </c>
      <c r="F46" s="1328">
        <v>0</v>
      </c>
      <c r="G46" s="1328">
        <v>0</v>
      </c>
      <c r="H46" s="1858">
        <v>10</v>
      </c>
      <c r="I46" s="1328"/>
      <c r="J46" s="1328">
        <v>0</v>
      </c>
      <c r="K46" s="1858">
        <v>0</v>
      </c>
      <c r="L46" s="1328">
        <v>10</v>
      </c>
    </row>
    <row r="47" spans="1:13" ht="9.75" customHeight="1" x14ac:dyDescent="0.2">
      <c r="A47" s="830">
        <v>3144.2</v>
      </c>
      <c r="B47" s="831" t="s">
        <v>764</v>
      </c>
      <c r="C47" s="674" t="s">
        <v>571</v>
      </c>
      <c r="D47" s="1853">
        <v>0</v>
      </c>
      <c r="E47" s="1853">
        <v>146</v>
      </c>
      <c r="F47" s="1853">
        <v>0</v>
      </c>
      <c r="G47" s="1853">
        <v>0</v>
      </c>
      <c r="H47" s="1860">
        <v>146</v>
      </c>
      <c r="I47" s="1853"/>
      <c r="J47" s="1853">
        <v>0</v>
      </c>
      <c r="K47" s="1860">
        <v>0</v>
      </c>
      <c r="L47" s="1853">
        <v>146</v>
      </c>
    </row>
    <row r="48" spans="1:13" s="897" customFormat="1" ht="13.5" customHeight="1" x14ac:dyDescent="0.2">
      <c r="A48" s="650">
        <v>32</v>
      </c>
      <c r="B48" s="825" t="s">
        <v>816</v>
      </c>
      <c r="C48" s="911" t="s">
        <v>571</v>
      </c>
      <c r="D48" s="1326">
        <v>6507</v>
      </c>
      <c r="E48" s="1326">
        <v>4888</v>
      </c>
      <c r="F48" s="1326">
        <v>5184</v>
      </c>
      <c r="G48" s="1326">
        <v>-31288</v>
      </c>
      <c r="H48" s="1326">
        <v>-14709</v>
      </c>
      <c r="I48" s="1326"/>
      <c r="J48" s="1326">
        <v>1703</v>
      </c>
      <c r="K48" s="1326">
        <v>-359</v>
      </c>
      <c r="L48" s="1326">
        <v>-13365</v>
      </c>
      <c r="M48" s="910"/>
    </row>
    <row r="49" spans="1:13" ht="12.75" customHeight="1" x14ac:dyDescent="0.2">
      <c r="A49" s="656" t="s">
        <v>765</v>
      </c>
      <c r="B49" s="631" t="s">
        <v>766</v>
      </c>
      <c r="C49" s="607"/>
      <c r="D49" s="1331">
        <v>14269</v>
      </c>
      <c r="E49" s="1331">
        <v>3520</v>
      </c>
      <c r="F49" s="1331">
        <v>822</v>
      </c>
      <c r="G49" s="1331">
        <v>-24492</v>
      </c>
      <c r="H49" s="1331">
        <v>-5881</v>
      </c>
      <c r="I49" s="1331"/>
      <c r="J49" s="1331">
        <v>768</v>
      </c>
      <c r="K49" s="1331">
        <v>0</v>
      </c>
      <c r="L49" s="1331">
        <v>-5113</v>
      </c>
    </row>
    <row r="50" spans="1:13" ht="11.25" customHeight="1" x14ac:dyDescent="0.2">
      <c r="A50" s="656" t="s">
        <v>767</v>
      </c>
      <c r="B50" s="631" t="s">
        <v>768</v>
      </c>
      <c r="C50" s="607"/>
      <c r="D50" s="1331">
        <v>27</v>
      </c>
      <c r="E50" s="1331">
        <v>-495</v>
      </c>
      <c r="F50" s="1331">
        <v>2660</v>
      </c>
      <c r="G50" s="1331">
        <v>-1766</v>
      </c>
      <c r="H50" s="1331">
        <v>426</v>
      </c>
      <c r="I50" s="1331"/>
      <c r="J50" s="1331">
        <v>511</v>
      </c>
      <c r="K50" s="1331">
        <v>-552</v>
      </c>
      <c r="L50" s="1331">
        <v>385</v>
      </c>
    </row>
    <row r="51" spans="1:13" ht="12.75" customHeight="1" x14ac:dyDescent="0.2">
      <c r="A51" s="656" t="s">
        <v>769</v>
      </c>
      <c r="B51" s="631" t="s">
        <v>770</v>
      </c>
      <c r="C51" s="607"/>
      <c r="D51" s="1331">
        <v>5843</v>
      </c>
      <c r="E51" s="1331">
        <v>-378</v>
      </c>
      <c r="F51" s="1331">
        <v>-4</v>
      </c>
      <c r="G51" s="1331">
        <v>-4969</v>
      </c>
      <c r="H51" s="1331">
        <v>492</v>
      </c>
      <c r="I51" s="1331"/>
      <c r="J51" s="1331">
        <v>-196</v>
      </c>
      <c r="K51" s="1331">
        <v>67</v>
      </c>
      <c r="L51" s="1331">
        <v>363</v>
      </c>
    </row>
    <row r="52" spans="1:13" ht="12" customHeight="1" x14ac:dyDescent="0.2">
      <c r="A52" s="656" t="s">
        <v>771</v>
      </c>
      <c r="B52" s="631" t="s">
        <v>772</v>
      </c>
      <c r="C52" s="607"/>
      <c r="D52" s="1331">
        <v>-19788</v>
      </c>
      <c r="E52" s="1331">
        <v>629</v>
      </c>
      <c r="F52" s="1331">
        <v>519</v>
      </c>
      <c r="G52" s="1331">
        <v>0</v>
      </c>
      <c r="H52" s="1331">
        <v>-18640</v>
      </c>
      <c r="I52" s="1331"/>
      <c r="J52" s="1331">
        <v>-1594</v>
      </c>
      <c r="K52" s="1331">
        <v>0</v>
      </c>
      <c r="L52" s="1331">
        <v>-20234</v>
      </c>
    </row>
    <row r="53" spans="1:13" ht="12" customHeight="1" x14ac:dyDescent="0.2">
      <c r="A53" s="656" t="s">
        <v>773</v>
      </c>
      <c r="B53" s="631" t="s">
        <v>774</v>
      </c>
      <c r="C53" s="607"/>
      <c r="D53" s="1331">
        <v>0</v>
      </c>
      <c r="E53" s="1331">
        <v>0</v>
      </c>
      <c r="F53" s="1331">
        <v>0</v>
      </c>
      <c r="G53" s="1331">
        <v>0</v>
      </c>
      <c r="H53" s="1331">
        <v>0</v>
      </c>
      <c r="I53" s="1331"/>
      <c r="J53" s="1331">
        <v>0</v>
      </c>
      <c r="K53" s="1331">
        <v>0</v>
      </c>
      <c r="L53" s="1331">
        <v>0</v>
      </c>
    </row>
    <row r="54" spans="1:13" ht="11.25" customHeight="1" x14ac:dyDescent="0.2">
      <c r="A54" s="656" t="s">
        <v>775</v>
      </c>
      <c r="B54" s="631" t="s">
        <v>359</v>
      </c>
      <c r="C54" s="607"/>
      <c r="D54" s="1331">
        <v>0</v>
      </c>
      <c r="E54" s="1331">
        <v>56</v>
      </c>
      <c r="F54" s="1331">
        <v>0</v>
      </c>
      <c r="G54" s="1331">
        <v>0</v>
      </c>
      <c r="H54" s="1331">
        <v>56</v>
      </c>
      <c r="I54" s="1331"/>
      <c r="J54" s="1331">
        <v>0</v>
      </c>
      <c r="K54" s="1331">
        <v>0</v>
      </c>
      <c r="L54" s="1331">
        <v>56</v>
      </c>
    </row>
    <row r="55" spans="1:13" ht="12" customHeight="1" x14ac:dyDescent="0.2">
      <c r="A55" s="656" t="s">
        <v>360</v>
      </c>
      <c r="B55" s="631" t="s">
        <v>361</v>
      </c>
      <c r="C55" s="607"/>
      <c r="D55" s="1331">
        <v>6156</v>
      </c>
      <c r="E55" s="1331">
        <v>1556</v>
      </c>
      <c r="F55" s="1331">
        <v>1187</v>
      </c>
      <c r="G55" s="1331">
        <v>-61</v>
      </c>
      <c r="H55" s="1331">
        <v>8838</v>
      </c>
      <c r="I55" s="1331"/>
      <c r="J55" s="1331">
        <v>2214</v>
      </c>
      <c r="K55" s="1331">
        <v>126</v>
      </c>
      <c r="L55" s="1331">
        <v>11178</v>
      </c>
    </row>
    <row r="56" spans="1:13" s="897" customFormat="1" ht="15" customHeight="1" x14ac:dyDescent="0.2">
      <c r="A56" s="625">
        <v>321</v>
      </c>
      <c r="B56" s="637" t="s">
        <v>817</v>
      </c>
      <c r="C56" s="894" t="s">
        <v>571</v>
      </c>
      <c r="D56" s="1837">
        <v>-13046</v>
      </c>
      <c r="E56" s="1837">
        <v>3896</v>
      </c>
      <c r="F56" s="1837">
        <v>5923</v>
      </c>
      <c r="G56" s="1837">
        <v>-31288</v>
      </c>
      <c r="H56" s="1837">
        <v>-34515</v>
      </c>
      <c r="I56" s="1837"/>
      <c r="J56" s="1837">
        <v>1494</v>
      </c>
      <c r="K56" s="1837">
        <v>-359</v>
      </c>
      <c r="L56" s="1837">
        <v>-33380</v>
      </c>
      <c r="M56" s="910"/>
    </row>
    <row r="57" spans="1:13" ht="9.75" customHeight="1" x14ac:dyDescent="0.2">
      <c r="A57" s="626">
        <v>3212</v>
      </c>
      <c r="B57" s="638" t="s">
        <v>362</v>
      </c>
      <c r="C57" s="607" t="s">
        <v>571</v>
      </c>
      <c r="D57" s="1331">
        <v>-1711</v>
      </c>
      <c r="E57" s="1331">
        <v>3520</v>
      </c>
      <c r="F57" s="1331">
        <v>822</v>
      </c>
      <c r="G57" s="1331">
        <v>-24492</v>
      </c>
      <c r="H57" s="1331">
        <v>-21861</v>
      </c>
      <c r="I57" s="1331"/>
      <c r="J57" s="1331">
        <v>768</v>
      </c>
      <c r="K57" s="1331">
        <v>0</v>
      </c>
      <c r="L57" s="1331">
        <v>-21093</v>
      </c>
    </row>
    <row r="58" spans="1:13" ht="9.75" customHeight="1" x14ac:dyDescent="0.2">
      <c r="A58" s="626">
        <v>3213</v>
      </c>
      <c r="B58" s="638" t="s">
        <v>363</v>
      </c>
      <c r="C58" s="607" t="s">
        <v>571</v>
      </c>
      <c r="D58" s="1331">
        <v>0</v>
      </c>
      <c r="E58" s="1331">
        <v>-495</v>
      </c>
      <c r="F58" s="1331">
        <v>2660</v>
      </c>
      <c r="G58" s="1331">
        <v>-1766</v>
      </c>
      <c r="H58" s="1331">
        <v>399</v>
      </c>
      <c r="I58" s="1331"/>
      <c r="J58" s="1331">
        <v>511</v>
      </c>
      <c r="K58" s="1331">
        <v>-552</v>
      </c>
      <c r="L58" s="1331">
        <v>358</v>
      </c>
    </row>
    <row r="59" spans="1:13" ht="9.75" customHeight="1" x14ac:dyDescent="0.2">
      <c r="A59" s="626">
        <v>3214</v>
      </c>
      <c r="B59" s="638" t="s">
        <v>364</v>
      </c>
      <c r="C59" s="607" t="s">
        <v>571</v>
      </c>
      <c r="D59" s="1331">
        <v>5875</v>
      </c>
      <c r="E59" s="1331">
        <v>-378</v>
      </c>
      <c r="F59" s="1331">
        <v>-4</v>
      </c>
      <c r="G59" s="1331">
        <v>-4969</v>
      </c>
      <c r="H59" s="1331">
        <v>524</v>
      </c>
      <c r="I59" s="1331"/>
      <c r="J59" s="1331">
        <v>-196</v>
      </c>
      <c r="K59" s="1331">
        <v>67</v>
      </c>
      <c r="L59" s="1331">
        <v>395</v>
      </c>
    </row>
    <row r="60" spans="1:13" ht="9.75" customHeight="1" x14ac:dyDescent="0.2">
      <c r="A60" s="626">
        <v>3215</v>
      </c>
      <c r="B60" s="638" t="s">
        <v>365</v>
      </c>
      <c r="C60" s="607" t="s">
        <v>571</v>
      </c>
      <c r="D60" s="1331">
        <v>-19905</v>
      </c>
      <c r="E60" s="1331">
        <v>629</v>
      </c>
      <c r="F60" s="1331">
        <v>519</v>
      </c>
      <c r="G60" s="1331">
        <v>0</v>
      </c>
      <c r="H60" s="1331">
        <v>-18757</v>
      </c>
      <c r="I60" s="1331"/>
      <c r="J60" s="1331">
        <v>-1594</v>
      </c>
      <c r="K60" s="1331">
        <v>0</v>
      </c>
      <c r="L60" s="1331">
        <v>-20351</v>
      </c>
    </row>
    <row r="61" spans="1:13" ht="9.75" customHeight="1" x14ac:dyDescent="0.2">
      <c r="A61" s="626">
        <v>3216</v>
      </c>
      <c r="B61" s="638" t="s">
        <v>665</v>
      </c>
      <c r="C61" s="607" t="s">
        <v>571</v>
      </c>
      <c r="D61" s="1331">
        <v>0</v>
      </c>
      <c r="E61" s="1331">
        <v>0</v>
      </c>
      <c r="F61" s="1331">
        <v>0</v>
      </c>
      <c r="G61" s="1331">
        <v>0</v>
      </c>
      <c r="H61" s="1331">
        <v>0</v>
      </c>
      <c r="I61" s="1331"/>
      <c r="J61" s="1331">
        <v>0</v>
      </c>
      <c r="K61" s="1331">
        <v>0</v>
      </c>
      <c r="L61" s="1331">
        <v>0</v>
      </c>
    </row>
    <row r="62" spans="1:13" ht="9.75" customHeight="1" x14ac:dyDescent="0.2">
      <c r="A62" s="626">
        <v>3217</v>
      </c>
      <c r="B62" s="638" t="s">
        <v>366</v>
      </c>
      <c r="C62" s="607" t="s">
        <v>571</v>
      </c>
      <c r="D62" s="1331">
        <v>0</v>
      </c>
      <c r="E62" s="1331">
        <v>28</v>
      </c>
      <c r="F62" s="1331">
        <v>0</v>
      </c>
      <c r="G62" s="1331">
        <v>0</v>
      </c>
      <c r="H62" s="1331">
        <v>28</v>
      </c>
      <c r="I62" s="1331"/>
      <c r="J62" s="1331">
        <v>0</v>
      </c>
      <c r="K62" s="1331">
        <v>0</v>
      </c>
      <c r="L62" s="1331">
        <v>28</v>
      </c>
    </row>
    <row r="63" spans="1:13" ht="9.75" customHeight="1" x14ac:dyDescent="0.2">
      <c r="A63" s="626">
        <v>3218</v>
      </c>
      <c r="B63" s="638" t="s">
        <v>367</v>
      </c>
      <c r="C63" s="607" t="s">
        <v>571</v>
      </c>
      <c r="D63" s="1331">
        <v>2695</v>
      </c>
      <c r="E63" s="1331">
        <v>592</v>
      </c>
      <c r="F63" s="1331">
        <v>1926</v>
      </c>
      <c r="G63" s="1331">
        <v>-61</v>
      </c>
      <c r="H63" s="1331">
        <v>5152</v>
      </c>
      <c r="I63" s="1331"/>
      <c r="J63" s="1331">
        <v>2005</v>
      </c>
      <c r="K63" s="1331">
        <v>126</v>
      </c>
      <c r="L63" s="1331">
        <v>7283</v>
      </c>
    </row>
    <row r="64" spans="1:13" s="897" customFormat="1" ht="15" customHeight="1" x14ac:dyDescent="0.2">
      <c r="A64" s="625">
        <v>322</v>
      </c>
      <c r="B64" s="637" t="s">
        <v>825</v>
      </c>
      <c r="C64" s="894" t="s">
        <v>571</v>
      </c>
      <c r="D64" s="1837">
        <v>19553</v>
      </c>
      <c r="E64" s="1837">
        <v>992</v>
      </c>
      <c r="F64" s="1837">
        <v>-739</v>
      </c>
      <c r="G64" s="1837">
        <v>0</v>
      </c>
      <c r="H64" s="1837">
        <v>19806</v>
      </c>
      <c r="I64" s="1837"/>
      <c r="J64" s="1837">
        <v>209</v>
      </c>
      <c r="K64" s="1837">
        <v>0</v>
      </c>
      <c r="L64" s="1330">
        <v>20015</v>
      </c>
      <c r="M64" s="910"/>
    </row>
    <row r="65" spans="1:15" ht="9.75" customHeight="1" x14ac:dyDescent="0.2">
      <c r="A65" s="626">
        <v>3222</v>
      </c>
      <c r="B65" s="638" t="s">
        <v>362</v>
      </c>
      <c r="C65" s="607" t="s">
        <v>571</v>
      </c>
      <c r="D65" s="1331">
        <v>15980</v>
      </c>
      <c r="E65" s="1331">
        <v>0</v>
      </c>
      <c r="F65" s="1331">
        <v>0</v>
      </c>
      <c r="G65" s="1331">
        <v>0</v>
      </c>
      <c r="H65" s="1332">
        <v>15980</v>
      </c>
      <c r="I65" s="1331"/>
      <c r="J65" s="1331">
        <v>0</v>
      </c>
      <c r="K65" s="1331">
        <v>0</v>
      </c>
      <c r="L65" s="1329">
        <v>15980</v>
      </c>
    </row>
    <row r="66" spans="1:15" ht="9.75" customHeight="1" x14ac:dyDescent="0.2">
      <c r="A66" s="626">
        <v>3223</v>
      </c>
      <c r="B66" s="638" t="s">
        <v>368</v>
      </c>
      <c r="C66" s="607" t="s">
        <v>571</v>
      </c>
      <c r="D66" s="1331">
        <v>27</v>
      </c>
      <c r="E66" s="1331">
        <v>0</v>
      </c>
      <c r="F66" s="1331">
        <v>0</v>
      </c>
      <c r="G66" s="1331">
        <v>0</v>
      </c>
      <c r="H66" s="1332">
        <v>27</v>
      </c>
      <c r="I66" s="1331"/>
      <c r="J66" s="1331">
        <v>0</v>
      </c>
      <c r="K66" s="1331">
        <v>0</v>
      </c>
      <c r="L66" s="1329">
        <v>27</v>
      </c>
    </row>
    <row r="67" spans="1:15" ht="9.75" customHeight="1" x14ac:dyDescent="0.2">
      <c r="A67" s="626">
        <v>3224</v>
      </c>
      <c r="B67" s="638" t="s">
        <v>364</v>
      </c>
      <c r="C67" s="607" t="s">
        <v>571</v>
      </c>
      <c r="D67" s="1331">
        <v>-32</v>
      </c>
      <c r="E67" s="1331">
        <v>0</v>
      </c>
      <c r="F67" s="1331">
        <v>0</v>
      </c>
      <c r="G67" s="1331">
        <v>0</v>
      </c>
      <c r="H67" s="1332">
        <v>-32</v>
      </c>
      <c r="I67" s="1331"/>
      <c r="J67" s="1331">
        <v>0</v>
      </c>
      <c r="K67" s="1331">
        <v>0</v>
      </c>
      <c r="L67" s="1329">
        <v>-32</v>
      </c>
    </row>
    <row r="68" spans="1:15" ht="9.75" customHeight="1" x14ac:dyDescent="0.2">
      <c r="A68" s="626">
        <v>3225</v>
      </c>
      <c r="B68" s="638" t="s">
        <v>365</v>
      </c>
      <c r="C68" s="607" t="s">
        <v>571</v>
      </c>
      <c r="D68" s="1331">
        <v>117</v>
      </c>
      <c r="E68" s="1331">
        <v>0</v>
      </c>
      <c r="F68" s="1331">
        <v>0</v>
      </c>
      <c r="G68" s="1331">
        <v>0</v>
      </c>
      <c r="H68" s="1332">
        <v>117</v>
      </c>
      <c r="I68" s="1331"/>
      <c r="J68" s="1331">
        <v>0</v>
      </c>
      <c r="K68" s="1331">
        <v>0</v>
      </c>
      <c r="L68" s="1329">
        <v>117</v>
      </c>
    </row>
    <row r="69" spans="1:15" ht="9.75" customHeight="1" x14ac:dyDescent="0.2">
      <c r="A69" s="626">
        <v>3226</v>
      </c>
      <c r="B69" s="638" t="s">
        <v>665</v>
      </c>
      <c r="C69" s="607" t="s">
        <v>571</v>
      </c>
      <c r="D69" s="1331">
        <v>0</v>
      </c>
      <c r="E69" s="1331">
        <v>0</v>
      </c>
      <c r="F69" s="1331">
        <v>0</v>
      </c>
      <c r="G69" s="1331">
        <v>0</v>
      </c>
      <c r="H69" s="1332">
        <v>0</v>
      </c>
      <c r="I69" s="1331"/>
      <c r="J69" s="1331">
        <v>0</v>
      </c>
      <c r="K69" s="1331">
        <v>0</v>
      </c>
      <c r="L69" s="1329">
        <v>0</v>
      </c>
    </row>
    <row r="70" spans="1:15" ht="9.75" customHeight="1" x14ac:dyDescent="0.2">
      <c r="A70" s="626">
        <v>3227</v>
      </c>
      <c r="B70" s="638" t="s">
        <v>366</v>
      </c>
      <c r="C70" s="607" t="s">
        <v>571</v>
      </c>
      <c r="D70" s="1331">
        <v>0</v>
      </c>
      <c r="E70" s="1331">
        <v>28</v>
      </c>
      <c r="F70" s="1331">
        <v>0</v>
      </c>
      <c r="G70" s="1331">
        <v>0</v>
      </c>
      <c r="H70" s="1332">
        <v>28</v>
      </c>
      <c r="I70" s="1331"/>
      <c r="J70" s="1331">
        <v>0</v>
      </c>
      <c r="K70" s="1331">
        <v>0</v>
      </c>
      <c r="L70" s="1329">
        <v>28</v>
      </c>
    </row>
    <row r="71" spans="1:15" ht="9.75" customHeight="1" x14ac:dyDescent="0.2">
      <c r="A71" s="626">
        <v>3228</v>
      </c>
      <c r="B71" s="638" t="s">
        <v>367</v>
      </c>
      <c r="C71" s="607" t="s">
        <v>571</v>
      </c>
      <c r="D71" s="1331">
        <v>3461</v>
      </c>
      <c r="E71" s="1331">
        <v>964</v>
      </c>
      <c r="F71" s="1331">
        <v>-739</v>
      </c>
      <c r="G71" s="1331">
        <v>0</v>
      </c>
      <c r="H71" s="1332">
        <v>3686</v>
      </c>
      <c r="I71" s="1331"/>
      <c r="J71" s="1331">
        <v>209</v>
      </c>
      <c r="K71" s="1331">
        <v>0</v>
      </c>
      <c r="L71" s="1329">
        <v>3895</v>
      </c>
    </row>
    <row r="72" spans="1:15" ht="15" customHeight="1" x14ac:dyDescent="0.2">
      <c r="A72" s="642">
        <v>323</v>
      </c>
      <c r="B72" s="657" t="s">
        <v>285</v>
      </c>
      <c r="C72" s="613" t="s">
        <v>571</v>
      </c>
      <c r="D72" s="1839">
        <v>0</v>
      </c>
      <c r="E72" s="1839">
        <v>0</v>
      </c>
      <c r="F72" s="1839">
        <v>0</v>
      </c>
      <c r="G72" s="1839">
        <v>0</v>
      </c>
      <c r="H72" s="1840">
        <v>0</v>
      </c>
      <c r="I72" s="1839"/>
      <c r="J72" s="1839">
        <v>0</v>
      </c>
      <c r="K72" s="1839">
        <v>0</v>
      </c>
      <c r="L72" s="1841">
        <v>0</v>
      </c>
    </row>
    <row r="73" spans="1:15" s="897" customFormat="1" ht="15" customHeight="1" x14ac:dyDescent="0.2">
      <c r="A73" s="650">
        <v>33</v>
      </c>
      <c r="B73" s="825" t="s">
        <v>834</v>
      </c>
      <c r="C73" s="911" t="s">
        <v>571</v>
      </c>
      <c r="D73" s="1326">
        <v>62066</v>
      </c>
      <c r="E73" s="1326">
        <v>12031</v>
      </c>
      <c r="F73" s="1326">
        <v>6570</v>
      </c>
      <c r="G73" s="1326">
        <v>-31288</v>
      </c>
      <c r="H73" s="1326">
        <v>49379</v>
      </c>
      <c r="I73" s="1326"/>
      <c r="J73" s="1326">
        <v>13529</v>
      </c>
      <c r="K73" s="1326">
        <v>-359</v>
      </c>
      <c r="L73" s="1326">
        <v>62549</v>
      </c>
      <c r="M73" s="910"/>
    </row>
    <row r="74" spans="1:15" ht="11.25" customHeight="1" x14ac:dyDescent="0.2">
      <c r="A74" s="656" t="s">
        <v>369</v>
      </c>
      <c r="B74" s="631" t="s">
        <v>370</v>
      </c>
      <c r="C74" s="607"/>
      <c r="D74" s="1331">
        <v>24500</v>
      </c>
      <c r="E74" s="1331">
        <v>0</v>
      </c>
      <c r="F74" s="1331">
        <v>0</v>
      </c>
      <c r="G74" s="1331">
        <v>-24492</v>
      </c>
      <c r="H74" s="1331">
        <v>8</v>
      </c>
      <c r="I74" s="1331"/>
      <c r="J74" s="1331">
        <v>0</v>
      </c>
      <c r="K74" s="1331">
        <v>0</v>
      </c>
      <c r="L74" s="1331">
        <v>8</v>
      </c>
    </row>
    <row r="75" spans="1:15" ht="11.25" customHeight="1" x14ac:dyDescent="0.2">
      <c r="A75" s="656" t="s">
        <v>371</v>
      </c>
      <c r="B75" s="631" t="s">
        <v>213</v>
      </c>
      <c r="C75" s="607"/>
      <c r="D75" s="1331">
        <v>26585</v>
      </c>
      <c r="E75" s="1331">
        <v>7494</v>
      </c>
      <c r="F75" s="1331">
        <v>0</v>
      </c>
      <c r="G75" s="1331">
        <v>-1766</v>
      </c>
      <c r="H75" s="1331">
        <v>32313</v>
      </c>
      <c r="I75" s="1331"/>
      <c r="J75" s="1331">
        <v>721</v>
      </c>
      <c r="K75" s="1331">
        <v>-552</v>
      </c>
      <c r="L75" s="1331">
        <v>32482</v>
      </c>
    </row>
    <row r="76" spans="1:15" ht="12" customHeight="1" x14ac:dyDescent="0.2">
      <c r="A76" s="656" t="s">
        <v>214</v>
      </c>
      <c r="B76" s="631" t="s">
        <v>667</v>
      </c>
      <c r="C76" s="607"/>
      <c r="D76" s="1331">
        <v>8794</v>
      </c>
      <c r="E76" s="1331">
        <v>3382</v>
      </c>
      <c r="F76" s="1331">
        <v>5847</v>
      </c>
      <c r="G76" s="1331">
        <v>-4969</v>
      </c>
      <c r="H76" s="1331">
        <v>13054</v>
      </c>
      <c r="I76" s="1331"/>
      <c r="J76" s="1331">
        <v>9806</v>
      </c>
      <c r="K76" s="1331">
        <v>67</v>
      </c>
      <c r="L76" s="1331">
        <v>22927</v>
      </c>
    </row>
    <row r="77" spans="1:15" ht="12" customHeight="1" x14ac:dyDescent="0.2">
      <c r="A77" s="656" t="s">
        <v>668</v>
      </c>
      <c r="B77" s="631" t="s">
        <v>669</v>
      </c>
      <c r="C77" s="607"/>
      <c r="D77" s="1331">
        <v>0</v>
      </c>
      <c r="E77" s="1331">
        <v>0</v>
      </c>
      <c r="F77" s="1331">
        <v>0</v>
      </c>
      <c r="G77" s="1331">
        <v>0</v>
      </c>
      <c r="H77" s="1331">
        <v>0</v>
      </c>
      <c r="I77" s="1331"/>
      <c r="J77" s="1331">
        <v>0</v>
      </c>
      <c r="K77" s="1331">
        <v>0</v>
      </c>
      <c r="L77" s="1331">
        <v>0</v>
      </c>
    </row>
    <row r="78" spans="1:15" ht="12" customHeight="1" x14ac:dyDescent="0.2">
      <c r="A78" s="656" t="s">
        <v>670</v>
      </c>
      <c r="B78" s="631" t="s">
        <v>671</v>
      </c>
      <c r="C78" s="607"/>
      <c r="D78" s="1331">
        <v>0</v>
      </c>
      <c r="E78" s="1331">
        <v>0</v>
      </c>
      <c r="F78" s="1331">
        <v>0</v>
      </c>
      <c r="G78" s="1331">
        <v>0</v>
      </c>
      <c r="H78" s="1331">
        <v>0</v>
      </c>
      <c r="I78" s="1331"/>
      <c r="J78" s="1331">
        <v>0</v>
      </c>
      <c r="K78" s="1331">
        <v>0</v>
      </c>
      <c r="L78" s="1331">
        <v>0</v>
      </c>
    </row>
    <row r="79" spans="1:15" ht="11.25" customHeight="1" x14ac:dyDescent="0.2">
      <c r="A79" s="656" t="s">
        <v>672</v>
      </c>
      <c r="B79" s="631" t="s">
        <v>613</v>
      </c>
      <c r="C79" s="607"/>
      <c r="D79" s="1331">
        <v>-56</v>
      </c>
      <c r="E79" s="1331">
        <v>-56</v>
      </c>
      <c r="F79" s="1331">
        <v>0</v>
      </c>
      <c r="G79" s="1331">
        <v>0</v>
      </c>
      <c r="H79" s="1331">
        <v>-112</v>
      </c>
      <c r="I79" s="1331"/>
      <c r="J79" s="1331">
        <v>0</v>
      </c>
      <c r="K79" s="1331">
        <v>0</v>
      </c>
      <c r="L79" s="1331">
        <v>-112</v>
      </c>
      <c r="N79" s="610"/>
      <c r="O79" s="610"/>
    </row>
    <row r="80" spans="1:15" ht="11.25" customHeight="1" x14ac:dyDescent="0.2">
      <c r="A80" s="656" t="s">
        <v>614</v>
      </c>
      <c r="B80" s="631" t="s">
        <v>615</v>
      </c>
      <c r="C80" s="607"/>
      <c r="D80" s="1331">
        <v>2243</v>
      </c>
      <c r="E80" s="1331">
        <v>1211</v>
      </c>
      <c r="F80" s="1331">
        <v>723</v>
      </c>
      <c r="G80" s="1331">
        <v>-61</v>
      </c>
      <c r="H80" s="1331">
        <v>4116</v>
      </c>
      <c r="I80" s="1331"/>
      <c r="J80" s="1331">
        <v>3002</v>
      </c>
      <c r="K80" s="1331">
        <v>126</v>
      </c>
      <c r="L80" s="1331">
        <v>7244</v>
      </c>
    </row>
    <row r="81" spans="1:13" s="897" customFormat="1" ht="12.75" customHeight="1" x14ac:dyDescent="0.2">
      <c r="A81" s="625">
        <v>331</v>
      </c>
      <c r="B81" s="637" t="s">
        <v>817</v>
      </c>
      <c r="C81" s="894" t="s">
        <v>571</v>
      </c>
      <c r="D81" s="1837">
        <v>15203</v>
      </c>
      <c r="E81" s="1837">
        <v>8856</v>
      </c>
      <c r="F81" s="1837">
        <v>6570</v>
      </c>
      <c r="G81" s="1837">
        <v>-31288</v>
      </c>
      <c r="H81" s="1837">
        <v>-659</v>
      </c>
      <c r="I81" s="1837"/>
      <c r="J81" s="1837">
        <v>11341</v>
      </c>
      <c r="K81" s="1837">
        <v>-359</v>
      </c>
      <c r="L81" s="1837">
        <v>10323</v>
      </c>
      <c r="M81" s="910"/>
    </row>
    <row r="82" spans="1:13" ht="9.75" customHeight="1" x14ac:dyDescent="0.2">
      <c r="A82" s="626">
        <v>3312</v>
      </c>
      <c r="B82" s="638" t="s">
        <v>616</v>
      </c>
      <c r="C82" s="607" t="s">
        <v>571</v>
      </c>
      <c r="D82" s="1331">
        <v>24500</v>
      </c>
      <c r="E82" s="1331">
        <v>0</v>
      </c>
      <c r="F82" s="1331">
        <v>0</v>
      </c>
      <c r="G82" s="1331">
        <v>-24492</v>
      </c>
      <c r="H82" s="1331">
        <v>8</v>
      </c>
      <c r="I82" s="1331"/>
      <c r="J82" s="1331">
        <v>0</v>
      </c>
      <c r="K82" s="1331">
        <v>0</v>
      </c>
      <c r="L82" s="1331">
        <v>8</v>
      </c>
    </row>
    <row r="83" spans="1:13" ht="9.75" customHeight="1" x14ac:dyDescent="0.2">
      <c r="A83" s="626">
        <v>3313</v>
      </c>
      <c r="B83" s="638" t="s">
        <v>368</v>
      </c>
      <c r="C83" s="607" t="s">
        <v>571</v>
      </c>
      <c r="D83" s="1331">
        <v>-13832</v>
      </c>
      <c r="E83" s="1331">
        <v>7494</v>
      </c>
      <c r="F83" s="1331">
        <v>0</v>
      </c>
      <c r="G83" s="1331">
        <v>-1766</v>
      </c>
      <c r="H83" s="1331">
        <v>-8104</v>
      </c>
      <c r="I83" s="1331"/>
      <c r="J83" s="1331">
        <v>592</v>
      </c>
      <c r="K83" s="1331">
        <v>-552</v>
      </c>
      <c r="L83" s="1331">
        <v>-8064</v>
      </c>
    </row>
    <row r="84" spans="1:13" ht="9.75" customHeight="1" x14ac:dyDescent="0.2">
      <c r="A84" s="626">
        <v>3314</v>
      </c>
      <c r="B84" s="638" t="s">
        <v>364</v>
      </c>
      <c r="C84" s="607" t="s">
        <v>571</v>
      </c>
      <c r="D84" s="1331">
        <v>2169</v>
      </c>
      <c r="E84" s="1331">
        <v>191</v>
      </c>
      <c r="F84" s="1331">
        <v>5847</v>
      </c>
      <c r="G84" s="1331">
        <v>-4969</v>
      </c>
      <c r="H84" s="1331">
        <v>3238</v>
      </c>
      <c r="I84" s="1331"/>
      <c r="J84" s="1331">
        <v>7738</v>
      </c>
      <c r="K84" s="1331">
        <v>67</v>
      </c>
      <c r="L84" s="1331">
        <v>11043</v>
      </c>
    </row>
    <row r="85" spans="1:13" ht="9.75" customHeight="1" x14ac:dyDescent="0.2">
      <c r="A85" s="626">
        <v>3315</v>
      </c>
      <c r="B85" s="638" t="s">
        <v>365</v>
      </c>
      <c r="C85" s="607"/>
      <c r="D85" s="1331">
        <v>0</v>
      </c>
      <c r="E85" s="1331">
        <v>0</v>
      </c>
      <c r="F85" s="1331">
        <v>0</v>
      </c>
      <c r="G85" s="1331">
        <v>0</v>
      </c>
      <c r="H85" s="1331">
        <v>0</v>
      </c>
      <c r="I85" s="1331"/>
      <c r="J85" s="1331">
        <v>0</v>
      </c>
      <c r="K85" s="1331">
        <v>0</v>
      </c>
      <c r="L85" s="1331">
        <v>0</v>
      </c>
    </row>
    <row r="86" spans="1:13" ht="9.75" customHeight="1" x14ac:dyDescent="0.2">
      <c r="A86" s="626">
        <v>3316</v>
      </c>
      <c r="B86" s="638" t="s">
        <v>665</v>
      </c>
      <c r="C86" s="607" t="s">
        <v>571</v>
      </c>
      <c r="D86" s="1331">
        <v>0</v>
      </c>
      <c r="E86" s="1331">
        <v>0</v>
      </c>
      <c r="F86" s="1331">
        <v>0</v>
      </c>
      <c r="G86" s="1331">
        <v>0</v>
      </c>
      <c r="H86" s="1331">
        <v>0</v>
      </c>
      <c r="I86" s="1331"/>
      <c r="J86" s="1331">
        <v>0</v>
      </c>
      <c r="K86" s="1331">
        <v>0</v>
      </c>
      <c r="L86" s="1331">
        <v>0</v>
      </c>
    </row>
    <row r="87" spans="1:13" ht="9.75" customHeight="1" x14ac:dyDescent="0.2">
      <c r="A87" s="626">
        <v>3317</v>
      </c>
      <c r="B87" s="638" t="s">
        <v>366</v>
      </c>
      <c r="C87" s="607" t="s">
        <v>571</v>
      </c>
      <c r="D87" s="1331">
        <v>-3</v>
      </c>
      <c r="E87" s="1331">
        <v>-56</v>
      </c>
      <c r="F87" s="1331">
        <v>0</v>
      </c>
      <c r="G87" s="1331">
        <v>0</v>
      </c>
      <c r="H87" s="1331">
        <v>-59</v>
      </c>
      <c r="I87" s="1331"/>
      <c r="J87" s="1331">
        <v>0</v>
      </c>
      <c r="K87" s="1331">
        <v>0</v>
      </c>
      <c r="L87" s="1331">
        <v>-59</v>
      </c>
    </row>
    <row r="88" spans="1:13" ht="9.75" customHeight="1" x14ac:dyDescent="0.2">
      <c r="A88" s="626">
        <v>3318</v>
      </c>
      <c r="B88" s="638" t="s">
        <v>618</v>
      </c>
      <c r="C88" s="607" t="s">
        <v>571</v>
      </c>
      <c r="D88" s="1331">
        <v>2369</v>
      </c>
      <c r="E88" s="1331">
        <v>1227</v>
      </c>
      <c r="F88" s="1331">
        <v>723</v>
      </c>
      <c r="G88" s="1331">
        <v>-61</v>
      </c>
      <c r="H88" s="1331">
        <v>4258</v>
      </c>
      <c r="I88" s="1331"/>
      <c r="J88" s="1331">
        <v>3011</v>
      </c>
      <c r="K88" s="1331">
        <v>126</v>
      </c>
      <c r="L88" s="1331">
        <v>7395</v>
      </c>
    </row>
    <row r="89" spans="1:13" s="897" customFormat="1" ht="12.75" customHeight="1" x14ac:dyDescent="0.2">
      <c r="A89" s="625">
        <v>332</v>
      </c>
      <c r="B89" s="637" t="s">
        <v>825</v>
      </c>
      <c r="C89" s="894" t="s">
        <v>571</v>
      </c>
      <c r="D89" s="1837">
        <v>46863</v>
      </c>
      <c r="E89" s="1837">
        <v>3175</v>
      </c>
      <c r="F89" s="1837">
        <v>0</v>
      </c>
      <c r="G89" s="1837">
        <v>0</v>
      </c>
      <c r="H89" s="1837">
        <v>50038</v>
      </c>
      <c r="I89" s="1837"/>
      <c r="J89" s="1837">
        <v>2188</v>
      </c>
      <c r="K89" s="1837">
        <v>0</v>
      </c>
      <c r="L89" s="1837">
        <v>52226</v>
      </c>
      <c r="M89" s="910"/>
    </row>
    <row r="90" spans="1:13" ht="9.75" customHeight="1" x14ac:dyDescent="0.2">
      <c r="A90" s="626">
        <v>3322</v>
      </c>
      <c r="B90" s="638" t="s">
        <v>362</v>
      </c>
      <c r="C90" s="607" t="s">
        <v>571</v>
      </c>
      <c r="D90" s="1331">
        <v>0</v>
      </c>
      <c r="E90" s="1331">
        <v>0</v>
      </c>
      <c r="F90" s="1331">
        <v>0</v>
      </c>
      <c r="G90" s="1329">
        <v>0</v>
      </c>
      <c r="H90" s="1332">
        <v>0</v>
      </c>
      <c r="I90" s="1331"/>
      <c r="J90" s="1331">
        <v>0</v>
      </c>
      <c r="K90" s="1331">
        <v>0</v>
      </c>
      <c r="L90" s="1329">
        <v>0</v>
      </c>
    </row>
    <row r="91" spans="1:13" ht="9.75" customHeight="1" x14ac:dyDescent="0.2">
      <c r="A91" s="626">
        <v>3323</v>
      </c>
      <c r="B91" s="638" t="s">
        <v>368</v>
      </c>
      <c r="C91" s="607" t="s">
        <v>571</v>
      </c>
      <c r="D91" s="1331">
        <v>40417</v>
      </c>
      <c r="E91" s="1331">
        <v>0</v>
      </c>
      <c r="F91" s="1331">
        <v>0</v>
      </c>
      <c r="G91" s="1329">
        <v>0</v>
      </c>
      <c r="H91" s="1332">
        <v>40417</v>
      </c>
      <c r="I91" s="1331"/>
      <c r="J91" s="1331">
        <v>129</v>
      </c>
      <c r="K91" s="1331">
        <v>0</v>
      </c>
      <c r="L91" s="1329">
        <v>40546</v>
      </c>
    </row>
    <row r="92" spans="1:13" ht="9.75" customHeight="1" x14ac:dyDescent="0.2">
      <c r="A92" s="626">
        <v>3324</v>
      </c>
      <c r="B92" s="638" t="s">
        <v>364</v>
      </c>
      <c r="C92" s="607" t="s">
        <v>571</v>
      </c>
      <c r="D92" s="1331">
        <v>6625</v>
      </c>
      <c r="E92" s="1331">
        <v>3191</v>
      </c>
      <c r="F92" s="1331">
        <v>0</v>
      </c>
      <c r="G92" s="1329">
        <v>0</v>
      </c>
      <c r="H92" s="1332">
        <v>9816</v>
      </c>
      <c r="I92" s="1331"/>
      <c r="J92" s="1331">
        <v>2068</v>
      </c>
      <c r="K92" s="1331">
        <v>0</v>
      </c>
      <c r="L92" s="1329">
        <v>11884</v>
      </c>
    </row>
    <row r="93" spans="1:13" ht="9.75" customHeight="1" x14ac:dyDescent="0.2">
      <c r="A93" s="626">
        <v>3325</v>
      </c>
      <c r="B93" s="638" t="s">
        <v>365</v>
      </c>
      <c r="C93" s="607"/>
      <c r="D93" s="1331">
        <v>0</v>
      </c>
      <c r="E93" s="1331">
        <v>0</v>
      </c>
      <c r="F93" s="1331">
        <v>0</v>
      </c>
      <c r="G93" s="1329">
        <v>0</v>
      </c>
      <c r="H93" s="1332">
        <v>0</v>
      </c>
      <c r="I93" s="1331"/>
      <c r="J93" s="1331">
        <v>0</v>
      </c>
      <c r="K93" s="1331">
        <v>0</v>
      </c>
      <c r="L93" s="1329">
        <v>0</v>
      </c>
    </row>
    <row r="94" spans="1:13" ht="9.75" customHeight="1" x14ac:dyDescent="0.2">
      <c r="A94" s="626">
        <v>3326</v>
      </c>
      <c r="B94" s="638" t="s">
        <v>665</v>
      </c>
      <c r="C94" s="607" t="s">
        <v>571</v>
      </c>
      <c r="D94" s="1331">
        <v>0</v>
      </c>
      <c r="E94" s="1331">
        <v>0</v>
      </c>
      <c r="F94" s="1331">
        <v>0</v>
      </c>
      <c r="G94" s="1329">
        <v>0</v>
      </c>
      <c r="H94" s="1332">
        <v>0</v>
      </c>
      <c r="I94" s="1331"/>
      <c r="J94" s="1331">
        <v>0</v>
      </c>
      <c r="K94" s="1331">
        <v>0</v>
      </c>
      <c r="L94" s="1329">
        <v>0</v>
      </c>
    </row>
    <row r="95" spans="1:13" ht="9.75" customHeight="1" x14ac:dyDescent="0.2">
      <c r="A95" s="626">
        <v>3327</v>
      </c>
      <c r="B95" s="638" t="s">
        <v>366</v>
      </c>
      <c r="C95" s="607" t="s">
        <v>571</v>
      </c>
      <c r="D95" s="1331">
        <v>-53</v>
      </c>
      <c r="E95" s="1331">
        <v>0</v>
      </c>
      <c r="F95" s="1331">
        <v>0</v>
      </c>
      <c r="G95" s="1329">
        <v>0</v>
      </c>
      <c r="H95" s="1332">
        <v>-53</v>
      </c>
      <c r="I95" s="1331"/>
      <c r="J95" s="1331">
        <v>0</v>
      </c>
      <c r="K95" s="1331">
        <v>0</v>
      </c>
      <c r="L95" s="1329">
        <v>-53</v>
      </c>
    </row>
    <row r="96" spans="1:13" ht="10.5" customHeight="1" x14ac:dyDescent="0.2">
      <c r="A96" s="623">
        <v>3328</v>
      </c>
      <c r="B96" s="658" t="s">
        <v>619</v>
      </c>
      <c r="C96" s="613" t="s">
        <v>571</v>
      </c>
      <c r="D96" s="1839">
        <v>-126</v>
      </c>
      <c r="E96" s="1839">
        <v>-16</v>
      </c>
      <c r="F96" s="1839">
        <v>0</v>
      </c>
      <c r="G96" s="1839">
        <v>0</v>
      </c>
      <c r="H96" s="1840">
        <v>-142</v>
      </c>
      <c r="I96" s="1839"/>
      <c r="J96" s="1839">
        <v>-9</v>
      </c>
      <c r="K96" s="1841">
        <v>0</v>
      </c>
      <c r="L96" s="1841">
        <v>-151</v>
      </c>
    </row>
    <row r="97" spans="1:12" ht="14.25" customHeight="1" x14ac:dyDescent="0.2">
      <c r="A97" s="614" t="s">
        <v>58</v>
      </c>
      <c r="B97" s="607"/>
      <c r="C97" s="615"/>
      <c r="D97" s="1241"/>
      <c r="E97" s="1241"/>
      <c r="F97" s="1241"/>
      <c r="G97" s="1241"/>
      <c r="H97" s="1241"/>
      <c r="I97" s="1241"/>
      <c r="J97" s="1241"/>
      <c r="K97" s="1241"/>
      <c r="L97" s="1241"/>
    </row>
    <row r="98" spans="1:12" ht="9.75" customHeight="1" x14ac:dyDescent="0.2">
      <c r="A98" s="614" t="s">
        <v>59</v>
      </c>
      <c r="B98" s="607"/>
      <c r="C98" s="615"/>
      <c r="D98" s="1241"/>
      <c r="E98" s="1241"/>
      <c r="F98" s="1241"/>
      <c r="G98" s="1241"/>
      <c r="H98" s="1241"/>
      <c r="I98" s="1241"/>
      <c r="J98" s="1241"/>
      <c r="K98" s="1241"/>
      <c r="L98" s="1241"/>
    </row>
    <row r="99" spans="1:12" ht="9.75" customHeight="1" x14ac:dyDescent="0.2">
      <c r="A99" s="607" t="s">
        <v>632</v>
      </c>
      <c r="B99" s="607"/>
      <c r="C99" s="615"/>
      <c r="D99" s="1241"/>
      <c r="E99" s="1241"/>
      <c r="F99" s="1241"/>
      <c r="G99" s="1241"/>
      <c r="H99" s="1241"/>
      <c r="I99" s="1241"/>
      <c r="J99" s="1241"/>
      <c r="K99" s="1241"/>
      <c r="L99" s="1241"/>
    </row>
    <row r="100" spans="1:12" ht="9.75" customHeight="1" x14ac:dyDescent="0.2">
      <c r="A100" s="659" t="s">
        <v>633</v>
      </c>
      <c r="B100" s="607"/>
      <c r="C100" s="615"/>
      <c r="D100" s="1241"/>
      <c r="E100" s="1241"/>
      <c r="F100" s="1241"/>
      <c r="G100" s="1241"/>
      <c r="H100" s="1241"/>
      <c r="I100" s="1241"/>
      <c r="J100" s="1241"/>
      <c r="K100" s="1241"/>
      <c r="L100" s="1241"/>
    </row>
  </sheetData>
  <mergeCells count="10">
    <mergeCell ref="A4:B5"/>
    <mergeCell ref="D4:H4"/>
    <mergeCell ref="I4:I5"/>
    <mergeCell ref="J4:J5"/>
    <mergeCell ref="G1:K1"/>
    <mergeCell ref="G2:L2"/>
    <mergeCell ref="G3:H3"/>
    <mergeCell ref="K4:K5"/>
    <mergeCell ref="L4:L5"/>
    <mergeCell ref="A1:B1"/>
  </mergeCells>
  <phoneticPr fontId="2" type="noConversion"/>
  <printOptions horizontalCentered="1"/>
  <pageMargins left="0.19685039370078741" right="0.19685039370078741" top="0.6692913385826772" bottom="0.51181102362204722" header="0" footer="0.31496062992125984"/>
  <pageSetup paperSize="9" scale="92" firstPageNumber="31" fitToWidth="0" fitToHeight="0" orientation="landscape" r:id="rId1"/>
  <headerFooter alignWithMargins="0">
    <oddFooter>&amp;C&amp;P</oddFooter>
  </headerFooter>
  <rowBreaks count="2" manualBreakCount="2">
    <brk id="47" max="11" man="1"/>
    <brk id="72" max="11" man="1"/>
  </rowBreaks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5">
    <pageSetUpPr fitToPage="1"/>
  </sheetPr>
  <dimension ref="A1:O34"/>
  <sheetViews>
    <sheetView view="pageBreakPreview" zoomScale="75" zoomScaleNormal="100" zoomScaleSheetLayoutView="75" workbookViewId="0">
      <selection sqref="A1:B1"/>
    </sheetView>
  </sheetViews>
  <sheetFormatPr defaultRowHeight="12.75" x14ac:dyDescent="0.2"/>
  <cols>
    <col min="1" max="1" width="4.7109375" style="640" customWidth="1"/>
    <col min="2" max="2" width="35.28515625" style="640" customWidth="1"/>
    <col min="3" max="3" width="0.85546875" style="640" customWidth="1"/>
    <col min="4" max="4" width="10" style="1260" customWidth="1"/>
    <col min="5" max="5" width="11.140625" style="1260" customWidth="1"/>
    <col min="6" max="12" width="10" style="1260" customWidth="1"/>
    <col min="13" max="13" width="3.28515625" style="640" customWidth="1"/>
    <col min="14" max="14" width="9.140625" style="640"/>
    <col min="15" max="15" width="11" style="640" customWidth="1"/>
    <col min="16" max="16384" width="9.140625" style="640"/>
  </cols>
  <sheetData>
    <row r="1" spans="1:15" ht="27.75" customHeight="1" x14ac:dyDescent="0.2">
      <c r="A1" s="3378" t="s">
        <v>184</v>
      </c>
      <c r="B1" s="3075"/>
      <c r="C1" s="666"/>
      <c r="D1" s="1262"/>
      <c r="E1" s="1253"/>
      <c r="F1" s="1253"/>
      <c r="G1" s="3368" t="str">
        <f>[1]Coverpage!I7</f>
        <v>Poland</v>
      </c>
      <c r="H1" s="3368"/>
      <c r="I1" s="3368"/>
      <c r="J1" s="3368"/>
      <c r="K1" s="3368"/>
      <c r="L1" s="1247">
        <f>[1]Coverpage!I9</f>
        <v>964</v>
      </c>
    </row>
    <row r="2" spans="1:15" x14ac:dyDescent="0.2">
      <c r="A2" s="665" t="s">
        <v>286</v>
      </c>
      <c r="B2" s="667"/>
      <c r="C2" s="668"/>
      <c r="D2" s="1253"/>
      <c r="E2" s="1253"/>
      <c r="F2" s="1253"/>
      <c r="G2" s="3369" t="s">
        <v>549</v>
      </c>
      <c r="H2" s="3369"/>
      <c r="I2" s="3369"/>
      <c r="J2" s="3369"/>
      <c r="K2" s="3369"/>
      <c r="L2" s="3369"/>
    </row>
    <row r="3" spans="1:15" ht="12" customHeight="1" x14ac:dyDescent="0.2">
      <c r="A3" s="676"/>
      <c r="B3" s="669"/>
      <c r="C3" s="670"/>
      <c r="D3" s="1263"/>
      <c r="E3" s="1254"/>
      <c r="F3" s="1254"/>
      <c r="G3" s="3370" t="s">
        <v>550</v>
      </c>
      <c r="H3" s="3370"/>
      <c r="I3" s="1264">
        <v>2011</v>
      </c>
      <c r="J3" s="1254"/>
      <c r="K3" s="1254"/>
      <c r="L3" s="1255"/>
    </row>
    <row r="4" spans="1:15" ht="12" customHeight="1" x14ac:dyDescent="0.2">
      <c r="A4" s="3373" t="s">
        <v>501</v>
      </c>
      <c r="B4" s="3374"/>
      <c r="C4" s="671"/>
      <c r="D4" s="3417" t="s">
        <v>552</v>
      </c>
      <c r="E4" s="3418"/>
      <c r="F4" s="3418"/>
      <c r="G4" s="3418"/>
      <c r="H4" s="3419"/>
      <c r="I4" s="3366" t="s">
        <v>553</v>
      </c>
      <c r="J4" s="3371" t="s">
        <v>554</v>
      </c>
      <c r="K4" s="3366" t="s">
        <v>555</v>
      </c>
      <c r="L4" s="3372" t="s">
        <v>502</v>
      </c>
    </row>
    <row r="5" spans="1:15" ht="30" customHeight="1" x14ac:dyDescent="0.2">
      <c r="A5" s="3373"/>
      <c r="B5" s="3374"/>
      <c r="C5" s="671"/>
      <c r="D5" s="2090" t="s">
        <v>556</v>
      </c>
      <c r="E5" s="2091" t="s">
        <v>557</v>
      </c>
      <c r="F5" s="2089" t="s">
        <v>558</v>
      </c>
      <c r="G5" s="2091" t="s">
        <v>555</v>
      </c>
      <c r="H5" s="2089" t="s">
        <v>503</v>
      </c>
      <c r="I5" s="3367"/>
      <c r="J5" s="3371"/>
      <c r="K5" s="3367"/>
      <c r="L5" s="3372"/>
    </row>
    <row r="6" spans="1:15" ht="10.5" customHeight="1" x14ac:dyDescent="0.2">
      <c r="A6" s="677"/>
      <c r="B6" s="672"/>
      <c r="C6" s="672"/>
      <c r="D6" s="1265" t="s">
        <v>559</v>
      </c>
      <c r="E6" s="1266" t="s">
        <v>560</v>
      </c>
      <c r="F6" s="1256" t="s">
        <v>561</v>
      </c>
      <c r="G6" s="1266" t="s">
        <v>562</v>
      </c>
      <c r="H6" s="1256" t="s">
        <v>563</v>
      </c>
      <c r="I6" s="1266" t="s">
        <v>564</v>
      </c>
      <c r="J6" s="1256" t="s">
        <v>565</v>
      </c>
      <c r="K6" s="1266" t="s">
        <v>566</v>
      </c>
      <c r="L6" s="1249" t="s">
        <v>567</v>
      </c>
    </row>
    <row r="7" spans="1:15" ht="10.5" customHeight="1" x14ac:dyDescent="0.2">
      <c r="A7" s="663"/>
      <c r="B7" s="673" t="s">
        <v>568</v>
      </c>
      <c r="C7" s="654"/>
      <c r="D7" s="1251" t="str">
        <f>IF([8]Coverage!J18="","",[8]Coverage!J18)</f>
        <v>A</v>
      </c>
      <c r="E7" s="1251" t="str">
        <f>IF([8]Coverage!K18="","",[8]Coverage!K18)</f>
        <v>A</v>
      </c>
      <c r="F7" s="1251" t="str">
        <f>IF([8]Coverage!L18="","",[8]Coverage!L18)</f>
        <v>A</v>
      </c>
      <c r="G7" s="1251" t="str">
        <f>IF([8]Coverage!M18="","",[8]Coverage!M18)</f>
        <v>A</v>
      </c>
      <c r="H7" s="1251" t="str">
        <f>IF([8]Coverage!M18="","",[8]Coverage!M18)</f>
        <v>A</v>
      </c>
      <c r="I7" s="1251" t="str">
        <f>IF([8]Coverage!N18="","",[8]Coverage!N18)</f>
        <v/>
      </c>
      <c r="J7" s="1251" t="str">
        <f>IF([8]Coverage!O18="","",[8]Coverage!O18)</f>
        <v>A</v>
      </c>
      <c r="K7" s="1251" t="str">
        <f>IF([8]Coverage!P18="","",[8]Coverage!P18)</f>
        <v>A</v>
      </c>
      <c r="L7" s="1251" t="str">
        <f>IF([8]Coverage!P18="","",[8]Coverage!P18)</f>
        <v>A</v>
      </c>
    </row>
    <row r="8" spans="1:15" s="910" customFormat="1" ht="15" customHeight="1" x14ac:dyDescent="0.2">
      <c r="A8" s="832">
        <v>63</v>
      </c>
      <c r="B8" s="833" t="s">
        <v>658</v>
      </c>
      <c r="C8" s="912" t="s">
        <v>571</v>
      </c>
      <c r="D8" s="1847">
        <v>787461.57008724299</v>
      </c>
      <c r="E8" s="1847">
        <v>48275.545711558902</v>
      </c>
      <c r="F8" s="1847">
        <v>16720.946</v>
      </c>
      <c r="G8" s="1847">
        <v>-44468.531464369502</v>
      </c>
      <c r="H8" s="1847">
        <v>807989.53033443226</v>
      </c>
      <c r="I8" s="1847"/>
      <c r="J8" s="1847">
        <v>65011.367475780004</v>
      </c>
      <c r="K8" s="1847">
        <v>-2869.9624374132131</v>
      </c>
      <c r="L8" s="1847">
        <v>870130.93537279917</v>
      </c>
      <c r="O8" s="913"/>
    </row>
    <row r="9" spans="1:15" ht="12" customHeight="1" x14ac:dyDescent="0.2">
      <c r="A9" s="656" t="s">
        <v>586</v>
      </c>
      <c r="B9" s="631" t="s">
        <v>372</v>
      </c>
      <c r="C9" s="607"/>
      <c r="D9" s="1331">
        <v>15443.30443192</v>
      </c>
      <c r="E9" s="1331">
        <v>0</v>
      </c>
      <c r="F9" s="1331">
        <v>0</v>
      </c>
      <c r="G9" s="1331">
        <v>-15443.30443192</v>
      </c>
      <c r="H9" s="1331">
        <v>0</v>
      </c>
      <c r="I9" s="1331"/>
      <c r="J9" s="1331">
        <v>2.8425990000000002E-2</v>
      </c>
      <c r="K9" s="1331">
        <v>0</v>
      </c>
      <c r="L9" s="1331">
        <v>2.8425990000000002E-2</v>
      </c>
      <c r="O9" s="655"/>
    </row>
    <row r="10" spans="1:15" ht="12" customHeight="1" x14ac:dyDescent="0.2">
      <c r="A10" s="656" t="s">
        <v>373</v>
      </c>
      <c r="B10" s="631" t="s">
        <v>374</v>
      </c>
      <c r="C10" s="607"/>
      <c r="D10" s="1331">
        <v>714318.89941058017</v>
      </c>
      <c r="E10" s="1331">
        <v>22553.86</v>
      </c>
      <c r="F10" s="1331">
        <v>0</v>
      </c>
      <c r="G10" s="1331">
        <v>-13135.067241839501</v>
      </c>
      <c r="H10" s="1331">
        <v>723737.69216874067</v>
      </c>
      <c r="I10" s="1331"/>
      <c r="J10" s="1331">
        <v>5010.2821120000008</v>
      </c>
      <c r="K10" s="1331">
        <v>-583.88873486321302</v>
      </c>
      <c r="L10" s="1331">
        <v>728164.08554587746</v>
      </c>
      <c r="O10" s="655"/>
    </row>
    <row r="11" spans="1:15" ht="12" customHeight="1" x14ac:dyDescent="0.2">
      <c r="A11" s="656" t="s">
        <v>375</v>
      </c>
      <c r="B11" s="631" t="s">
        <v>376</v>
      </c>
      <c r="C11" s="607"/>
      <c r="D11" s="1331">
        <v>57699.366244742734</v>
      </c>
      <c r="E11" s="1331">
        <v>25721.685711558901</v>
      </c>
      <c r="F11" s="1331">
        <v>16720.946</v>
      </c>
      <c r="G11" s="1331">
        <v>-15890.159790610001</v>
      </c>
      <c r="H11" s="1331">
        <v>84251.838165691632</v>
      </c>
      <c r="I11" s="1331"/>
      <c r="J11" s="1331">
        <v>60001.056937790003</v>
      </c>
      <c r="K11" s="1331">
        <v>-2286.0737025500002</v>
      </c>
      <c r="L11" s="1331">
        <v>141966.82140093163</v>
      </c>
      <c r="O11" s="655"/>
    </row>
    <row r="12" spans="1:15" ht="12" customHeight="1" x14ac:dyDescent="0.2">
      <c r="A12" s="656" t="s">
        <v>377</v>
      </c>
      <c r="B12" s="631" t="s">
        <v>378</v>
      </c>
      <c r="C12" s="607"/>
      <c r="D12" s="1331">
        <v>0</v>
      </c>
      <c r="E12" s="1331">
        <v>0</v>
      </c>
      <c r="F12" s="1331">
        <v>0</v>
      </c>
      <c r="G12" s="1331">
        <v>0</v>
      </c>
      <c r="H12" s="1331">
        <v>0</v>
      </c>
      <c r="I12" s="1331"/>
      <c r="J12" s="1331">
        <v>0</v>
      </c>
      <c r="K12" s="1331">
        <v>0</v>
      </c>
      <c r="L12" s="1331">
        <v>0</v>
      </c>
      <c r="O12" s="655"/>
    </row>
    <row r="13" spans="1:15" ht="12" customHeight="1" x14ac:dyDescent="0.2">
      <c r="A13" s="656" t="s">
        <v>379</v>
      </c>
      <c r="B13" s="631" t="s">
        <v>380</v>
      </c>
      <c r="C13" s="607"/>
      <c r="D13" s="1331">
        <v>0</v>
      </c>
      <c r="E13" s="1331">
        <v>0</v>
      </c>
      <c r="F13" s="1331">
        <v>0</v>
      </c>
      <c r="G13" s="1331">
        <v>0</v>
      </c>
      <c r="H13" s="1331">
        <v>0</v>
      </c>
      <c r="I13" s="1331"/>
      <c r="J13" s="1331">
        <v>0</v>
      </c>
      <c r="K13" s="1331">
        <v>0</v>
      </c>
      <c r="L13" s="1331">
        <v>0</v>
      </c>
      <c r="O13" s="655"/>
    </row>
    <row r="14" spans="1:15" ht="12" customHeight="1" x14ac:dyDescent="0.2">
      <c r="A14" s="656" t="s">
        <v>381</v>
      </c>
      <c r="B14" s="631" t="s">
        <v>382</v>
      </c>
      <c r="C14" s="607"/>
      <c r="D14" s="1331">
        <v>0</v>
      </c>
      <c r="E14" s="1331">
        <v>0</v>
      </c>
      <c r="F14" s="1331">
        <v>0</v>
      </c>
      <c r="G14" s="1331">
        <v>0</v>
      </c>
      <c r="H14" s="1331">
        <v>0</v>
      </c>
      <c r="I14" s="1331"/>
      <c r="J14" s="1331">
        <v>0</v>
      </c>
      <c r="K14" s="1331">
        <v>0</v>
      </c>
      <c r="L14" s="1331">
        <v>0</v>
      </c>
      <c r="O14" s="655"/>
    </row>
    <row r="15" spans="1:15" ht="12" customHeight="1" x14ac:dyDescent="0.2">
      <c r="A15" s="656" t="s">
        <v>383</v>
      </c>
      <c r="B15" s="631" t="s">
        <v>472</v>
      </c>
      <c r="C15" s="607"/>
      <c r="D15" s="1331">
        <v>0</v>
      </c>
      <c r="E15" s="1331">
        <v>0</v>
      </c>
      <c r="F15" s="1331">
        <v>0</v>
      </c>
      <c r="G15" s="1331">
        <v>0</v>
      </c>
      <c r="H15" s="1331">
        <v>0</v>
      </c>
      <c r="I15" s="1331"/>
      <c r="J15" s="1331">
        <v>0</v>
      </c>
      <c r="K15" s="1331">
        <v>0</v>
      </c>
      <c r="L15" s="1331">
        <v>0</v>
      </c>
      <c r="O15" s="655"/>
    </row>
    <row r="16" spans="1:15" s="910" customFormat="1" ht="13.5" customHeight="1" x14ac:dyDescent="0.2">
      <c r="A16" s="664">
        <v>631</v>
      </c>
      <c r="B16" s="662" t="s">
        <v>817</v>
      </c>
      <c r="C16" s="909" t="s">
        <v>571</v>
      </c>
      <c r="D16" s="1327">
        <v>393883.52041760832</v>
      </c>
      <c r="E16" s="1327">
        <v>33533.3492235589</v>
      </c>
      <c r="F16" s="1327">
        <v>16720.946</v>
      </c>
      <c r="G16" s="1327">
        <v>-44468.531464369502</v>
      </c>
      <c r="H16" s="1327">
        <v>399669.28417679772</v>
      </c>
      <c r="I16" s="1327"/>
      <c r="J16" s="1327">
        <v>53186.890757599998</v>
      </c>
      <c r="K16" s="1327">
        <v>-2869.9624374132131</v>
      </c>
      <c r="L16" s="1327">
        <v>449986.21249698452</v>
      </c>
      <c r="O16" s="913"/>
    </row>
    <row r="17" spans="1:15" ht="12" customHeight="1" x14ac:dyDescent="0.2">
      <c r="A17" s="663">
        <v>6312</v>
      </c>
      <c r="B17" s="660" t="s">
        <v>616</v>
      </c>
      <c r="C17" s="661" t="s">
        <v>571</v>
      </c>
      <c r="D17" s="1328">
        <v>15443.30443192</v>
      </c>
      <c r="E17" s="1328">
        <v>0</v>
      </c>
      <c r="F17" s="1328">
        <v>0</v>
      </c>
      <c r="G17" s="1328">
        <v>-15443.30443192</v>
      </c>
      <c r="H17" s="1328">
        <v>0</v>
      </c>
      <c r="I17" s="1861"/>
      <c r="J17" s="1328">
        <v>2.8425990000000002E-2</v>
      </c>
      <c r="K17" s="1328">
        <v>0</v>
      </c>
      <c r="L17" s="1328">
        <v>2.8425990000000002E-2</v>
      </c>
      <c r="O17" s="655"/>
    </row>
    <row r="18" spans="1:15" ht="12" customHeight="1" x14ac:dyDescent="0.2">
      <c r="A18" s="663">
        <v>6313</v>
      </c>
      <c r="B18" s="660" t="s">
        <v>368</v>
      </c>
      <c r="C18" s="661" t="s">
        <v>571</v>
      </c>
      <c r="D18" s="1328">
        <v>370477.54947011883</v>
      </c>
      <c r="E18" s="1328">
        <v>21670.5</v>
      </c>
      <c r="F18" s="1328">
        <v>0</v>
      </c>
      <c r="G18" s="1328">
        <v>-13135.067241839501</v>
      </c>
      <c r="H18" s="1328">
        <v>379012.98222827935</v>
      </c>
      <c r="I18" s="1861"/>
      <c r="J18" s="1328">
        <v>3764.7445120000002</v>
      </c>
      <c r="K18" s="1328">
        <v>-583.88873486321302</v>
      </c>
      <c r="L18" s="1328">
        <v>382193.83800541615</v>
      </c>
      <c r="N18" s="655"/>
      <c r="O18" s="655"/>
    </row>
    <row r="19" spans="1:15" ht="12" customHeight="1" x14ac:dyDescent="0.2">
      <c r="A19" s="663">
        <v>6314</v>
      </c>
      <c r="B19" s="660" t="s">
        <v>364</v>
      </c>
      <c r="C19" s="661" t="s">
        <v>571</v>
      </c>
      <c r="D19" s="1328">
        <v>7962.6665155694927</v>
      </c>
      <c r="E19" s="1328">
        <v>11862.849223558898</v>
      </c>
      <c r="F19" s="1328">
        <v>16720.946</v>
      </c>
      <c r="G19" s="1328">
        <v>-15890.159790610001</v>
      </c>
      <c r="H19" s="1328">
        <v>20656.30194851839</v>
      </c>
      <c r="I19" s="1861"/>
      <c r="J19" s="1328">
        <v>49422.117819610001</v>
      </c>
      <c r="K19" s="1328">
        <v>-2286.0737025500002</v>
      </c>
      <c r="L19" s="1328">
        <v>67792.3460655784</v>
      </c>
      <c r="O19" s="655"/>
    </row>
    <row r="20" spans="1:15" ht="12" customHeight="1" x14ac:dyDescent="0.2">
      <c r="A20" s="663">
        <v>6315</v>
      </c>
      <c r="B20" s="660" t="s">
        <v>473</v>
      </c>
      <c r="C20" s="661"/>
      <c r="D20" s="1328">
        <v>0</v>
      </c>
      <c r="E20" s="1328">
        <v>0</v>
      </c>
      <c r="F20" s="1328">
        <v>0</v>
      </c>
      <c r="G20" s="1328">
        <v>0</v>
      </c>
      <c r="H20" s="1328">
        <v>0</v>
      </c>
      <c r="I20" s="1861"/>
      <c r="J20" s="1328">
        <v>0</v>
      </c>
      <c r="K20" s="1328">
        <v>0</v>
      </c>
      <c r="L20" s="1328">
        <v>0</v>
      </c>
      <c r="O20" s="655"/>
    </row>
    <row r="21" spans="1:15" ht="12" customHeight="1" x14ac:dyDescent="0.2">
      <c r="A21" s="663">
        <v>6316</v>
      </c>
      <c r="B21" s="660" t="s">
        <v>665</v>
      </c>
      <c r="C21" s="661" t="s">
        <v>571</v>
      </c>
      <c r="D21" s="1328">
        <v>0</v>
      </c>
      <c r="E21" s="1328">
        <v>0</v>
      </c>
      <c r="F21" s="1328">
        <v>0</v>
      </c>
      <c r="G21" s="1328">
        <v>0</v>
      </c>
      <c r="H21" s="1328">
        <v>0</v>
      </c>
      <c r="I21" s="1328"/>
      <c r="J21" s="1328">
        <v>0</v>
      </c>
      <c r="K21" s="1328">
        <v>0</v>
      </c>
      <c r="L21" s="1328">
        <v>0</v>
      </c>
      <c r="O21" s="655"/>
    </row>
    <row r="22" spans="1:15" ht="12" customHeight="1" x14ac:dyDescent="0.2">
      <c r="A22" s="663">
        <v>6317</v>
      </c>
      <c r="B22" s="660" t="s">
        <v>366</v>
      </c>
      <c r="C22" s="661" t="s">
        <v>571</v>
      </c>
      <c r="D22" s="1328">
        <v>0</v>
      </c>
      <c r="E22" s="1328">
        <v>0</v>
      </c>
      <c r="F22" s="1328">
        <v>0</v>
      </c>
      <c r="G22" s="1328">
        <v>0</v>
      </c>
      <c r="H22" s="1328">
        <v>0</v>
      </c>
      <c r="I22" s="1328"/>
      <c r="J22" s="1328">
        <v>0</v>
      </c>
      <c r="K22" s="1328">
        <v>0</v>
      </c>
      <c r="L22" s="1328">
        <v>0</v>
      </c>
      <c r="O22" s="655"/>
    </row>
    <row r="23" spans="1:15" ht="12" customHeight="1" x14ac:dyDescent="0.2">
      <c r="A23" s="663">
        <v>6318</v>
      </c>
      <c r="B23" s="660" t="s">
        <v>618</v>
      </c>
      <c r="C23" s="661" t="s">
        <v>571</v>
      </c>
      <c r="D23" s="1328">
        <v>0</v>
      </c>
      <c r="E23" s="1328">
        <v>0</v>
      </c>
      <c r="F23" s="1328">
        <v>0</v>
      </c>
      <c r="G23" s="1328">
        <v>0</v>
      </c>
      <c r="H23" s="1328">
        <v>0</v>
      </c>
      <c r="I23" s="1328"/>
      <c r="J23" s="1328">
        <v>0</v>
      </c>
      <c r="K23" s="1328">
        <v>0</v>
      </c>
      <c r="L23" s="1328">
        <v>0</v>
      </c>
      <c r="O23" s="655"/>
    </row>
    <row r="24" spans="1:15" s="910" customFormat="1" ht="15" customHeight="1" x14ac:dyDescent="0.2">
      <c r="A24" s="664">
        <v>632</v>
      </c>
      <c r="B24" s="662" t="s">
        <v>825</v>
      </c>
      <c r="C24" s="909" t="s">
        <v>571</v>
      </c>
      <c r="D24" s="1327">
        <v>393578.04966963455</v>
      </c>
      <c r="E24" s="1327">
        <v>14742.196488000001</v>
      </c>
      <c r="F24" s="1327">
        <v>0</v>
      </c>
      <c r="G24" s="1327">
        <v>0</v>
      </c>
      <c r="H24" s="1327">
        <v>408320.24615763454</v>
      </c>
      <c r="I24" s="1327"/>
      <c r="J24" s="1327">
        <v>11824.47671818</v>
      </c>
      <c r="K24" s="1327">
        <v>0</v>
      </c>
      <c r="L24" s="1327">
        <v>420144.72287581454</v>
      </c>
      <c r="O24" s="913"/>
    </row>
    <row r="25" spans="1:15" ht="12" customHeight="1" x14ac:dyDescent="0.2">
      <c r="A25" s="663">
        <v>6322</v>
      </c>
      <c r="B25" s="660" t="s">
        <v>362</v>
      </c>
      <c r="C25" s="661" t="s">
        <v>571</v>
      </c>
      <c r="D25" s="1328">
        <v>0</v>
      </c>
      <c r="E25" s="1328">
        <v>0</v>
      </c>
      <c r="F25" s="1328">
        <v>0</v>
      </c>
      <c r="G25" s="1328">
        <v>0</v>
      </c>
      <c r="H25" s="1858">
        <v>0</v>
      </c>
      <c r="I25" s="1861"/>
      <c r="J25" s="1328">
        <v>0</v>
      </c>
      <c r="K25" s="1328">
        <v>0</v>
      </c>
      <c r="L25" s="1859">
        <v>0</v>
      </c>
      <c r="O25" s="655"/>
    </row>
    <row r="26" spans="1:15" ht="12" customHeight="1" x14ac:dyDescent="0.2">
      <c r="A26" s="663">
        <v>6323</v>
      </c>
      <c r="B26" s="660" t="s">
        <v>368</v>
      </c>
      <c r="C26" s="661" t="s">
        <v>571</v>
      </c>
      <c r="D26" s="1328">
        <v>343841.34994046134</v>
      </c>
      <c r="E26" s="1328">
        <v>883.36</v>
      </c>
      <c r="F26" s="1328">
        <v>0</v>
      </c>
      <c r="G26" s="1328">
        <v>0</v>
      </c>
      <c r="H26" s="1858">
        <v>344724.70994046133</v>
      </c>
      <c r="I26" s="1861"/>
      <c r="J26" s="1328">
        <v>1245.5376000000001</v>
      </c>
      <c r="K26" s="1328">
        <v>0</v>
      </c>
      <c r="L26" s="1859">
        <v>345970.24754046131</v>
      </c>
      <c r="O26" s="655"/>
    </row>
    <row r="27" spans="1:15" ht="12" customHeight="1" x14ac:dyDescent="0.2">
      <c r="A27" s="663">
        <v>6324</v>
      </c>
      <c r="B27" s="660" t="s">
        <v>364</v>
      </c>
      <c r="C27" s="661" t="s">
        <v>571</v>
      </c>
      <c r="D27" s="1328">
        <v>49736.69972917324</v>
      </c>
      <c r="E27" s="1328">
        <v>13858.836488000001</v>
      </c>
      <c r="F27" s="1328">
        <v>0</v>
      </c>
      <c r="G27" s="1328">
        <v>0</v>
      </c>
      <c r="H27" s="1858">
        <v>63595.536217173241</v>
      </c>
      <c r="I27" s="1861"/>
      <c r="J27" s="1328">
        <v>10578.93911818</v>
      </c>
      <c r="K27" s="1328">
        <v>0</v>
      </c>
      <c r="L27" s="1859">
        <v>74174.475335353243</v>
      </c>
      <c r="O27" s="655"/>
    </row>
    <row r="28" spans="1:15" ht="12" customHeight="1" x14ac:dyDescent="0.2">
      <c r="A28" s="663">
        <v>6325</v>
      </c>
      <c r="B28" s="660" t="s">
        <v>474</v>
      </c>
      <c r="C28" s="661"/>
      <c r="D28" s="1328">
        <v>0</v>
      </c>
      <c r="E28" s="1328">
        <v>0</v>
      </c>
      <c r="F28" s="1328">
        <v>0</v>
      </c>
      <c r="G28" s="1328">
        <v>0</v>
      </c>
      <c r="H28" s="1858">
        <v>0</v>
      </c>
      <c r="I28" s="1861"/>
      <c r="J28" s="1328">
        <v>0</v>
      </c>
      <c r="K28" s="1328">
        <v>0</v>
      </c>
      <c r="L28" s="1859">
        <v>0</v>
      </c>
      <c r="O28" s="655"/>
    </row>
    <row r="29" spans="1:15" ht="12" customHeight="1" x14ac:dyDescent="0.2">
      <c r="A29" s="663">
        <v>6326</v>
      </c>
      <c r="B29" s="660" t="s">
        <v>665</v>
      </c>
      <c r="C29" s="661" t="s">
        <v>571</v>
      </c>
      <c r="D29" s="1328">
        <v>0</v>
      </c>
      <c r="E29" s="1328">
        <v>0</v>
      </c>
      <c r="F29" s="1328">
        <v>0</v>
      </c>
      <c r="G29" s="1328">
        <v>0</v>
      </c>
      <c r="H29" s="1858">
        <v>0</v>
      </c>
      <c r="I29" s="1328"/>
      <c r="J29" s="1328">
        <v>0</v>
      </c>
      <c r="K29" s="1328">
        <v>0</v>
      </c>
      <c r="L29" s="1859">
        <v>0</v>
      </c>
      <c r="O29" s="655"/>
    </row>
    <row r="30" spans="1:15" ht="12" customHeight="1" x14ac:dyDescent="0.2">
      <c r="A30" s="663">
        <v>6327</v>
      </c>
      <c r="B30" s="660" t="s">
        <v>366</v>
      </c>
      <c r="C30" s="661" t="s">
        <v>571</v>
      </c>
      <c r="D30" s="1328">
        <v>0</v>
      </c>
      <c r="E30" s="1328">
        <v>0</v>
      </c>
      <c r="F30" s="1328">
        <v>0</v>
      </c>
      <c r="G30" s="1328">
        <v>0</v>
      </c>
      <c r="H30" s="1858">
        <v>0</v>
      </c>
      <c r="I30" s="1328"/>
      <c r="J30" s="1328">
        <v>0</v>
      </c>
      <c r="K30" s="1328">
        <v>0</v>
      </c>
      <c r="L30" s="1859">
        <v>0</v>
      </c>
      <c r="O30" s="655"/>
    </row>
    <row r="31" spans="1:15" ht="12" customHeight="1" x14ac:dyDescent="0.2">
      <c r="A31" s="677">
        <v>6328</v>
      </c>
      <c r="B31" s="675" t="s">
        <v>619</v>
      </c>
      <c r="C31" s="674" t="s">
        <v>571</v>
      </c>
      <c r="D31" s="1853">
        <v>0</v>
      </c>
      <c r="E31" s="1853">
        <v>0</v>
      </c>
      <c r="F31" s="1853">
        <v>0</v>
      </c>
      <c r="G31" s="1853">
        <v>0</v>
      </c>
      <c r="H31" s="1853">
        <v>0</v>
      </c>
      <c r="I31" s="1853"/>
      <c r="J31" s="1853">
        <v>0</v>
      </c>
      <c r="K31" s="1853">
        <v>0</v>
      </c>
      <c r="L31" s="1853">
        <v>0</v>
      </c>
      <c r="O31" s="655"/>
    </row>
    <row r="32" spans="1:15" ht="12.75" customHeight="1" x14ac:dyDescent="0.2">
      <c r="A32" s="639" t="s">
        <v>634</v>
      </c>
      <c r="B32" s="661"/>
      <c r="C32" s="621"/>
      <c r="D32" s="1267"/>
      <c r="E32" s="1267"/>
      <c r="F32" s="1267"/>
      <c r="G32" s="1267"/>
      <c r="H32" s="1267"/>
      <c r="I32" s="1267"/>
      <c r="J32" s="1267"/>
      <c r="K32" s="1267"/>
      <c r="L32" s="1267"/>
    </row>
    <row r="33" spans="1:12" ht="9.75" customHeight="1" x14ac:dyDescent="0.2">
      <c r="A33" s="639" t="s">
        <v>635</v>
      </c>
      <c r="B33" s="661"/>
      <c r="C33" s="621"/>
      <c r="D33" s="1259"/>
      <c r="E33" s="1259"/>
      <c r="F33" s="1259"/>
      <c r="G33" s="1259"/>
      <c r="H33" s="1259"/>
      <c r="I33" s="1259"/>
      <c r="J33" s="1259"/>
      <c r="K33" s="1259"/>
      <c r="L33" s="1259"/>
    </row>
    <row r="34" spans="1:12" ht="9.75" customHeight="1" x14ac:dyDescent="0.2">
      <c r="A34" s="639" t="s">
        <v>636</v>
      </c>
      <c r="B34" s="661"/>
      <c r="C34" s="621"/>
      <c r="D34" s="1252"/>
      <c r="E34" s="1268"/>
      <c r="F34" s="1252"/>
      <c r="G34" s="1252"/>
      <c r="H34" s="1252"/>
      <c r="I34" s="1252"/>
      <c r="J34" s="1252"/>
      <c r="K34" s="1252"/>
      <c r="L34" s="1252"/>
    </row>
  </sheetData>
  <mergeCells count="10">
    <mergeCell ref="A4:B5"/>
    <mergeCell ref="D4:H4"/>
    <mergeCell ref="I4:I5"/>
    <mergeCell ref="J4:J5"/>
    <mergeCell ref="G1:K1"/>
    <mergeCell ref="G2:L2"/>
    <mergeCell ref="G3:H3"/>
    <mergeCell ref="K4:K5"/>
    <mergeCell ref="L4:L5"/>
    <mergeCell ref="A1:B1"/>
  </mergeCells>
  <phoneticPr fontId="2" type="noConversion"/>
  <printOptions horizontalCentered="1"/>
  <pageMargins left="0.19685039370078741" right="0.19685039370078741" top="0.6692913385826772" bottom="0.51181102362204722" header="0" footer="0.31496062992125984"/>
  <pageSetup paperSize="9" firstPageNumber="31" fitToWidth="0" orientation="landscape" r:id="rId1"/>
  <headerFooter alignWithMargins="0">
    <oddFooter>&amp;C&amp;P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6">
    <pageSetUpPr fitToPage="1"/>
  </sheetPr>
  <dimension ref="A1:L36"/>
  <sheetViews>
    <sheetView view="pageBreakPreview" zoomScale="75" zoomScaleNormal="100" zoomScaleSheetLayoutView="75" workbookViewId="0">
      <selection sqref="A1:B1"/>
    </sheetView>
  </sheetViews>
  <sheetFormatPr defaultRowHeight="12.75" x14ac:dyDescent="0.2"/>
  <cols>
    <col min="1" max="1" width="4.7109375" style="598" customWidth="1"/>
    <col min="2" max="2" width="35.28515625" style="598" customWidth="1"/>
    <col min="3" max="3" width="0.85546875" style="598" customWidth="1"/>
    <col min="4" max="4" width="10" style="1244" customWidth="1"/>
    <col min="5" max="5" width="11" style="1244" customWidth="1"/>
    <col min="6" max="12" width="10" style="1244" customWidth="1"/>
    <col min="13" max="13" width="3.28515625" style="598" customWidth="1"/>
    <col min="14" max="16384" width="9.140625" style="598"/>
  </cols>
  <sheetData>
    <row r="1" spans="1:12" ht="27.75" customHeight="1" x14ac:dyDescent="0.2">
      <c r="A1" s="3363" t="s">
        <v>184</v>
      </c>
      <c r="B1" s="3075"/>
      <c r="C1" s="597"/>
      <c r="D1" s="1220"/>
      <c r="E1" s="1221"/>
      <c r="F1" s="1221"/>
      <c r="G1" s="3354" t="str">
        <f>[1]Coverpage!I7</f>
        <v>Poland</v>
      </c>
      <c r="H1" s="3354"/>
      <c r="I1" s="3354"/>
      <c r="J1" s="3354"/>
      <c r="K1" s="3354"/>
      <c r="L1" s="1222">
        <f>[1]Coverpage!I9</f>
        <v>964</v>
      </c>
    </row>
    <row r="2" spans="1:12" x14ac:dyDescent="0.2">
      <c r="A2" s="596" t="s">
        <v>44</v>
      </c>
      <c r="B2" s="630"/>
      <c r="C2" s="619"/>
      <c r="D2" s="1221"/>
      <c r="E2" s="1221"/>
      <c r="F2" s="1221"/>
      <c r="G2" s="3355" t="s">
        <v>549</v>
      </c>
      <c r="H2" s="3355"/>
      <c r="I2" s="3355"/>
      <c r="J2" s="3355"/>
      <c r="K2" s="3355"/>
      <c r="L2" s="3355"/>
    </row>
    <row r="3" spans="1:12" ht="12" customHeight="1" x14ac:dyDescent="0.2">
      <c r="A3" s="622"/>
      <c r="B3" s="602"/>
      <c r="C3" s="603"/>
      <c r="D3" s="1224"/>
      <c r="E3" s="1225"/>
      <c r="F3" s="1225"/>
      <c r="G3" s="3356" t="s">
        <v>550</v>
      </c>
      <c r="H3" s="3356"/>
      <c r="I3" s="1226">
        <v>2011</v>
      </c>
      <c r="J3" s="1225"/>
      <c r="K3" s="1225"/>
      <c r="L3" s="1227"/>
    </row>
    <row r="4" spans="1:12" ht="12" customHeight="1" x14ac:dyDescent="0.2">
      <c r="A4" s="3357" t="s">
        <v>45</v>
      </c>
      <c r="B4" s="3358"/>
      <c r="C4" s="601"/>
      <c r="D4" s="3414" t="s">
        <v>552</v>
      </c>
      <c r="E4" s="3415"/>
      <c r="F4" s="3415"/>
      <c r="G4" s="3415"/>
      <c r="H4" s="3416"/>
      <c r="I4" s="3350" t="s">
        <v>553</v>
      </c>
      <c r="J4" s="3362" t="s">
        <v>554</v>
      </c>
      <c r="K4" s="3350" t="s">
        <v>555</v>
      </c>
      <c r="L4" s="3352" t="s">
        <v>60</v>
      </c>
    </row>
    <row r="5" spans="1:12" ht="30" customHeight="1" x14ac:dyDescent="0.2">
      <c r="A5" s="3357"/>
      <c r="B5" s="3358"/>
      <c r="C5" s="601"/>
      <c r="D5" s="2043" t="s">
        <v>556</v>
      </c>
      <c r="E5" s="2044" t="s">
        <v>557</v>
      </c>
      <c r="F5" s="2042" t="s">
        <v>558</v>
      </c>
      <c r="G5" s="2044" t="s">
        <v>555</v>
      </c>
      <c r="H5" s="2042" t="s">
        <v>61</v>
      </c>
      <c r="I5" s="3351"/>
      <c r="J5" s="3362"/>
      <c r="K5" s="3351"/>
      <c r="L5" s="3352"/>
    </row>
    <row r="6" spans="1:12" ht="10.5" customHeight="1" x14ac:dyDescent="0.2">
      <c r="A6" s="623"/>
      <c r="B6" s="604"/>
      <c r="C6" s="604"/>
      <c r="D6" s="1228" t="s">
        <v>559</v>
      </c>
      <c r="E6" s="1229" t="s">
        <v>560</v>
      </c>
      <c r="F6" s="1230" t="s">
        <v>561</v>
      </c>
      <c r="G6" s="1229" t="s">
        <v>562</v>
      </c>
      <c r="H6" s="1230" t="s">
        <v>563</v>
      </c>
      <c r="I6" s="1229" t="s">
        <v>564</v>
      </c>
      <c r="J6" s="1230" t="s">
        <v>565</v>
      </c>
      <c r="K6" s="1229" t="s">
        <v>566</v>
      </c>
      <c r="L6" s="1231" t="s">
        <v>567</v>
      </c>
    </row>
    <row r="7" spans="1:12" ht="10.5" customHeight="1" x14ac:dyDescent="0.2">
      <c r="A7" s="626"/>
      <c r="B7" s="605" t="s">
        <v>568</v>
      </c>
      <c r="C7" s="618"/>
      <c r="D7" s="1269" t="str">
        <f>IF([8]Coverage!J18="","",[8]Coverage!J18)</f>
        <v>A</v>
      </c>
      <c r="E7" s="1269" t="str">
        <f>IF([8]Coverage!K18="","",[8]Coverage!K18)</f>
        <v>A</v>
      </c>
      <c r="F7" s="1269" t="str">
        <f>IF([8]Coverage!L18="","",[8]Coverage!L18)</f>
        <v>A</v>
      </c>
      <c r="G7" s="1269" t="str">
        <f>IF([8]Coverage!M18="","",[8]Coverage!M18)</f>
        <v>A</v>
      </c>
      <c r="H7" s="1269" t="str">
        <f>IF([8]Coverage!M18="","",[8]Coverage!M18)</f>
        <v>A</v>
      </c>
      <c r="I7" s="1269" t="str">
        <f>IF([8]Coverage!N18="","",[8]Coverage!N18)</f>
        <v/>
      </c>
      <c r="J7" s="1269" t="str">
        <f>IF([8]Coverage!O18="","",[8]Coverage!O18)</f>
        <v>A</v>
      </c>
      <c r="K7" s="1269" t="str">
        <f>IF([8]Coverage!P18="","",[8]Coverage!P18)</f>
        <v>A</v>
      </c>
      <c r="L7" s="1269" t="str">
        <f>IF([8]Coverage!P18="","",[8]Coverage!P18)</f>
        <v>A</v>
      </c>
    </row>
    <row r="8" spans="1:12" s="897" customFormat="1" ht="15" customHeight="1" x14ac:dyDescent="0.2">
      <c r="A8" s="650">
        <v>7</v>
      </c>
      <c r="B8" s="825" t="s">
        <v>388</v>
      </c>
      <c r="C8" s="911" t="s">
        <v>571</v>
      </c>
      <c r="D8" s="1326">
        <v>342089</v>
      </c>
      <c r="E8" s="1326">
        <v>83106</v>
      </c>
      <c r="F8" s="1326">
        <v>252889</v>
      </c>
      <c r="G8" s="1326">
        <v>-113463</v>
      </c>
      <c r="H8" s="1326">
        <v>564621</v>
      </c>
      <c r="I8" s="1326"/>
      <c r="J8" s="1326">
        <v>218050</v>
      </c>
      <c r="K8" s="1326">
        <v>-106087</v>
      </c>
      <c r="L8" s="1326">
        <v>676584</v>
      </c>
    </row>
    <row r="9" spans="1:12" s="897" customFormat="1" ht="16.5" customHeight="1" x14ac:dyDescent="0.2">
      <c r="A9" s="625">
        <v>701</v>
      </c>
      <c r="B9" s="637" t="s">
        <v>659</v>
      </c>
      <c r="C9" s="894" t="s">
        <v>571</v>
      </c>
      <c r="D9" s="1327">
        <v>78981</v>
      </c>
      <c r="E9" s="1327">
        <v>8023</v>
      </c>
      <c r="F9" s="1327">
        <v>11</v>
      </c>
      <c r="G9" s="1327">
        <v>-6434</v>
      </c>
      <c r="H9" s="1327">
        <v>80581</v>
      </c>
      <c r="I9" s="1327"/>
      <c r="J9" s="1327">
        <v>20791</v>
      </c>
      <c r="K9" s="1327">
        <v>-14080</v>
      </c>
      <c r="L9" s="1327">
        <v>87292</v>
      </c>
    </row>
    <row r="10" spans="1:12" ht="11.25" customHeight="1" x14ac:dyDescent="0.2">
      <c r="A10" s="626">
        <v>7017</v>
      </c>
      <c r="B10" s="638" t="s">
        <v>392</v>
      </c>
      <c r="C10" s="607" t="s">
        <v>571</v>
      </c>
      <c r="D10" s="1328">
        <v>36239</v>
      </c>
      <c r="E10" s="1328">
        <v>1637</v>
      </c>
      <c r="F10" s="1328">
        <v>11</v>
      </c>
      <c r="G10" s="1328">
        <v>-1301</v>
      </c>
      <c r="H10" s="1328">
        <v>36586</v>
      </c>
      <c r="I10" s="1328"/>
      <c r="J10" s="1328">
        <v>3092</v>
      </c>
      <c r="K10" s="1328">
        <v>-3</v>
      </c>
      <c r="L10" s="1329">
        <v>39675</v>
      </c>
    </row>
    <row r="11" spans="1:12" ht="12" customHeight="1" x14ac:dyDescent="0.2">
      <c r="A11" s="626">
        <v>7018</v>
      </c>
      <c r="B11" s="638" t="s">
        <v>676</v>
      </c>
      <c r="C11" s="607"/>
      <c r="D11" s="1328">
        <v>11423</v>
      </c>
      <c r="E11" s="1328">
        <v>0</v>
      </c>
      <c r="F11" s="1328">
        <v>0</v>
      </c>
      <c r="G11" s="1328">
        <v>0</v>
      </c>
      <c r="H11" s="1328">
        <v>11423</v>
      </c>
      <c r="I11" s="1328"/>
      <c r="J11" s="1328">
        <v>1752</v>
      </c>
      <c r="K11" s="1328">
        <v>-13175</v>
      </c>
      <c r="L11" s="1329">
        <v>0</v>
      </c>
    </row>
    <row r="12" spans="1:12" s="897" customFormat="1" ht="16.5" customHeight="1" x14ac:dyDescent="0.2">
      <c r="A12" s="625">
        <v>702</v>
      </c>
      <c r="B12" s="637" t="s">
        <v>396</v>
      </c>
      <c r="C12" s="894" t="s">
        <v>571</v>
      </c>
      <c r="D12" s="1327">
        <v>19466</v>
      </c>
      <c r="E12" s="1327">
        <v>191</v>
      </c>
      <c r="F12" s="1327">
        <v>0</v>
      </c>
      <c r="G12" s="1327">
        <v>-64</v>
      </c>
      <c r="H12" s="1327">
        <v>19593</v>
      </c>
      <c r="I12" s="1327"/>
      <c r="J12" s="1327">
        <v>75</v>
      </c>
      <c r="K12" s="1327">
        <v>-226</v>
      </c>
      <c r="L12" s="1330">
        <v>19442</v>
      </c>
    </row>
    <row r="13" spans="1:12" s="897" customFormat="1" ht="16.5" customHeight="1" x14ac:dyDescent="0.2">
      <c r="A13" s="625">
        <v>703</v>
      </c>
      <c r="B13" s="637" t="s">
        <v>398</v>
      </c>
      <c r="C13" s="894" t="s">
        <v>571</v>
      </c>
      <c r="D13" s="1327">
        <v>24693</v>
      </c>
      <c r="E13" s="1327">
        <v>1409</v>
      </c>
      <c r="F13" s="1327">
        <v>0</v>
      </c>
      <c r="G13" s="1327">
        <v>-497</v>
      </c>
      <c r="H13" s="1327">
        <v>25605</v>
      </c>
      <c r="I13" s="1327"/>
      <c r="J13" s="1327">
        <v>3899</v>
      </c>
      <c r="K13" s="1327">
        <v>-2102</v>
      </c>
      <c r="L13" s="1330">
        <v>27402</v>
      </c>
    </row>
    <row r="14" spans="1:12" s="897" customFormat="1" ht="16.5" customHeight="1" x14ac:dyDescent="0.2">
      <c r="A14" s="625">
        <v>704</v>
      </c>
      <c r="B14" s="637" t="s">
        <v>202</v>
      </c>
      <c r="C14" s="894" t="s">
        <v>571</v>
      </c>
      <c r="D14" s="1327">
        <v>30091</v>
      </c>
      <c r="E14" s="1327">
        <v>30257</v>
      </c>
      <c r="F14" s="1327">
        <v>0</v>
      </c>
      <c r="G14" s="1327">
        <v>-5344</v>
      </c>
      <c r="H14" s="1327">
        <v>55004</v>
      </c>
      <c r="I14" s="1327"/>
      <c r="J14" s="1327">
        <v>39363</v>
      </c>
      <c r="K14" s="1327">
        <v>-5043</v>
      </c>
      <c r="L14" s="1330">
        <v>89324</v>
      </c>
    </row>
    <row r="15" spans="1:12" ht="10.5" customHeight="1" x14ac:dyDescent="0.2">
      <c r="A15" s="626">
        <v>7042</v>
      </c>
      <c r="B15" s="638" t="s">
        <v>46</v>
      </c>
      <c r="C15" s="607" t="s">
        <v>571</v>
      </c>
      <c r="D15" s="1328">
        <v>11715</v>
      </c>
      <c r="E15" s="1328">
        <v>2317</v>
      </c>
      <c r="F15" s="1328">
        <v>0</v>
      </c>
      <c r="G15" s="1328">
        <v>-4209</v>
      </c>
      <c r="H15" s="1328">
        <v>9823</v>
      </c>
      <c r="I15" s="1328"/>
      <c r="J15" s="1328">
        <v>3184</v>
      </c>
      <c r="K15" s="1328">
        <v>-1690</v>
      </c>
      <c r="L15" s="1329">
        <v>11317</v>
      </c>
    </row>
    <row r="16" spans="1:12" ht="10.5" customHeight="1" x14ac:dyDescent="0.2">
      <c r="A16" s="626">
        <v>7043</v>
      </c>
      <c r="B16" s="638" t="s">
        <v>520</v>
      </c>
      <c r="C16" s="607" t="s">
        <v>571</v>
      </c>
      <c r="D16" s="1328">
        <v>704</v>
      </c>
      <c r="E16" s="1328">
        <v>88</v>
      </c>
      <c r="F16" s="1328">
        <v>0</v>
      </c>
      <c r="G16" s="1328">
        <v>-19</v>
      </c>
      <c r="H16" s="1328">
        <v>773</v>
      </c>
      <c r="I16" s="1328"/>
      <c r="J16" s="1328">
        <v>6</v>
      </c>
      <c r="K16" s="1328">
        <v>-30</v>
      </c>
      <c r="L16" s="1329">
        <v>749</v>
      </c>
    </row>
    <row r="17" spans="1:12" ht="10.5" customHeight="1" x14ac:dyDescent="0.2">
      <c r="A17" s="626">
        <v>7044</v>
      </c>
      <c r="B17" s="638" t="s">
        <v>521</v>
      </c>
      <c r="C17" s="607" t="s">
        <v>571</v>
      </c>
      <c r="D17" s="1328">
        <v>1187</v>
      </c>
      <c r="E17" s="1328">
        <v>121</v>
      </c>
      <c r="F17" s="1328">
        <v>0</v>
      </c>
      <c r="G17" s="1328">
        <v>-25</v>
      </c>
      <c r="H17" s="1328">
        <v>1283</v>
      </c>
      <c r="I17" s="1328"/>
      <c r="J17" s="1328">
        <v>651</v>
      </c>
      <c r="K17" s="1328">
        <v>-212</v>
      </c>
      <c r="L17" s="1329">
        <v>1722</v>
      </c>
    </row>
    <row r="18" spans="1:12" ht="10.5" customHeight="1" x14ac:dyDescent="0.2">
      <c r="A18" s="626">
        <v>7045</v>
      </c>
      <c r="B18" s="638" t="s">
        <v>522</v>
      </c>
      <c r="C18" s="607" t="s">
        <v>571</v>
      </c>
      <c r="D18" s="1328">
        <v>12527</v>
      </c>
      <c r="E18" s="1328">
        <v>26015</v>
      </c>
      <c r="F18" s="1328">
        <v>0</v>
      </c>
      <c r="G18" s="1328">
        <v>-43</v>
      </c>
      <c r="H18" s="1328">
        <v>38499</v>
      </c>
      <c r="I18" s="1328"/>
      <c r="J18" s="1328">
        <v>33535</v>
      </c>
      <c r="K18" s="1328">
        <v>-3000</v>
      </c>
      <c r="L18" s="1329">
        <v>69034</v>
      </c>
    </row>
    <row r="19" spans="1:12" ht="10.5" customHeight="1" x14ac:dyDescent="0.2">
      <c r="A19" s="626">
        <v>7046</v>
      </c>
      <c r="B19" s="638" t="s">
        <v>460</v>
      </c>
      <c r="C19" s="607" t="s">
        <v>571</v>
      </c>
      <c r="D19" s="1328">
        <v>141</v>
      </c>
      <c r="E19" s="1328">
        <v>0</v>
      </c>
      <c r="F19" s="1328">
        <v>0</v>
      </c>
      <c r="G19" s="1328">
        <v>-1</v>
      </c>
      <c r="H19" s="1328">
        <v>140</v>
      </c>
      <c r="I19" s="1328"/>
      <c r="J19" s="1328">
        <v>26</v>
      </c>
      <c r="K19" s="1328">
        <v>0</v>
      </c>
      <c r="L19" s="1329">
        <v>166</v>
      </c>
    </row>
    <row r="20" spans="1:12" s="897" customFormat="1" ht="16.5" customHeight="1" x14ac:dyDescent="0.2">
      <c r="A20" s="625">
        <v>705</v>
      </c>
      <c r="B20" s="637" t="s">
        <v>407</v>
      </c>
      <c r="C20" s="894" t="s">
        <v>571</v>
      </c>
      <c r="D20" s="1327">
        <v>784</v>
      </c>
      <c r="E20" s="1327">
        <v>808</v>
      </c>
      <c r="F20" s="1327">
        <v>0</v>
      </c>
      <c r="G20" s="1327">
        <v>-171</v>
      </c>
      <c r="H20" s="1327">
        <v>1421</v>
      </c>
      <c r="I20" s="1327"/>
      <c r="J20" s="1327">
        <v>7544</v>
      </c>
      <c r="K20" s="1327">
        <v>-419</v>
      </c>
      <c r="L20" s="1330">
        <v>8546</v>
      </c>
    </row>
    <row r="21" spans="1:12" s="897" customFormat="1" ht="16.5" customHeight="1" x14ac:dyDescent="0.2">
      <c r="A21" s="625">
        <v>706</v>
      </c>
      <c r="B21" s="637" t="s">
        <v>409</v>
      </c>
      <c r="C21" s="894" t="s">
        <v>571</v>
      </c>
      <c r="D21" s="1327">
        <v>2011</v>
      </c>
      <c r="E21" s="1327">
        <v>2191</v>
      </c>
      <c r="F21" s="1327">
        <v>0</v>
      </c>
      <c r="G21" s="1327">
        <v>-1541</v>
      </c>
      <c r="H21" s="1327">
        <v>2661</v>
      </c>
      <c r="I21" s="1327"/>
      <c r="J21" s="1327">
        <v>11969</v>
      </c>
      <c r="K21" s="1327">
        <v>-938</v>
      </c>
      <c r="L21" s="1330">
        <v>13692</v>
      </c>
    </row>
    <row r="22" spans="1:12" s="897" customFormat="1" ht="16.5" customHeight="1" x14ac:dyDescent="0.2">
      <c r="A22" s="625">
        <v>707</v>
      </c>
      <c r="B22" s="637" t="s">
        <v>411</v>
      </c>
      <c r="C22" s="894" t="s">
        <v>571</v>
      </c>
      <c r="D22" s="1327">
        <v>6379</v>
      </c>
      <c r="E22" s="1327">
        <v>13712</v>
      </c>
      <c r="F22" s="1327">
        <v>60304</v>
      </c>
      <c r="G22" s="1327">
        <v>-12803</v>
      </c>
      <c r="H22" s="1327">
        <v>67592</v>
      </c>
      <c r="I22" s="1327"/>
      <c r="J22" s="1327">
        <v>34726</v>
      </c>
      <c r="K22" s="1327">
        <v>-29666</v>
      </c>
      <c r="L22" s="1330">
        <v>72652</v>
      </c>
    </row>
    <row r="23" spans="1:12" ht="10.5" customHeight="1" x14ac:dyDescent="0.2">
      <c r="A23" s="626">
        <v>7072</v>
      </c>
      <c r="B23" s="638" t="s">
        <v>776</v>
      </c>
      <c r="C23" s="607" t="s">
        <v>571</v>
      </c>
      <c r="D23" s="1328">
        <v>1843</v>
      </c>
      <c r="E23" s="1328">
        <v>4179</v>
      </c>
      <c r="F23" s="1328">
        <v>21877</v>
      </c>
      <c r="G23" s="1328">
        <v>-3714</v>
      </c>
      <c r="H23" s="1328">
        <v>24185</v>
      </c>
      <c r="I23" s="1328"/>
      <c r="J23" s="1328">
        <v>11963</v>
      </c>
      <c r="K23" s="1328">
        <v>-10191</v>
      </c>
      <c r="L23" s="1329">
        <v>25957</v>
      </c>
    </row>
    <row r="24" spans="1:12" ht="10.5" customHeight="1" x14ac:dyDescent="0.2">
      <c r="A24" s="626">
        <v>7073</v>
      </c>
      <c r="B24" s="638" t="s">
        <v>777</v>
      </c>
      <c r="C24" s="607" t="s">
        <v>571</v>
      </c>
      <c r="D24" s="1328">
        <v>926</v>
      </c>
      <c r="E24" s="1328">
        <v>9055</v>
      </c>
      <c r="F24" s="1328">
        <v>37477</v>
      </c>
      <c r="G24" s="1328">
        <v>-8391</v>
      </c>
      <c r="H24" s="1328">
        <v>39067</v>
      </c>
      <c r="I24" s="1328"/>
      <c r="J24" s="1328">
        <v>20904</v>
      </c>
      <c r="K24" s="1328">
        <v>-18223</v>
      </c>
      <c r="L24" s="1329">
        <v>41748</v>
      </c>
    </row>
    <row r="25" spans="1:12" ht="10.5" customHeight="1" x14ac:dyDescent="0.2">
      <c r="A25" s="626">
        <v>7074</v>
      </c>
      <c r="B25" s="638" t="s">
        <v>778</v>
      </c>
      <c r="C25" s="607" t="s">
        <v>571</v>
      </c>
      <c r="D25" s="1328">
        <v>1037</v>
      </c>
      <c r="E25" s="1328">
        <v>32</v>
      </c>
      <c r="F25" s="1328">
        <v>181</v>
      </c>
      <c r="G25" s="1328">
        <v>-120</v>
      </c>
      <c r="H25" s="1328">
        <v>1130</v>
      </c>
      <c r="I25" s="1328"/>
      <c r="J25" s="1328">
        <v>162</v>
      </c>
      <c r="K25" s="1328">
        <v>-85</v>
      </c>
      <c r="L25" s="1329">
        <v>1207</v>
      </c>
    </row>
    <row r="26" spans="1:12" s="897" customFormat="1" ht="16.5" customHeight="1" x14ac:dyDescent="0.2">
      <c r="A26" s="625">
        <v>708</v>
      </c>
      <c r="B26" s="637" t="s">
        <v>416</v>
      </c>
      <c r="C26" s="894" t="s">
        <v>571</v>
      </c>
      <c r="D26" s="1327">
        <v>2651</v>
      </c>
      <c r="E26" s="1327">
        <v>2034</v>
      </c>
      <c r="F26" s="1327">
        <v>0</v>
      </c>
      <c r="G26" s="1327">
        <v>-908</v>
      </c>
      <c r="H26" s="1327">
        <v>3777</v>
      </c>
      <c r="I26" s="1327"/>
      <c r="J26" s="1327">
        <v>14521</v>
      </c>
      <c r="K26" s="1327">
        <v>-843</v>
      </c>
      <c r="L26" s="1330">
        <v>17455</v>
      </c>
    </row>
    <row r="27" spans="1:12" s="897" customFormat="1" ht="16.5" customHeight="1" x14ac:dyDescent="0.2">
      <c r="A27" s="625">
        <v>709</v>
      </c>
      <c r="B27" s="637" t="s">
        <v>418</v>
      </c>
      <c r="C27" s="894" t="s">
        <v>571</v>
      </c>
      <c r="D27" s="1327">
        <v>51311</v>
      </c>
      <c r="E27" s="1327">
        <v>20015</v>
      </c>
      <c r="F27" s="1327">
        <v>0</v>
      </c>
      <c r="G27" s="1327">
        <v>-11494</v>
      </c>
      <c r="H27" s="1327">
        <v>59832</v>
      </c>
      <c r="I27" s="1327"/>
      <c r="J27" s="1327">
        <v>59031</v>
      </c>
      <c r="K27" s="1327">
        <v>-37640</v>
      </c>
      <c r="L27" s="1330">
        <v>81223</v>
      </c>
    </row>
    <row r="28" spans="1:12" ht="10.5" customHeight="1" x14ac:dyDescent="0.2">
      <c r="A28" s="626">
        <v>7091</v>
      </c>
      <c r="B28" s="638" t="s">
        <v>779</v>
      </c>
      <c r="C28" s="607" t="s">
        <v>571</v>
      </c>
      <c r="D28" s="1328">
        <v>499</v>
      </c>
      <c r="E28" s="1331">
        <v>0</v>
      </c>
      <c r="F28" s="1331">
        <v>0</v>
      </c>
      <c r="G28" s="1331">
        <v>0</v>
      </c>
      <c r="H28" s="1332">
        <v>499</v>
      </c>
      <c r="I28" s="1331"/>
      <c r="J28" s="1331">
        <v>27997</v>
      </c>
      <c r="K28" s="1331">
        <v>-487</v>
      </c>
      <c r="L28" s="1329">
        <v>28009</v>
      </c>
    </row>
    <row r="29" spans="1:12" ht="10.5" customHeight="1" x14ac:dyDescent="0.2">
      <c r="A29" s="626">
        <v>7092</v>
      </c>
      <c r="B29" s="638" t="s">
        <v>673</v>
      </c>
      <c r="C29" s="607" t="s">
        <v>571</v>
      </c>
      <c r="D29" s="1328">
        <v>883</v>
      </c>
      <c r="E29" s="1331">
        <v>0</v>
      </c>
      <c r="F29" s="1331">
        <v>0</v>
      </c>
      <c r="G29" s="1331">
        <v>-1</v>
      </c>
      <c r="H29" s="1332">
        <v>882</v>
      </c>
      <c r="I29" s="1331"/>
      <c r="J29" s="1331">
        <v>23034</v>
      </c>
      <c r="K29" s="1331">
        <v>-16</v>
      </c>
      <c r="L29" s="1329">
        <v>23900</v>
      </c>
    </row>
    <row r="30" spans="1:12" ht="10.5" customHeight="1" x14ac:dyDescent="0.2">
      <c r="A30" s="626">
        <v>7094</v>
      </c>
      <c r="B30" s="638" t="s">
        <v>674</v>
      </c>
      <c r="C30" s="607" t="s">
        <v>571</v>
      </c>
      <c r="D30" s="1328">
        <v>12055</v>
      </c>
      <c r="E30" s="1331">
        <v>20015</v>
      </c>
      <c r="F30" s="1331">
        <v>0</v>
      </c>
      <c r="G30" s="1331">
        <v>-11490</v>
      </c>
      <c r="H30" s="1332">
        <v>20580</v>
      </c>
      <c r="I30" s="1331"/>
      <c r="J30" s="1331">
        <v>66</v>
      </c>
      <c r="K30" s="1331">
        <v>-168</v>
      </c>
      <c r="L30" s="1329">
        <v>20478</v>
      </c>
    </row>
    <row r="31" spans="1:12" s="897" customFormat="1" ht="16.5" customHeight="1" x14ac:dyDescent="0.2">
      <c r="A31" s="642">
        <v>710</v>
      </c>
      <c r="B31" s="643" t="s">
        <v>423</v>
      </c>
      <c r="C31" s="899" t="s">
        <v>571</v>
      </c>
      <c r="D31" s="1333">
        <v>125722</v>
      </c>
      <c r="E31" s="1333">
        <v>4466</v>
      </c>
      <c r="F31" s="1333">
        <v>192574</v>
      </c>
      <c r="G31" s="1333">
        <v>-74207</v>
      </c>
      <c r="H31" s="1333">
        <v>248555</v>
      </c>
      <c r="I31" s="1333"/>
      <c r="J31" s="1333">
        <v>26131</v>
      </c>
      <c r="K31" s="1333">
        <v>-15130</v>
      </c>
      <c r="L31" s="1333">
        <v>259556</v>
      </c>
    </row>
    <row r="32" spans="1:12" ht="12.75" customHeight="1" x14ac:dyDescent="0.2">
      <c r="A32" s="614" t="s">
        <v>58</v>
      </c>
      <c r="B32" s="607"/>
      <c r="C32" s="607"/>
      <c r="D32" s="1236"/>
      <c r="E32" s="1236"/>
      <c r="F32" s="1236"/>
      <c r="G32" s="1236"/>
      <c r="H32" s="1236"/>
      <c r="I32" s="1236"/>
      <c r="J32" s="1236"/>
      <c r="K32" s="1236"/>
      <c r="L32" s="1236"/>
    </row>
    <row r="33" spans="1:12" ht="9.75" customHeight="1" x14ac:dyDescent="0.2">
      <c r="A33" s="614" t="s">
        <v>59</v>
      </c>
      <c r="B33" s="607"/>
      <c r="C33" s="607"/>
      <c r="D33" s="1236"/>
      <c r="E33" s="1236"/>
      <c r="F33" s="1236"/>
      <c r="G33" s="1236"/>
      <c r="H33" s="1236"/>
      <c r="I33" s="1236"/>
      <c r="J33" s="1236"/>
      <c r="K33" s="1236"/>
      <c r="L33" s="1236"/>
    </row>
    <row r="34" spans="1:12" ht="9.75" customHeight="1" x14ac:dyDescent="0.2">
      <c r="A34" s="659" t="s">
        <v>675</v>
      </c>
      <c r="B34" s="607"/>
      <c r="C34" s="607"/>
      <c r="D34" s="1236"/>
      <c r="E34" s="1236"/>
      <c r="F34" s="1236"/>
      <c r="G34" s="1236"/>
      <c r="H34" s="1236"/>
      <c r="I34" s="1236"/>
      <c r="J34" s="1236"/>
      <c r="K34" s="1236"/>
      <c r="L34" s="1236"/>
    </row>
    <row r="35" spans="1:12" ht="10.5" customHeight="1" x14ac:dyDescent="0.2"/>
    <row r="36" spans="1:12" ht="10.5" customHeight="1" x14ac:dyDescent="0.2"/>
  </sheetData>
  <mergeCells count="10">
    <mergeCell ref="A4:B5"/>
    <mergeCell ref="D4:H4"/>
    <mergeCell ref="I4:I5"/>
    <mergeCell ref="J4:J5"/>
    <mergeCell ref="G1:K1"/>
    <mergeCell ref="G2:L2"/>
    <mergeCell ref="G3:H3"/>
    <mergeCell ref="K4:K5"/>
    <mergeCell ref="L4:L5"/>
    <mergeCell ref="A1:B1"/>
  </mergeCells>
  <phoneticPr fontId="2" type="noConversion"/>
  <printOptions horizontalCentered="1"/>
  <pageMargins left="0.19685039370078741" right="0.19685039370078741" top="0.6692913385826772" bottom="0.51181102362204722" header="0" footer="0.31496062992125984"/>
  <pageSetup paperSize="9" firstPageNumber="31" fitToWidth="0" orientation="landscape" r:id="rId1"/>
  <headerFooter alignWithMargins="0">
    <oddFooter>&amp;C&amp;P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7">
    <pageSetUpPr fitToPage="1"/>
  </sheetPr>
  <dimension ref="A1:L38"/>
  <sheetViews>
    <sheetView view="pageBreakPreview" zoomScale="75" zoomScaleNormal="100" zoomScaleSheetLayoutView="75" workbookViewId="0">
      <selection sqref="A1:B1"/>
    </sheetView>
  </sheetViews>
  <sheetFormatPr defaultRowHeight="12.75" x14ac:dyDescent="0.2"/>
  <cols>
    <col min="1" max="1" width="4.7109375" style="598" customWidth="1"/>
    <col min="2" max="2" width="35.28515625" style="598" customWidth="1"/>
    <col min="3" max="3" width="0.85546875" style="598" customWidth="1"/>
    <col min="4" max="4" width="10" style="1244" customWidth="1"/>
    <col min="5" max="5" width="10.85546875" style="1244" customWidth="1"/>
    <col min="6" max="12" width="10" style="1244" customWidth="1"/>
    <col min="13" max="13" width="3.28515625" style="598" customWidth="1"/>
    <col min="14" max="16384" width="9.140625" style="598"/>
  </cols>
  <sheetData>
    <row r="1" spans="1:12" ht="27.75" customHeight="1" x14ac:dyDescent="0.2">
      <c r="A1" s="3363" t="s">
        <v>184</v>
      </c>
      <c r="B1" s="3075"/>
      <c r="C1" s="597"/>
      <c r="D1" s="1220"/>
      <c r="E1" s="1221"/>
      <c r="F1" s="1221"/>
      <c r="G1" s="3354" t="str">
        <f>[1]Coverpage!I7</f>
        <v>Poland</v>
      </c>
      <c r="H1" s="3354"/>
      <c r="I1" s="3354"/>
      <c r="J1" s="3354"/>
      <c r="K1" s="3354"/>
      <c r="L1" s="1222">
        <f>[1]Coverpage!I9</f>
        <v>964</v>
      </c>
    </row>
    <row r="2" spans="1:12" x14ac:dyDescent="0.2">
      <c r="A2" s="596" t="s">
        <v>677</v>
      </c>
      <c r="B2" s="630"/>
      <c r="C2" s="619"/>
      <c r="D2" s="1221"/>
      <c r="E2" s="1221"/>
      <c r="F2" s="1221"/>
      <c r="G2" s="3355" t="s">
        <v>549</v>
      </c>
      <c r="H2" s="3355"/>
      <c r="I2" s="3355"/>
      <c r="J2" s="3355"/>
      <c r="K2" s="3355"/>
      <c r="L2" s="3355"/>
    </row>
    <row r="3" spans="1:12" ht="12" customHeight="1" x14ac:dyDescent="0.2">
      <c r="A3" s="622"/>
      <c r="B3" s="602"/>
      <c r="C3" s="603"/>
      <c r="D3" s="1224"/>
      <c r="E3" s="1225"/>
      <c r="F3" s="1225"/>
      <c r="G3" s="3356" t="s">
        <v>550</v>
      </c>
      <c r="H3" s="3356"/>
      <c r="I3" s="1226">
        <v>2011</v>
      </c>
      <c r="J3" s="1225"/>
      <c r="K3" s="1225"/>
      <c r="L3" s="1227"/>
    </row>
    <row r="4" spans="1:12" ht="12" customHeight="1" x14ac:dyDescent="0.2">
      <c r="A4" s="3357" t="s">
        <v>678</v>
      </c>
      <c r="B4" s="3358"/>
      <c r="C4" s="601"/>
      <c r="D4" s="3414" t="s">
        <v>552</v>
      </c>
      <c r="E4" s="3415"/>
      <c r="F4" s="3415"/>
      <c r="G4" s="3415"/>
      <c r="H4" s="3416"/>
      <c r="I4" s="3350" t="s">
        <v>553</v>
      </c>
      <c r="J4" s="3362" t="s">
        <v>554</v>
      </c>
      <c r="K4" s="3350" t="s">
        <v>555</v>
      </c>
      <c r="L4" s="3352" t="s">
        <v>60</v>
      </c>
    </row>
    <row r="5" spans="1:12" ht="34.5" x14ac:dyDescent="0.2">
      <c r="A5" s="3357"/>
      <c r="B5" s="3358"/>
      <c r="C5" s="601"/>
      <c r="D5" s="2043" t="s">
        <v>556</v>
      </c>
      <c r="E5" s="2044" t="s">
        <v>557</v>
      </c>
      <c r="F5" s="2042" t="s">
        <v>558</v>
      </c>
      <c r="G5" s="2044" t="s">
        <v>555</v>
      </c>
      <c r="H5" s="2042" t="s">
        <v>61</v>
      </c>
      <c r="I5" s="3351"/>
      <c r="J5" s="3362"/>
      <c r="K5" s="3351"/>
      <c r="L5" s="3352"/>
    </row>
    <row r="6" spans="1:12" ht="10.5" customHeight="1" x14ac:dyDescent="0.2">
      <c r="A6" s="623"/>
      <c r="B6" s="604"/>
      <c r="C6" s="604"/>
      <c r="D6" s="1228" t="s">
        <v>559</v>
      </c>
      <c r="E6" s="1229" t="s">
        <v>560</v>
      </c>
      <c r="F6" s="1230" t="s">
        <v>561</v>
      </c>
      <c r="G6" s="1229" t="s">
        <v>562</v>
      </c>
      <c r="H6" s="1230" t="s">
        <v>563</v>
      </c>
      <c r="I6" s="1229" t="s">
        <v>564</v>
      </c>
      <c r="J6" s="1230" t="s">
        <v>565</v>
      </c>
      <c r="K6" s="1229" t="s">
        <v>566</v>
      </c>
      <c r="L6" s="1231" t="s">
        <v>567</v>
      </c>
    </row>
    <row r="7" spans="1:12" ht="10.5" customHeight="1" x14ac:dyDescent="0.2">
      <c r="A7" s="626"/>
      <c r="B7" s="605" t="s">
        <v>568</v>
      </c>
      <c r="C7" s="618"/>
      <c r="D7" s="1269" t="str">
        <f>IF([8]Coverage!J18="","",[8]Coverage!J18)</f>
        <v>A</v>
      </c>
      <c r="E7" s="1269" t="str">
        <f>IF([8]Coverage!K18="","",[8]Coverage!K18)</f>
        <v>A</v>
      </c>
      <c r="F7" s="1269" t="str">
        <f>IF([8]Coverage!L18="","",[8]Coverage!L18)</f>
        <v>A</v>
      </c>
      <c r="G7" s="1269" t="str">
        <f>IF([8]Coverage!M18="","",[8]Coverage!M18)</f>
        <v>A</v>
      </c>
      <c r="H7" s="1269" t="str">
        <f>IF([8]Coverage!M18="","",[8]Coverage!M18)</f>
        <v>A</v>
      </c>
      <c r="I7" s="1269" t="str">
        <f>IF([8]Coverage!N18="","",[8]Coverage!N18)</f>
        <v/>
      </c>
      <c r="J7" s="1269" t="str">
        <f>IF([8]Coverage!O18="","",[8]Coverage!O18)</f>
        <v>A</v>
      </c>
      <c r="K7" s="1269" t="str">
        <f>IF([8]Coverage!P18="","",[8]Coverage!P18)</f>
        <v>A</v>
      </c>
      <c r="L7" s="1269" t="str">
        <f>IF([8]Coverage!P18="","",[8]Coverage!P18)</f>
        <v>A</v>
      </c>
    </row>
    <row r="8" spans="1:12" s="897" customFormat="1" ht="15" customHeight="1" x14ac:dyDescent="0.2">
      <c r="A8" s="650">
        <v>82</v>
      </c>
      <c r="B8" s="825" t="s">
        <v>203</v>
      </c>
      <c r="C8" s="911" t="s">
        <v>571</v>
      </c>
      <c r="D8" s="1326">
        <v>6507</v>
      </c>
      <c r="E8" s="1326">
        <v>4888</v>
      </c>
      <c r="F8" s="1326">
        <v>5184</v>
      </c>
      <c r="G8" s="1326">
        <v>-31288</v>
      </c>
      <c r="H8" s="1326">
        <v>-14709</v>
      </c>
      <c r="I8" s="1326"/>
      <c r="J8" s="1326">
        <v>1703</v>
      </c>
      <c r="K8" s="1326">
        <v>-359</v>
      </c>
      <c r="L8" s="1326">
        <v>-13365</v>
      </c>
    </row>
    <row r="9" spans="1:12" s="897" customFormat="1" ht="15.75" customHeight="1" x14ac:dyDescent="0.2">
      <c r="A9" s="625">
        <v>821</v>
      </c>
      <c r="B9" s="637" t="s">
        <v>204</v>
      </c>
      <c r="C9" s="894" t="s">
        <v>571</v>
      </c>
      <c r="D9" s="1837">
        <v>-13046</v>
      </c>
      <c r="E9" s="1837">
        <v>3896</v>
      </c>
      <c r="F9" s="1837">
        <v>5923</v>
      </c>
      <c r="G9" s="1837">
        <v>-31288</v>
      </c>
      <c r="H9" s="1837">
        <v>-34515</v>
      </c>
      <c r="I9" s="1837"/>
      <c r="J9" s="1837">
        <v>1494</v>
      </c>
      <c r="K9" s="1837">
        <v>-359</v>
      </c>
      <c r="L9" s="1837">
        <v>-33380</v>
      </c>
    </row>
    <row r="10" spans="1:12" ht="9.75" customHeight="1" x14ac:dyDescent="0.2">
      <c r="A10" s="626">
        <v>8211</v>
      </c>
      <c r="B10" s="638" t="s">
        <v>679</v>
      </c>
      <c r="C10" s="607" t="s">
        <v>571</v>
      </c>
      <c r="D10" s="1331">
        <v>3927</v>
      </c>
      <c r="E10" s="1331">
        <v>15902</v>
      </c>
      <c r="F10" s="1331">
        <v>11123</v>
      </c>
      <c r="G10" s="1331">
        <v>-31288</v>
      </c>
      <c r="H10" s="1331">
        <v>-336</v>
      </c>
      <c r="I10" s="1331"/>
      <c r="J10" s="1331">
        <v>697</v>
      </c>
      <c r="K10" s="1331">
        <v>-359</v>
      </c>
      <c r="L10" s="1331">
        <v>2</v>
      </c>
    </row>
    <row r="11" spans="1:12" ht="9.75" customHeight="1" x14ac:dyDescent="0.2">
      <c r="A11" s="626">
        <v>8212</v>
      </c>
      <c r="B11" s="638" t="s">
        <v>680</v>
      </c>
      <c r="C11" s="607" t="s">
        <v>571</v>
      </c>
      <c r="D11" s="1331">
        <v>-9383</v>
      </c>
      <c r="E11" s="1331">
        <v>74</v>
      </c>
      <c r="F11" s="1331">
        <v>310</v>
      </c>
      <c r="G11" s="1331">
        <v>0</v>
      </c>
      <c r="H11" s="1331">
        <v>-8999</v>
      </c>
      <c r="I11" s="1331"/>
      <c r="J11" s="1331">
        <v>0</v>
      </c>
      <c r="K11" s="1331">
        <v>0</v>
      </c>
      <c r="L11" s="1331">
        <v>-8999</v>
      </c>
    </row>
    <row r="12" spans="1:12" ht="9.75" customHeight="1" x14ac:dyDescent="0.2">
      <c r="A12" s="626">
        <v>8213</v>
      </c>
      <c r="B12" s="638" t="s">
        <v>681</v>
      </c>
      <c r="C12" s="607" t="s">
        <v>571</v>
      </c>
      <c r="D12" s="1331">
        <v>2230</v>
      </c>
      <c r="E12" s="1331">
        <v>-13263</v>
      </c>
      <c r="F12" s="1331">
        <v>-7229</v>
      </c>
      <c r="G12" s="1331">
        <v>0</v>
      </c>
      <c r="H12" s="1331">
        <v>-18262</v>
      </c>
      <c r="I12" s="1331"/>
      <c r="J12" s="1331">
        <v>1130</v>
      </c>
      <c r="K12" s="1331">
        <v>0</v>
      </c>
      <c r="L12" s="1331">
        <v>-17132</v>
      </c>
    </row>
    <row r="13" spans="1:12" ht="9.75" customHeight="1" x14ac:dyDescent="0.2">
      <c r="A13" s="626">
        <v>8214</v>
      </c>
      <c r="B13" s="638" t="s">
        <v>682</v>
      </c>
      <c r="C13" s="607" t="s">
        <v>571</v>
      </c>
      <c r="D13" s="1331">
        <v>-3184</v>
      </c>
      <c r="E13" s="1331">
        <v>-62</v>
      </c>
      <c r="F13" s="1331">
        <v>0</v>
      </c>
      <c r="G13" s="1331">
        <v>0</v>
      </c>
      <c r="H13" s="1331">
        <v>-3246</v>
      </c>
      <c r="I13" s="1331"/>
      <c r="J13" s="1331">
        <v>0</v>
      </c>
      <c r="K13" s="1331">
        <v>0</v>
      </c>
      <c r="L13" s="1331">
        <v>-3246</v>
      </c>
    </row>
    <row r="14" spans="1:12" ht="9.75" customHeight="1" x14ac:dyDescent="0.2">
      <c r="A14" s="626">
        <v>8215</v>
      </c>
      <c r="B14" s="638" t="s">
        <v>683</v>
      </c>
      <c r="C14" s="607" t="s">
        <v>571</v>
      </c>
      <c r="D14" s="1331">
        <v>-8141</v>
      </c>
      <c r="E14" s="1331">
        <v>1630</v>
      </c>
      <c r="F14" s="1331">
        <v>1722</v>
      </c>
      <c r="G14" s="1331">
        <v>0</v>
      </c>
      <c r="H14" s="1331">
        <v>-4789</v>
      </c>
      <c r="I14" s="1331"/>
      <c r="J14" s="1331">
        <v>-575</v>
      </c>
      <c r="K14" s="1331">
        <v>0</v>
      </c>
      <c r="L14" s="1331">
        <v>-5364</v>
      </c>
    </row>
    <row r="15" spans="1:12" ht="9.75" customHeight="1" x14ac:dyDescent="0.2">
      <c r="A15" s="626">
        <v>8216</v>
      </c>
      <c r="B15" s="638" t="s">
        <v>684</v>
      </c>
      <c r="C15" s="607" t="s">
        <v>571</v>
      </c>
      <c r="D15" s="1331">
        <v>1505</v>
      </c>
      <c r="E15" s="1331">
        <v>-385</v>
      </c>
      <c r="F15" s="1331">
        <v>-3</v>
      </c>
      <c r="G15" s="1331">
        <v>0</v>
      </c>
      <c r="H15" s="1331">
        <v>1117</v>
      </c>
      <c r="I15" s="1331"/>
      <c r="J15" s="1331">
        <v>242</v>
      </c>
      <c r="K15" s="1331">
        <v>0</v>
      </c>
      <c r="L15" s="1331">
        <v>1359</v>
      </c>
    </row>
    <row r="16" spans="1:12" s="897" customFormat="1" ht="15.75" customHeight="1" x14ac:dyDescent="0.2">
      <c r="A16" s="625">
        <v>822</v>
      </c>
      <c r="B16" s="637" t="s">
        <v>205</v>
      </c>
      <c r="C16" s="894" t="s">
        <v>571</v>
      </c>
      <c r="D16" s="1837">
        <v>19553</v>
      </c>
      <c r="E16" s="1837">
        <v>992</v>
      </c>
      <c r="F16" s="1837">
        <v>-739</v>
      </c>
      <c r="G16" s="1837">
        <v>0</v>
      </c>
      <c r="H16" s="1837">
        <v>19806</v>
      </c>
      <c r="I16" s="1837"/>
      <c r="J16" s="1837">
        <v>209</v>
      </c>
      <c r="K16" s="1837">
        <v>0</v>
      </c>
      <c r="L16" s="1837">
        <v>20015</v>
      </c>
    </row>
    <row r="17" spans="1:12" ht="9.75" customHeight="1" x14ac:dyDescent="0.2">
      <c r="A17" s="626">
        <v>8221</v>
      </c>
      <c r="B17" s="638" t="s">
        <v>685</v>
      </c>
      <c r="C17" s="607" t="s">
        <v>571</v>
      </c>
      <c r="D17" s="1331">
        <v>319</v>
      </c>
      <c r="E17" s="1331">
        <v>0</v>
      </c>
      <c r="F17" s="1331">
        <v>0</v>
      </c>
      <c r="G17" s="1331">
        <v>0</v>
      </c>
      <c r="H17" s="1332">
        <v>319</v>
      </c>
      <c r="I17" s="1331"/>
      <c r="J17" s="1331">
        <v>0</v>
      </c>
      <c r="K17" s="1331">
        <v>0</v>
      </c>
      <c r="L17" s="1329">
        <v>319</v>
      </c>
    </row>
    <row r="18" spans="1:12" ht="9.75" customHeight="1" x14ac:dyDescent="0.2">
      <c r="A18" s="626">
        <v>8227</v>
      </c>
      <c r="B18" s="638" t="s">
        <v>686</v>
      </c>
      <c r="C18" s="607" t="s">
        <v>571</v>
      </c>
      <c r="D18" s="1331">
        <v>11903</v>
      </c>
      <c r="E18" s="1331">
        <v>964</v>
      </c>
      <c r="F18" s="1331">
        <v>-739</v>
      </c>
      <c r="G18" s="1331">
        <v>0</v>
      </c>
      <c r="H18" s="1332">
        <v>12128</v>
      </c>
      <c r="I18" s="1331"/>
      <c r="J18" s="1331">
        <v>209</v>
      </c>
      <c r="K18" s="1331">
        <v>0</v>
      </c>
      <c r="L18" s="1329">
        <v>12337</v>
      </c>
    </row>
    <row r="19" spans="1:12" ht="9.75" customHeight="1" x14ac:dyDescent="0.2">
      <c r="A19" s="626">
        <v>8228</v>
      </c>
      <c r="B19" s="638" t="s">
        <v>295</v>
      </c>
      <c r="C19" s="607" t="s">
        <v>571</v>
      </c>
      <c r="D19" s="1331">
        <v>7331</v>
      </c>
      <c r="E19" s="1331">
        <v>28</v>
      </c>
      <c r="F19" s="1331">
        <v>0</v>
      </c>
      <c r="G19" s="1331">
        <v>0</v>
      </c>
      <c r="H19" s="1332">
        <v>7359</v>
      </c>
      <c r="I19" s="1331"/>
      <c r="J19" s="1331">
        <v>0</v>
      </c>
      <c r="K19" s="1331">
        <v>0</v>
      </c>
      <c r="L19" s="1329">
        <v>7359</v>
      </c>
    </row>
    <row r="20" spans="1:12" ht="9.75" customHeight="1" x14ac:dyDescent="0.2">
      <c r="A20" s="626">
        <v>8229</v>
      </c>
      <c r="B20" s="638" t="s">
        <v>296</v>
      </c>
      <c r="C20" s="607" t="s">
        <v>571</v>
      </c>
      <c r="D20" s="1331">
        <v>0</v>
      </c>
      <c r="E20" s="1331">
        <v>0</v>
      </c>
      <c r="F20" s="1331">
        <v>0</v>
      </c>
      <c r="G20" s="1331">
        <v>0</v>
      </c>
      <c r="H20" s="1332">
        <v>0</v>
      </c>
      <c r="I20" s="1331"/>
      <c r="J20" s="1331">
        <v>0</v>
      </c>
      <c r="K20" s="1331">
        <v>0</v>
      </c>
      <c r="L20" s="1329">
        <v>0</v>
      </c>
    </row>
    <row r="21" spans="1:12" s="897" customFormat="1" ht="15.75" customHeight="1" x14ac:dyDescent="0.2">
      <c r="A21" s="642">
        <v>823</v>
      </c>
      <c r="B21" s="643" t="s">
        <v>206</v>
      </c>
      <c r="C21" s="899" t="s">
        <v>571</v>
      </c>
      <c r="D21" s="1845">
        <v>0</v>
      </c>
      <c r="E21" s="1845">
        <v>0</v>
      </c>
      <c r="F21" s="1845">
        <v>0</v>
      </c>
      <c r="G21" s="1845">
        <v>0</v>
      </c>
      <c r="H21" s="1862">
        <v>0</v>
      </c>
      <c r="I21" s="1845"/>
      <c r="J21" s="1845">
        <v>0</v>
      </c>
      <c r="K21" s="1845">
        <v>0</v>
      </c>
      <c r="L21" s="1852">
        <v>0</v>
      </c>
    </row>
    <row r="22" spans="1:12" s="897" customFormat="1" ht="15.75" customHeight="1" x14ac:dyDescent="0.2">
      <c r="A22" s="650">
        <v>83</v>
      </c>
      <c r="B22" s="825" t="s">
        <v>593</v>
      </c>
      <c r="C22" s="911" t="s">
        <v>571</v>
      </c>
      <c r="D22" s="1326">
        <v>62066</v>
      </c>
      <c r="E22" s="1326">
        <v>12031</v>
      </c>
      <c r="F22" s="1326">
        <v>6570</v>
      </c>
      <c r="G22" s="1326">
        <v>-31288</v>
      </c>
      <c r="H22" s="1863">
        <v>49379</v>
      </c>
      <c r="I22" s="1326"/>
      <c r="J22" s="1326">
        <v>13529</v>
      </c>
      <c r="K22" s="1326">
        <v>-359</v>
      </c>
      <c r="L22" s="1846">
        <v>62549</v>
      </c>
    </row>
    <row r="23" spans="1:12" s="897" customFormat="1" ht="15.75" customHeight="1" x14ac:dyDescent="0.2">
      <c r="A23" s="625">
        <v>831</v>
      </c>
      <c r="B23" s="637" t="s">
        <v>594</v>
      </c>
      <c r="C23" s="894" t="s">
        <v>571</v>
      </c>
      <c r="D23" s="1837">
        <v>15203</v>
      </c>
      <c r="E23" s="1837">
        <v>8856</v>
      </c>
      <c r="F23" s="1837">
        <v>6570</v>
      </c>
      <c r="G23" s="1837">
        <v>-31288</v>
      </c>
      <c r="H23" s="1838">
        <v>-659</v>
      </c>
      <c r="I23" s="1837"/>
      <c r="J23" s="1837">
        <v>11341</v>
      </c>
      <c r="K23" s="1837">
        <v>-359</v>
      </c>
      <c r="L23" s="1330">
        <v>10323</v>
      </c>
    </row>
    <row r="24" spans="1:12" ht="9.75" customHeight="1" x14ac:dyDescent="0.2">
      <c r="A24" s="626">
        <v>8311</v>
      </c>
      <c r="B24" s="638" t="s">
        <v>685</v>
      </c>
      <c r="C24" s="607" t="s">
        <v>571</v>
      </c>
      <c r="D24" s="1331">
        <v>27742</v>
      </c>
      <c r="E24" s="1331">
        <v>-1026</v>
      </c>
      <c r="F24" s="1331">
        <v>5000</v>
      </c>
      <c r="G24" s="1331">
        <v>-31288</v>
      </c>
      <c r="H24" s="1332">
        <v>428</v>
      </c>
      <c r="I24" s="1331"/>
      <c r="J24" s="1331">
        <v>-69</v>
      </c>
      <c r="K24" s="1331">
        <v>-359</v>
      </c>
      <c r="L24" s="1329">
        <v>0</v>
      </c>
    </row>
    <row r="25" spans="1:12" ht="9.75" customHeight="1" x14ac:dyDescent="0.2">
      <c r="A25" s="626">
        <v>8312</v>
      </c>
      <c r="B25" s="638" t="s">
        <v>642</v>
      </c>
      <c r="C25" s="607" t="s">
        <v>571</v>
      </c>
      <c r="D25" s="1331">
        <v>0</v>
      </c>
      <c r="E25" s="1331">
        <v>0</v>
      </c>
      <c r="F25" s="1331">
        <v>0</v>
      </c>
      <c r="G25" s="1331">
        <v>0</v>
      </c>
      <c r="H25" s="1332">
        <v>0</v>
      </c>
      <c r="I25" s="1331"/>
      <c r="J25" s="1331">
        <v>0</v>
      </c>
      <c r="K25" s="1331">
        <v>0</v>
      </c>
      <c r="L25" s="1329">
        <v>0</v>
      </c>
    </row>
    <row r="26" spans="1:12" ht="9.75" customHeight="1" x14ac:dyDescent="0.2">
      <c r="A26" s="626">
        <v>8313</v>
      </c>
      <c r="B26" s="638" t="s">
        <v>643</v>
      </c>
      <c r="C26" s="607" t="s">
        <v>571</v>
      </c>
      <c r="D26" s="1331">
        <v>-15458</v>
      </c>
      <c r="E26" s="1331">
        <v>7678</v>
      </c>
      <c r="F26" s="1331">
        <v>847</v>
      </c>
      <c r="G26" s="1331">
        <v>0</v>
      </c>
      <c r="H26" s="1332">
        <v>-6933</v>
      </c>
      <c r="I26" s="1331"/>
      <c r="J26" s="1331">
        <v>8203</v>
      </c>
      <c r="K26" s="1331">
        <v>0</v>
      </c>
      <c r="L26" s="1329">
        <v>1270</v>
      </c>
    </row>
    <row r="27" spans="1:12" ht="9.75" customHeight="1" x14ac:dyDescent="0.2">
      <c r="A27" s="626">
        <v>8314</v>
      </c>
      <c r="B27" s="638" t="s">
        <v>682</v>
      </c>
      <c r="C27" s="607" t="s">
        <v>571</v>
      </c>
      <c r="D27" s="1331">
        <v>45</v>
      </c>
      <c r="E27" s="1331">
        <v>-35</v>
      </c>
      <c r="F27" s="1331">
        <v>0</v>
      </c>
      <c r="G27" s="1331">
        <v>0</v>
      </c>
      <c r="H27" s="1332">
        <v>10</v>
      </c>
      <c r="I27" s="1331"/>
      <c r="J27" s="1331">
        <v>36</v>
      </c>
      <c r="K27" s="1331">
        <v>0</v>
      </c>
      <c r="L27" s="1329">
        <v>46</v>
      </c>
    </row>
    <row r="28" spans="1:12" ht="9.75" customHeight="1" x14ac:dyDescent="0.2">
      <c r="A28" s="626">
        <v>8315</v>
      </c>
      <c r="B28" s="638" t="s">
        <v>702</v>
      </c>
      <c r="C28" s="607" t="s">
        <v>571</v>
      </c>
      <c r="D28" s="1331">
        <v>-2165</v>
      </c>
      <c r="E28" s="1331">
        <v>2058</v>
      </c>
      <c r="F28" s="1331">
        <v>-143</v>
      </c>
      <c r="G28" s="1331">
        <v>0</v>
      </c>
      <c r="H28" s="1332">
        <v>-250</v>
      </c>
      <c r="I28" s="1331"/>
      <c r="J28" s="1331">
        <v>2615</v>
      </c>
      <c r="K28" s="1331">
        <v>0</v>
      </c>
      <c r="L28" s="1329">
        <v>2365</v>
      </c>
    </row>
    <row r="29" spans="1:12" ht="9.75" customHeight="1" x14ac:dyDescent="0.2">
      <c r="A29" s="626">
        <v>8316</v>
      </c>
      <c r="B29" s="638" t="s">
        <v>684</v>
      </c>
      <c r="C29" s="607" t="s">
        <v>571</v>
      </c>
      <c r="D29" s="1331">
        <v>5039</v>
      </c>
      <c r="E29" s="1331">
        <v>181</v>
      </c>
      <c r="F29" s="1331">
        <v>866</v>
      </c>
      <c r="G29" s="1331">
        <v>0</v>
      </c>
      <c r="H29" s="1332">
        <v>6086</v>
      </c>
      <c r="I29" s="1331"/>
      <c r="J29" s="1331">
        <v>556</v>
      </c>
      <c r="K29" s="1331">
        <v>0</v>
      </c>
      <c r="L29" s="1329">
        <v>6642</v>
      </c>
    </row>
    <row r="30" spans="1:12" s="897" customFormat="1" ht="15.75" customHeight="1" x14ac:dyDescent="0.2">
      <c r="A30" s="625">
        <v>832</v>
      </c>
      <c r="B30" s="637" t="s">
        <v>595</v>
      </c>
      <c r="C30" s="894" t="s">
        <v>571</v>
      </c>
      <c r="D30" s="1837">
        <v>46863</v>
      </c>
      <c r="E30" s="1837">
        <v>3175</v>
      </c>
      <c r="F30" s="1837">
        <v>0</v>
      </c>
      <c r="G30" s="1837">
        <v>0</v>
      </c>
      <c r="H30" s="1838">
        <v>50038</v>
      </c>
      <c r="I30" s="1837"/>
      <c r="J30" s="1837">
        <v>2188</v>
      </c>
      <c r="K30" s="1837">
        <v>0</v>
      </c>
      <c r="L30" s="1330">
        <v>52226</v>
      </c>
    </row>
    <row r="31" spans="1:12" ht="9.75" customHeight="1" x14ac:dyDescent="0.2">
      <c r="A31" s="626">
        <v>8321</v>
      </c>
      <c r="B31" s="638" t="s">
        <v>679</v>
      </c>
      <c r="C31" s="607" t="s">
        <v>571</v>
      </c>
      <c r="D31" s="1331">
        <v>-156</v>
      </c>
      <c r="E31" s="1331">
        <v>0</v>
      </c>
      <c r="F31" s="1331">
        <v>0</v>
      </c>
      <c r="G31" s="1331">
        <v>0</v>
      </c>
      <c r="H31" s="1332">
        <v>-156</v>
      </c>
      <c r="I31" s="1331"/>
      <c r="J31" s="1331">
        <v>0</v>
      </c>
      <c r="K31" s="1331">
        <v>0</v>
      </c>
      <c r="L31" s="1329">
        <v>-156</v>
      </c>
    </row>
    <row r="32" spans="1:12" ht="9.75" customHeight="1" x14ac:dyDescent="0.2">
      <c r="A32" s="626">
        <v>8327</v>
      </c>
      <c r="B32" s="638" t="s">
        <v>686</v>
      </c>
      <c r="C32" s="607" t="s">
        <v>571</v>
      </c>
      <c r="D32" s="1331">
        <v>6671</v>
      </c>
      <c r="E32" s="1331">
        <v>0</v>
      </c>
      <c r="F32" s="1331">
        <v>0</v>
      </c>
      <c r="G32" s="1331">
        <v>0</v>
      </c>
      <c r="H32" s="1332">
        <v>6671</v>
      </c>
      <c r="I32" s="1331"/>
      <c r="J32" s="1331">
        <v>-9</v>
      </c>
      <c r="K32" s="1331">
        <v>0</v>
      </c>
      <c r="L32" s="1329">
        <v>6662</v>
      </c>
    </row>
    <row r="33" spans="1:12" ht="9.75" customHeight="1" x14ac:dyDescent="0.2">
      <c r="A33" s="626">
        <v>8328</v>
      </c>
      <c r="B33" s="638" t="s">
        <v>295</v>
      </c>
      <c r="C33" s="607" t="s">
        <v>571</v>
      </c>
      <c r="D33" s="1331">
        <v>40335</v>
      </c>
      <c r="E33" s="1331">
        <v>3175</v>
      </c>
      <c r="F33" s="1331">
        <v>0</v>
      </c>
      <c r="G33" s="1331">
        <v>0</v>
      </c>
      <c r="H33" s="1332">
        <v>43510</v>
      </c>
      <c r="I33" s="1331"/>
      <c r="J33" s="1331">
        <v>2197</v>
      </c>
      <c r="K33" s="1331">
        <v>0</v>
      </c>
      <c r="L33" s="1329">
        <v>45707</v>
      </c>
    </row>
    <row r="34" spans="1:12" ht="10.5" customHeight="1" x14ac:dyDescent="0.2">
      <c r="A34" s="623">
        <v>8329</v>
      </c>
      <c r="B34" s="658" t="s">
        <v>296</v>
      </c>
      <c r="C34" s="613" t="s">
        <v>571</v>
      </c>
      <c r="D34" s="1839">
        <v>13</v>
      </c>
      <c r="E34" s="1839">
        <v>0</v>
      </c>
      <c r="F34" s="1839">
        <v>0</v>
      </c>
      <c r="G34" s="1839">
        <v>0</v>
      </c>
      <c r="H34" s="1840">
        <v>13</v>
      </c>
      <c r="I34" s="1839"/>
      <c r="J34" s="1839">
        <v>0</v>
      </c>
      <c r="K34" s="1839">
        <v>0</v>
      </c>
      <c r="L34" s="1841">
        <v>13</v>
      </c>
    </row>
    <row r="35" spans="1:12" ht="12.75" customHeight="1" x14ac:dyDescent="0.2">
      <c r="A35" s="614" t="s">
        <v>58</v>
      </c>
      <c r="B35" s="607"/>
      <c r="C35" s="607"/>
      <c r="D35" s="1236"/>
      <c r="E35" s="1236"/>
      <c r="F35" s="1236"/>
      <c r="G35" s="1236"/>
      <c r="H35" s="1236"/>
      <c r="I35" s="1236"/>
      <c r="J35" s="1236"/>
      <c r="K35" s="1236"/>
      <c r="L35" s="1236"/>
    </row>
    <row r="36" spans="1:12" ht="9.75" customHeight="1" x14ac:dyDescent="0.2">
      <c r="A36" s="614" t="s">
        <v>59</v>
      </c>
      <c r="B36" s="607"/>
      <c r="C36" s="607"/>
      <c r="D36" s="1236"/>
      <c r="E36" s="1236"/>
      <c r="F36" s="1236"/>
      <c r="G36" s="1236"/>
      <c r="H36" s="1236"/>
      <c r="I36" s="1236"/>
      <c r="J36" s="1236"/>
      <c r="K36" s="1236"/>
      <c r="L36" s="1236"/>
    </row>
    <row r="37" spans="1:12" ht="10.5" customHeight="1" x14ac:dyDescent="0.2"/>
    <row r="38" spans="1:12" ht="10.5" customHeight="1" x14ac:dyDescent="0.2"/>
  </sheetData>
  <mergeCells count="10">
    <mergeCell ref="A4:B5"/>
    <mergeCell ref="D4:H4"/>
    <mergeCell ref="I4:I5"/>
    <mergeCell ref="J4:J5"/>
    <mergeCell ref="G1:K1"/>
    <mergeCell ref="G2:L2"/>
    <mergeCell ref="G3:H3"/>
    <mergeCell ref="K4:K5"/>
    <mergeCell ref="L4:L5"/>
    <mergeCell ref="A1:B1"/>
  </mergeCells>
  <phoneticPr fontId="2" type="noConversion"/>
  <printOptions horizontalCentered="1"/>
  <pageMargins left="0.19685039370078741" right="0.19685039370078741" top="0.6692913385826772" bottom="0.51181102362204722" header="0" footer="0.31496062992125984"/>
  <pageSetup paperSize="9" firstPageNumber="31" fitToWidth="0" orientation="landscape" r:id="rId1"/>
  <headerFooter alignWithMargins="0">
    <oddFooter>&amp;C&amp;P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8">
    <pageSetUpPr fitToPage="1"/>
  </sheetPr>
  <dimension ref="A1:J97"/>
  <sheetViews>
    <sheetView view="pageBreakPreview" zoomScale="75" zoomScaleNormal="100" zoomScaleSheetLayoutView="75" workbookViewId="0">
      <selection sqref="A1:B1"/>
    </sheetView>
  </sheetViews>
  <sheetFormatPr defaultRowHeight="12.75" x14ac:dyDescent="0.2"/>
  <cols>
    <col min="1" max="1" width="10.5703125" style="598" customWidth="1"/>
    <col min="2" max="2" width="17.140625" style="598" customWidth="1"/>
    <col min="3" max="3" width="9.85546875" style="1244" customWidth="1"/>
    <col min="4" max="4" width="11.140625" style="1244" customWidth="1"/>
    <col min="5" max="9" width="9.85546875" style="1244" customWidth="1"/>
    <col min="10" max="16384" width="9.140625" style="598"/>
  </cols>
  <sheetData>
    <row r="1" spans="1:10" ht="27.75" customHeight="1" x14ac:dyDescent="0.2">
      <c r="A1" s="3363" t="s">
        <v>184</v>
      </c>
      <c r="B1" s="3075"/>
      <c r="C1" s="1221"/>
      <c r="D1" s="3354" t="s">
        <v>185</v>
      </c>
      <c r="E1" s="3354"/>
      <c r="F1" s="3354"/>
      <c r="G1" s="3354"/>
      <c r="H1" s="3354"/>
      <c r="I1" s="1222">
        <v>964</v>
      </c>
    </row>
    <row r="2" spans="1:10" ht="14.25" x14ac:dyDescent="0.2">
      <c r="A2" s="596" t="s">
        <v>289</v>
      </c>
      <c r="B2" s="619"/>
      <c r="C2" s="1221"/>
      <c r="D2" s="3382" t="s">
        <v>704</v>
      </c>
      <c r="E2" s="3382"/>
      <c r="F2" s="3382"/>
      <c r="G2" s="3382"/>
      <c r="H2" s="3382"/>
      <c r="I2" s="3382"/>
    </row>
    <row r="3" spans="1:10" ht="12.75" customHeight="1" x14ac:dyDescent="0.2">
      <c r="A3" s="619"/>
      <c r="B3" s="619"/>
      <c r="C3" s="1221"/>
      <c r="D3" s="1221"/>
      <c r="E3" s="1221"/>
      <c r="F3" s="1221"/>
      <c r="G3" s="3383">
        <v>2011</v>
      </c>
      <c r="H3" s="3383"/>
      <c r="I3" s="3383"/>
    </row>
    <row r="4" spans="1:10" ht="13.5" customHeight="1" x14ac:dyDescent="0.2">
      <c r="A4" s="678" t="s">
        <v>705</v>
      </c>
      <c r="B4" s="615"/>
      <c r="C4" s="1241"/>
      <c r="D4" s="1241"/>
      <c r="E4" s="1270"/>
      <c r="F4" s="1271"/>
      <c r="G4" s="1272"/>
      <c r="H4" s="1270"/>
      <c r="I4" s="1273"/>
    </row>
    <row r="5" spans="1:10" ht="12.75" customHeight="1" x14ac:dyDescent="0.2">
      <c r="A5" s="620" t="s">
        <v>706</v>
      </c>
      <c r="B5" s="615"/>
      <c r="C5" s="1241"/>
      <c r="D5" s="1241"/>
      <c r="E5" s="1241"/>
      <c r="F5" s="1241"/>
      <c r="G5" s="1241"/>
      <c r="H5" s="1241"/>
      <c r="I5" s="1241"/>
    </row>
    <row r="6" spans="1:10" ht="12.75" customHeight="1" x14ac:dyDescent="0.2">
      <c r="A6" s="3384"/>
      <c r="B6" s="3385"/>
      <c r="C6" s="3420" t="s">
        <v>707</v>
      </c>
      <c r="D6" s="3421"/>
      <c r="E6" s="3421"/>
      <c r="F6" s="3421"/>
      <c r="G6" s="3421"/>
      <c r="H6" s="3421"/>
      <c r="I6" s="3422"/>
    </row>
    <row r="7" spans="1:10" ht="31.5" x14ac:dyDescent="0.2">
      <c r="A7" s="3386"/>
      <c r="B7" s="3387"/>
      <c r="C7" s="2083" t="s">
        <v>734</v>
      </c>
      <c r="D7" s="2084" t="s">
        <v>557</v>
      </c>
      <c r="E7" s="2084" t="s">
        <v>708</v>
      </c>
      <c r="F7" s="2084" t="s">
        <v>709</v>
      </c>
      <c r="G7" s="2084" t="s">
        <v>710</v>
      </c>
      <c r="H7" s="2085" t="s">
        <v>711</v>
      </c>
      <c r="I7" s="2086" t="s">
        <v>712</v>
      </c>
    </row>
    <row r="8" spans="1:10" ht="12.75" customHeight="1" x14ac:dyDescent="0.2">
      <c r="A8" s="3379" t="s">
        <v>713</v>
      </c>
      <c r="B8" s="679" t="s">
        <v>735</v>
      </c>
      <c r="C8" s="2046"/>
      <c r="D8" s="2047">
        <v>148</v>
      </c>
      <c r="E8" s="2047">
        <v>0</v>
      </c>
      <c r="F8" s="2047">
        <v>148</v>
      </c>
      <c r="G8" s="2048" t="s">
        <v>926</v>
      </c>
      <c r="H8" s="2049">
        <v>271</v>
      </c>
      <c r="I8" s="2050">
        <v>419</v>
      </c>
    </row>
    <row r="9" spans="1:10" ht="12.75" customHeight="1" x14ac:dyDescent="0.2">
      <c r="A9" s="3380"/>
      <c r="B9" s="680" t="s">
        <v>557</v>
      </c>
      <c r="C9" s="2051">
        <v>289</v>
      </c>
      <c r="D9" s="2052"/>
      <c r="E9" s="2053">
        <v>0</v>
      </c>
      <c r="F9" s="2053">
        <v>289</v>
      </c>
      <c r="G9" s="2054" t="s">
        <v>926</v>
      </c>
      <c r="H9" s="2055">
        <v>325</v>
      </c>
      <c r="I9" s="2056">
        <v>614</v>
      </c>
    </row>
    <row r="10" spans="1:10" ht="12.75" customHeight="1" x14ac:dyDescent="0.2">
      <c r="A10" s="3380"/>
      <c r="B10" s="680" t="s">
        <v>708</v>
      </c>
      <c r="C10" s="2051">
        <v>0</v>
      </c>
      <c r="D10" s="2053">
        <v>29</v>
      </c>
      <c r="E10" s="2052"/>
      <c r="F10" s="2053">
        <v>29</v>
      </c>
      <c r="G10" s="2054" t="s">
        <v>926</v>
      </c>
      <c r="H10" s="2055">
        <v>8</v>
      </c>
      <c r="I10" s="2056">
        <v>37</v>
      </c>
    </row>
    <row r="11" spans="1:10" ht="12.75" customHeight="1" x14ac:dyDescent="0.2">
      <c r="A11" s="3380"/>
      <c r="B11" s="681" t="s">
        <v>709</v>
      </c>
      <c r="C11" s="2057">
        <v>289</v>
      </c>
      <c r="D11" s="2058">
        <v>177</v>
      </c>
      <c r="E11" s="2058">
        <v>0</v>
      </c>
      <c r="F11" s="2059"/>
      <c r="G11" s="2054" t="s">
        <v>926</v>
      </c>
      <c r="H11" s="2060">
        <v>604</v>
      </c>
      <c r="I11" s="2056">
        <v>1070</v>
      </c>
    </row>
    <row r="12" spans="1:10" ht="12.75" customHeight="1" x14ac:dyDescent="0.2">
      <c r="A12" s="3380"/>
      <c r="B12" s="680" t="s">
        <v>710</v>
      </c>
      <c r="C12" s="2061" t="s">
        <v>926</v>
      </c>
      <c r="D12" s="2062" t="s">
        <v>926</v>
      </c>
      <c r="E12" s="2062" t="s">
        <v>926</v>
      </c>
      <c r="F12" s="2062" t="s">
        <v>926</v>
      </c>
      <c r="G12" s="2059"/>
      <c r="H12" s="2063" t="s">
        <v>926</v>
      </c>
      <c r="I12" s="2064" t="s">
        <v>926</v>
      </c>
    </row>
    <row r="13" spans="1:10" ht="12.75" customHeight="1" x14ac:dyDescent="0.2">
      <c r="A13" s="3380"/>
      <c r="B13" s="682" t="s">
        <v>711</v>
      </c>
      <c r="C13" s="2058">
        <v>250</v>
      </c>
      <c r="D13" s="2058">
        <v>168</v>
      </c>
      <c r="E13" s="2058">
        <v>0</v>
      </c>
      <c r="F13" s="2065">
        <v>418</v>
      </c>
      <c r="G13" s="2066" t="s">
        <v>926</v>
      </c>
      <c r="H13" s="2067"/>
      <c r="I13" s="2056">
        <v>418</v>
      </c>
    </row>
    <row r="14" spans="1:10" ht="12.75" customHeight="1" x14ac:dyDescent="0.2">
      <c r="A14" s="3381"/>
      <c r="B14" s="683" t="s">
        <v>714</v>
      </c>
      <c r="C14" s="2068">
        <v>539</v>
      </c>
      <c r="D14" s="2069">
        <v>345</v>
      </c>
      <c r="E14" s="2069">
        <v>0</v>
      </c>
      <c r="F14" s="2069">
        <v>884</v>
      </c>
      <c r="G14" s="2070" t="s">
        <v>926</v>
      </c>
      <c r="H14" s="2069">
        <v>604</v>
      </c>
      <c r="I14" s="2071">
        <v>1488</v>
      </c>
    </row>
    <row r="15" spans="1:10" ht="12.75" customHeight="1" x14ac:dyDescent="0.2">
      <c r="A15" s="615"/>
      <c r="B15" s="615"/>
      <c r="C15" s="1241"/>
      <c r="D15" s="1241"/>
      <c r="E15" s="1241"/>
      <c r="F15" s="1241"/>
      <c r="G15" s="1241"/>
      <c r="H15" s="1236"/>
      <c r="I15" s="1236"/>
      <c r="J15" s="684"/>
    </row>
    <row r="16" spans="1:10" ht="12.75" customHeight="1" x14ac:dyDescent="0.2">
      <c r="A16" s="620" t="s">
        <v>715</v>
      </c>
      <c r="B16" s="615"/>
      <c r="C16" s="1241"/>
      <c r="D16" s="1241"/>
      <c r="E16" s="1241"/>
      <c r="F16" s="1241"/>
      <c r="G16" s="1241"/>
      <c r="H16" s="1241"/>
      <c r="I16" s="1241"/>
    </row>
    <row r="17" spans="1:10" ht="12.75" customHeight="1" x14ac:dyDescent="0.2">
      <c r="A17" s="3384"/>
      <c r="B17" s="3385"/>
      <c r="C17" s="3420" t="s">
        <v>716</v>
      </c>
      <c r="D17" s="3421"/>
      <c r="E17" s="3421"/>
      <c r="F17" s="3421"/>
      <c r="G17" s="3421"/>
      <c r="H17" s="3421"/>
      <c r="I17" s="3422"/>
    </row>
    <row r="18" spans="1:10" ht="33" customHeight="1" x14ac:dyDescent="0.2">
      <c r="A18" s="3386"/>
      <c r="B18" s="3387"/>
      <c r="C18" s="2083" t="s">
        <v>734</v>
      </c>
      <c r="D18" s="2084" t="s">
        <v>557</v>
      </c>
      <c r="E18" s="2084" t="s">
        <v>708</v>
      </c>
      <c r="F18" s="2084" t="s">
        <v>709</v>
      </c>
      <c r="G18" s="2084" t="s">
        <v>710</v>
      </c>
      <c r="H18" s="2085" t="s">
        <v>711</v>
      </c>
      <c r="I18" s="2086" t="s">
        <v>712</v>
      </c>
    </row>
    <row r="19" spans="1:10" ht="12.75" customHeight="1" x14ac:dyDescent="0.2">
      <c r="A19" s="3379" t="s">
        <v>717</v>
      </c>
      <c r="B19" s="679" t="s">
        <v>735</v>
      </c>
      <c r="C19" s="1864"/>
      <c r="D19" s="1865">
        <v>840</v>
      </c>
      <c r="E19" s="1865">
        <v>455</v>
      </c>
      <c r="F19" s="1865">
        <v>1295</v>
      </c>
      <c r="G19" s="1866" t="s">
        <v>926</v>
      </c>
      <c r="H19" s="1867">
        <v>0</v>
      </c>
      <c r="I19" s="1868">
        <v>1295</v>
      </c>
    </row>
    <row r="20" spans="1:10" ht="12.75" customHeight="1" x14ac:dyDescent="0.2">
      <c r="A20" s="3380"/>
      <c r="B20" s="680" t="s">
        <v>557</v>
      </c>
      <c r="C20" s="1869">
        <v>6</v>
      </c>
      <c r="D20" s="1870"/>
      <c r="E20" s="1871">
        <v>0</v>
      </c>
      <c r="F20" s="1871">
        <v>6</v>
      </c>
      <c r="G20" s="1872" t="s">
        <v>926</v>
      </c>
      <c r="H20" s="1873">
        <v>0</v>
      </c>
      <c r="I20" s="1874">
        <v>6</v>
      </c>
    </row>
    <row r="21" spans="1:10" ht="12.75" customHeight="1" x14ac:dyDescent="0.2">
      <c r="A21" s="3380"/>
      <c r="B21" s="680" t="s">
        <v>708</v>
      </c>
      <c r="C21" s="1869">
        <v>0</v>
      </c>
      <c r="D21" s="1871">
        <v>0</v>
      </c>
      <c r="E21" s="1870"/>
      <c r="F21" s="1871">
        <v>0</v>
      </c>
      <c r="G21" s="1872" t="s">
        <v>926</v>
      </c>
      <c r="H21" s="1873">
        <v>0</v>
      </c>
      <c r="I21" s="1874">
        <v>0</v>
      </c>
    </row>
    <row r="22" spans="1:10" ht="12.75" customHeight="1" x14ac:dyDescent="0.2">
      <c r="A22" s="3380"/>
      <c r="B22" s="681" t="s">
        <v>709</v>
      </c>
      <c r="C22" s="1875">
        <v>6</v>
      </c>
      <c r="D22" s="1876">
        <v>840</v>
      </c>
      <c r="E22" s="1876">
        <v>455</v>
      </c>
      <c r="F22" s="1877"/>
      <c r="G22" s="1872" t="s">
        <v>926</v>
      </c>
      <c r="H22" s="1878">
        <v>0</v>
      </c>
      <c r="I22" s="1874">
        <v>1301</v>
      </c>
    </row>
    <row r="23" spans="1:10" ht="12.75" customHeight="1" x14ac:dyDescent="0.2">
      <c r="A23" s="3380"/>
      <c r="B23" s="680" t="s">
        <v>710</v>
      </c>
      <c r="C23" s="1879" t="s">
        <v>926</v>
      </c>
      <c r="D23" s="1880" t="s">
        <v>926</v>
      </c>
      <c r="E23" s="1880" t="s">
        <v>926</v>
      </c>
      <c r="F23" s="1880" t="s">
        <v>926</v>
      </c>
      <c r="G23" s="1877"/>
      <c r="H23" s="1881" t="s">
        <v>926</v>
      </c>
      <c r="I23" s="1882" t="s">
        <v>926</v>
      </c>
    </row>
    <row r="24" spans="1:10" ht="12.75" customHeight="1" x14ac:dyDescent="0.2">
      <c r="A24" s="3380"/>
      <c r="B24" s="682" t="s">
        <v>711</v>
      </c>
      <c r="C24" s="1875">
        <v>3</v>
      </c>
      <c r="D24" s="1876">
        <v>0</v>
      </c>
      <c r="E24" s="1876">
        <v>0</v>
      </c>
      <c r="F24" s="1883">
        <v>3</v>
      </c>
      <c r="G24" s="1884" t="s">
        <v>926</v>
      </c>
      <c r="H24" s="1885"/>
      <c r="I24" s="1874">
        <v>3</v>
      </c>
    </row>
    <row r="25" spans="1:10" ht="12.75" customHeight="1" x14ac:dyDescent="0.2">
      <c r="A25" s="3381"/>
      <c r="B25" s="683" t="s">
        <v>714</v>
      </c>
      <c r="C25" s="1886">
        <v>9</v>
      </c>
      <c r="D25" s="1887">
        <v>840</v>
      </c>
      <c r="E25" s="1887">
        <v>455</v>
      </c>
      <c r="F25" s="1887">
        <v>1304</v>
      </c>
      <c r="G25" s="1888" t="s">
        <v>926</v>
      </c>
      <c r="H25" s="1887">
        <v>0</v>
      </c>
      <c r="I25" s="1889">
        <v>1304</v>
      </c>
    </row>
    <row r="26" spans="1:10" ht="12.75" customHeight="1" x14ac:dyDescent="0.2">
      <c r="A26" s="615"/>
      <c r="B26" s="615"/>
      <c r="C26" s="1980"/>
      <c r="D26" s="1980"/>
      <c r="E26" s="1980"/>
      <c r="F26" s="1980"/>
      <c r="G26" s="1980"/>
      <c r="H26" s="1332"/>
      <c r="I26" s="1332"/>
      <c r="J26" s="684"/>
    </row>
    <row r="27" spans="1:10" ht="12.75" customHeight="1" x14ac:dyDescent="0.2">
      <c r="A27" s="620" t="s">
        <v>718</v>
      </c>
      <c r="B27" s="615"/>
      <c r="C27" s="1241"/>
      <c r="D27" s="1241"/>
      <c r="E27" s="1241"/>
      <c r="F27" s="1241"/>
      <c r="G27" s="1241"/>
      <c r="H27" s="1241"/>
      <c r="I27" s="1241"/>
    </row>
    <row r="28" spans="1:10" ht="12.75" customHeight="1" x14ac:dyDescent="0.2">
      <c r="A28" s="3384"/>
      <c r="B28" s="3385"/>
      <c r="C28" s="3420" t="s">
        <v>719</v>
      </c>
      <c r="D28" s="3421"/>
      <c r="E28" s="3421"/>
      <c r="F28" s="3421"/>
      <c r="G28" s="3421"/>
      <c r="H28" s="3421"/>
      <c r="I28" s="3422"/>
    </row>
    <row r="29" spans="1:10" ht="33" customHeight="1" x14ac:dyDescent="0.2">
      <c r="A29" s="3386"/>
      <c r="B29" s="3387"/>
      <c r="C29" s="2083" t="s">
        <v>734</v>
      </c>
      <c r="D29" s="2084" t="s">
        <v>557</v>
      </c>
      <c r="E29" s="2084" t="s">
        <v>708</v>
      </c>
      <c r="F29" s="2084" t="s">
        <v>709</v>
      </c>
      <c r="G29" s="2084" t="s">
        <v>710</v>
      </c>
      <c r="H29" s="2085" t="s">
        <v>711</v>
      </c>
      <c r="I29" s="2086" t="s">
        <v>712</v>
      </c>
    </row>
    <row r="30" spans="1:10" ht="12.75" customHeight="1" x14ac:dyDescent="0.2">
      <c r="A30" s="3379" t="s">
        <v>720</v>
      </c>
      <c r="B30" s="679" t="s">
        <v>735</v>
      </c>
      <c r="C30" s="2046"/>
      <c r="D30" s="2047">
        <v>21513</v>
      </c>
      <c r="E30" s="2047">
        <v>75325</v>
      </c>
      <c r="F30" s="2047">
        <v>96838</v>
      </c>
      <c r="G30" s="2048" t="s">
        <v>926</v>
      </c>
      <c r="H30" s="2049">
        <v>69082</v>
      </c>
      <c r="I30" s="2050">
        <v>165920</v>
      </c>
    </row>
    <row r="31" spans="1:10" ht="12.75" customHeight="1" x14ac:dyDescent="0.2">
      <c r="A31" s="3380"/>
      <c r="B31" s="680" t="s">
        <v>557</v>
      </c>
      <c r="C31" s="2051">
        <v>2099</v>
      </c>
      <c r="D31" s="2052"/>
      <c r="E31" s="2053">
        <v>18</v>
      </c>
      <c r="F31" s="2053">
        <v>2117</v>
      </c>
      <c r="G31" s="2054" t="s">
        <v>926</v>
      </c>
      <c r="H31" s="2055">
        <v>323</v>
      </c>
      <c r="I31" s="2056">
        <v>2440</v>
      </c>
    </row>
    <row r="32" spans="1:10" ht="12.75" customHeight="1" x14ac:dyDescent="0.2">
      <c r="A32" s="3380"/>
      <c r="B32" s="680" t="s">
        <v>708</v>
      </c>
      <c r="C32" s="2051">
        <v>0</v>
      </c>
      <c r="D32" s="2053">
        <v>9840</v>
      </c>
      <c r="E32" s="2052"/>
      <c r="F32" s="2053">
        <v>9840</v>
      </c>
      <c r="G32" s="2054" t="s">
        <v>926</v>
      </c>
      <c r="H32" s="2055">
        <v>28756</v>
      </c>
      <c r="I32" s="2056">
        <v>38596</v>
      </c>
    </row>
    <row r="33" spans="1:10" ht="12.75" customHeight="1" x14ac:dyDescent="0.2">
      <c r="A33" s="3380"/>
      <c r="B33" s="681" t="s">
        <v>709</v>
      </c>
      <c r="C33" s="2057">
        <v>2099</v>
      </c>
      <c r="D33" s="2058">
        <v>31353</v>
      </c>
      <c r="E33" s="2058">
        <v>75343</v>
      </c>
      <c r="F33" s="2059"/>
      <c r="G33" s="2054" t="s">
        <v>926</v>
      </c>
      <c r="H33" s="2060">
        <v>98161</v>
      </c>
      <c r="I33" s="2056">
        <v>206956</v>
      </c>
    </row>
    <row r="34" spans="1:10" ht="12.75" customHeight="1" x14ac:dyDescent="0.2">
      <c r="A34" s="3380"/>
      <c r="B34" s="680" t="s">
        <v>710</v>
      </c>
      <c r="C34" s="2061" t="s">
        <v>926</v>
      </c>
      <c r="D34" s="2062" t="s">
        <v>926</v>
      </c>
      <c r="E34" s="2062" t="s">
        <v>926</v>
      </c>
      <c r="F34" s="2062" t="s">
        <v>926</v>
      </c>
      <c r="G34" s="2059"/>
      <c r="H34" s="2063" t="s">
        <v>926</v>
      </c>
      <c r="I34" s="2064" t="s">
        <v>926</v>
      </c>
    </row>
    <row r="35" spans="1:10" ht="12.75" customHeight="1" x14ac:dyDescent="0.2">
      <c r="A35" s="3380"/>
      <c r="B35" s="682" t="s">
        <v>711</v>
      </c>
      <c r="C35" s="2057">
        <v>2488</v>
      </c>
      <c r="D35" s="2058">
        <v>116</v>
      </c>
      <c r="E35" s="2058">
        <v>0</v>
      </c>
      <c r="F35" s="2065">
        <v>2604</v>
      </c>
      <c r="G35" s="2066" t="s">
        <v>926</v>
      </c>
      <c r="H35" s="2067"/>
      <c r="I35" s="2056">
        <v>2604</v>
      </c>
    </row>
    <row r="36" spans="1:10" ht="12.75" customHeight="1" x14ac:dyDescent="0.2">
      <c r="A36" s="3381"/>
      <c r="B36" s="683" t="s">
        <v>714</v>
      </c>
      <c r="C36" s="2068">
        <v>4587</v>
      </c>
      <c r="D36" s="2069">
        <v>31469</v>
      </c>
      <c r="E36" s="2069">
        <v>75343</v>
      </c>
      <c r="F36" s="2069">
        <v>111399</v>
      </c>
      <c r="G36" s="2070" t="s">
        <v>926</v>
      </c>
      <c r="H36" s="2069">
        <v>98161</v>
      </c>
      <c r="I36" s="2071">
        <v>209560</v>
      </c>
    </row>
    <row r="37" spans="1:10" ht="12.75" customHeight="1" x14ac:dyDescent="0.2">
      <c r="A37" s="685"/>
      <c r="B37" s="686"/>
      <c r="C37" s="1259"/>
      <c r="D37" s="1259"/>
      <c r="E37" s="1259"/>
      <c r="F37" s="1259"/>
      <c r="G37" s="1259"/>
      <c r="H37" s="1259"/>
      <c r="I37" s="1236"/>
      <c r="J37" s="684"/>
    </row>
    <row r="38" spans="1:10" ht="12.75" customHeight="1" x14ac:dyDescent="0.2">
      <c r="A38" s="620" t="s">
        <v>721</v>
      </c>
      <c r="B38" s="615"/>
      <c r="C38" s="1241"/>
      <c r="D38" s="1241"/>
      <c r="E38" s="1241"/>
      <c r="F38" s="1241"/>
      <c r="G38" s="1241"/>
      <c r="H38" s="1241"/>
      <c r="I38" s="1241"/>
    </row>
    <row r="39" spans="1:10" ht="12.75" customHeight="1" x14ac:dyDescent="0.2">
      <c r="A39" s="3384"/>
      <c r="B39" s="3385"/>
      <c r="C39" s="3420" t="s">
        <v>722</v>
      </c>
      <c r="D39" s="3421"/>
      <c r="E39" s="3421"/>
      <c r="F39" s="3421"/>
      <c r="G39" s="3421"/>
      <c r="H39" s="3421"/>
      <c r="I39" s="3422"/>
    </row>
    <row r="40" spans="1:10" ht="33" customHeight="1" x14ac:dyDescent="0.2">
      <c r="A40" s="3386"/>
      <c r="B40" s="3387"/>
      <c r="C40" s="2083" t="s">
        <v>734</v>
      </c>
      <c r="D40" s="2084" t="s">
        <v>557</v>
      </c>
      <c r="E40" s="2084" t="s">
        <v>708</v>
      </c>
      <c r="F40" s="2084" t="s">
        <v>709</v>
      </c>
      <c r="G40" s="2084" t="s">
        <v>710</v>
      </c>
      <c r="H40" s="2085" t="s">
        <v>711</v>
      </c>
      <c r="I40" s="2086" t="s">
        <v>712</v>
      </c>
    </row>
    <row r="41" spans="1:10" ht="12.75" customHeight="1" x14ac:dyDescent="0.2">
      <c r="A41" s="3379" t="s">
        <v>723</v>
      </c>
      <c r="B41" s="679" t="s">
        <v>735</v>
      </c>
      <c r="C41" s="1892"/>
      <c r="D41" s="1893">
        <v>2710</v>
      </c>
      <c r="E41" s="1893"/>
      <c r="F41" s="1893">
        <v>2710</v>
      </c>
      <c r="G41" s="1894"/>
      <c r="H41" s="1895">
        <v>3335</v>
      </c>
      <c r="I41" s="1932">
        <v>6045</v>
      </c>
    </row>
    <row r="42" spans="1:10" ht="12.75" customHeight="1" x14ac:dyDescent="0.2">
      <c r="A42" s="3380"/>
      <c r="B42" s="680" t="s">
        <v>557</v>
      </c>
      <c r="C42" s="1896">
        <v>164</v>
      </c>
      <c r="D42" s="1870"/>
      <c r="E42" s="1871">
        <v>0</v>
      </c>
      <c r="F42" s="1871">
        <v>164</v>
      </c>
      <c r="G42" s="1872"/>
      <c r="H42" s="1873">
        <v>846</v>
      </c>
      <c r="I42" s="1874">
        <v>1010</v>
      </c>
    </row>
    <row r="43" spans="1:10" ht="12.75" customHeight="1" x14ac:dyDescent="0.2">
      <c r="A43" s="3380"/>
      <c r="B43" s="680" t="s">
        <v>708</v>
      </c>
      <c r="C43" s="1896">
        <v>0</v>
      </c>
      <c r="D43" s="1871">
        <v>0</v>
      </c>
      <c r="E43" s="1870"/>
      <c r="F43" s="1871">
        <v>0</v>
      </c>
      <c r="G43" s="1872"/>
      <c r="H43" s="1873">
        <v>3</v>
      </c>
      <c r="I43" s="1874">
        <v>3</v>
      </c>
    </row>
    <row r="44" spans="1:10" ht="12.75" customHeight="1" x14ac:dyDescent="0.2">
      <c r="A44" s="3380"/>
      <c r="B44" s="681" t="s">
        <v>709</v>
      </c>
      <c r="C44" s="1897">
        <v>164</v>
      </c>
      <c r="D44" s="1876">
        <v>2710</v>
      </c>
      <c r="E44" s="1876">
        <v>0</v>
      </c>
      <c r="F44" s="1877"/>
      <c r="G44" s="1872"/>
      <c r="H44" s="1890">
        <v>4184</v>
      </c>
      <c r="I44" s="1874">
        <v>7058</v>
      </c>
    </row>
    <row r="45" spans="1:10" ht="12.75" customHeight="1" x14ac:dyDescent="0.2">
      <c r="A45" s="3380"/>
      <c r="B45" s="680" t="s">
        <v>710</v>
      </c>
      <c r="C45" s="1898"/>
      <c r="D45" s="1880"/>
      <c r="E45" s="1880"/>
      <c r="F45" s="1880"/>
      <c r="G45" s="1877"/>
      <c r="H45" s="1881"/>
      <c r="I45" s="1882"/>
    </row>
    <row r="46" spans="1:10" ht="12.75" customHeight="1" x14ac:dyDescent="0.2">
      <c r="A46" s="3380"/>
      <c r="B46" s="682" t="s">
        <v>711</v>
      </c>
      <c r="C46" s="1899">
        <v>0</v>
      </c>
      <c r="D46" s="1900">
        <v>57</v>
      </c>
      <c r="E46" s="1900">
        <v>0</v>
      </c>
      <c r="F46" s="1901">
        <v>57</v>
      </c>
      <c r="G46" s="1902"/>
      <c r="H46" s="1903"/>
      <c r="I46" s="2039">
        <v>57</v>
      </c>
    </row>
    <row r="47" spans="1:10" ht="12.75" customHeight="1" x14ac:dyDescent="0.2">
      <c r="A47" s="3381"/>
      <c r="B47" s="683" t="s">
        <v>714</v>
      </c>
      <c r="C47" s="1904">
        <v>164</v>
      </c>
      <c r="D47" s="1905">
        <v>2767</v>
      </c>
      <c r="E47" s="1905">
        <v>0</v>
      </c>
      <c r="F47" s="1905">
        <v>2931</v>
      </c>
      <c r="G47" s="1906"/>
      <c r="H47" s="1907">
        <v>4184</v>
      </c>
      <c r="I47" s="1889">
        <v>7115</v>
      </c>
    </row>
    <row r="48" spans="1:10" ht="12.75" customHeight="1" x14ac:dyDescent="0.2">
      <c r="A48" s="687"/>
      <c r="B48" s="686"/>
      <c r="C48" s="1259"/>
      <c r="D48" s="1259"/>
      <c r="E48" s="1259"/>
      <c r="F48" s="1259"/>
      <c r="G48" s="1259"/>
      <c r="H48" s="1259"/>
      <c r="I48" s="1236"/>
      <c r="J48" s="684"/>
    </row>
    <row r="49" spans="1:10" ht="12.75" customHeight="1" x14ac:dyDescent="0.2">
      <c r="A49" s="688" t="s">
        <v>724</v>
      </c>
      <c r="B49" s="689"/>
      <c r="C49" s="1301"/>
      <c r="D49" s="1301"/>
      <c r="E49" s="1301"/>
      <c r="F49" s="1301"/>
      <c r="G49" s="1301"/>
      <c r="H49" s="1301"/>
      <c r="I49" s="1301"/>
    </row>
    <row r="50" spans="1:10" ht="12.75" customHeight="1" x14ac:dyDescent="0.2">
      <c r="A50" s="3394"/>
      <c r="B50" s="3395"/>
      <c r="C50" s="3420" t="s">
        <v>725</v>
      </c>
      <c r="D50" s="3421"/>
      <c r="E50" s="3421"/>
      <c r="F50" s="3421"/>
      <c r="G50" s="3421"/>
      <c r="H50" s="3421"/>
      <c r="I50" s="3422"/>
    </row>
    <row r="51" spans="1:10" ht="33" customHeight="1" x14ac:dyDescent="0.2">
      <c r="A51" s="3396"/>
      <c r="B51" s="3397"/>
      <c r="C51" s="2083" t="s">
        <v>734</v>
      </c>
      <c r="D51" s="2084" t="s">
        <v>557</v>
      </c>
      <c r="E51" s="2084" t="s">
        <v>708</v>
      </c>
      <c r="F51" s="2084" t="s">
        <v>709</v>
      </c>
      <c r="G51" s="2084" t="s">
        <v>710</v>
      </c>
      <c r="H51" s="2087" t="s">
        <v>711</v>
      </c>
      <c r="I51" s="2086" t="s">
        <v>726</v>
      </c>
    </row>
    <row r="52" spans="1:10" ht="12.75" customHeight="1" x14ac:dyDescent="0.2">
      <c r="A52" s="3391" t="s">
        <v>727</v>
      </c>
      <c r="B52" s="679" t="s">
        <v>735</v>
      </c>
      <c r="C52" s="2216"/>
      <c r="D52" s="2254">
        <v>-685</v>
      </c>
      <c r="E52" s="2254">
        <v>2844</v>
      </c>
      <c r="F52" s="2254">
        <v>2159</v>
      </c>
      <c r="G52" s="2255"/>
      <c r="H52" s="2256">
        <v>552</v>
      </c>
      <c r="I52" s="2275">
        <v>2711</v>
      </c>
    </row>
    <row r="53" spans="1:10" ht="12.75" customHeight="1" x14ac:dyDescent="0.2">
      <c r="A53" s="3392"/>
      <c r="B53" s="690" t="s">
        <v>557</v>
      </c>
      <c r="C53" s="2221">
        <v>0</v>
      </c>
      <c r="D53" s="2257"/>
      <c r="E53" s="2258">
        <v>0</v>
      </c>
      <c r="F53" s="2258">
        <v>0</v>
      </c>
      <c r="G53" s="2259"/>
      <c r="H53" s="2260">
        <v>0</v>
      </c>
      <c r="I53" s="2265">
        <v>0</v>
      </c>
    </row>
    <row r="54" spans="1:10" ht="12.75" customHeight="1" x14ac:dyDescent="0.2">
      <c r="A54" s="3392"/>
      <c r="B54" s="690" t="s">
        <v>708</v>
      </c>
      <c r="C54" s="2221">
        <v>0</v>
      </c>
      <c r="D54" s="2258">
        <v>0</v>
      </c>
      <c r="E54" s="2257"/>
      <c r="F54" s="2258">
        <v>0</v>
      </c>
      <c r="G54" s="2259"/>
      <c r="H54" s="2260">
        <v>0</v>
      </c>
      <c r="I54" s="2265">
        <v>0</v>
      </c>
    </row>
    <row r="55" spans="1:10" ht="12.75" customHeight="1" x14ac:dyDescent="0.2">
      <c r="A55" s="3392"/>
      <c r="B55" s="691" t="s">
        <v>709</v>
      </c>
      <c r="C55" s="2228">
        <v>0</v>
      </c>
      <c r="D55" s="2261">
        <v>-685</v>
      </c>
      <c r="E55" s="2261">
        <v>2844</v>
      </c>
      <c r="F55" s="2262"/>
      <c r="G55" s="2263"/>
      <c r="H55" s="2264">
        <v>552</v>
      </c>
      <c r="I55" s="2265">
        <v>2711</v>
      </c>
    </row>
    <row r="56" spans="1:10" ht="12.75" customHeight="1" x14ac:dyDescent="0.2">
      <c r="A56" s="3392"/>
      <c r="B56" s="690" t="s">
        <v>710</v>
      </c>
      <c r="C56" s="2234"/>
      <c r="D56" s="2263"/>
      <c r="E56" s="2263"/>
      <c r="F56" s="2266"/>
      <c r="G56" s="2267"/>
      <c r="H56" s="2268"/>
      <c r="I56" s="2269"/>
    </row>
    <row r="57" spans="1:10" ht="12.75" customHeight="1" x14ac:dyDescent="0.2">
      <c r="A57" s="3392"/>
      <c r="B57" s="692" t="s">
        <v>711</v>
      </c>
      <c r="C57" s="2228">
        <v>0</v>
      </c>
      <c r="D57" s="2261">
        <v>0</v>
      </c>
      <c r="E57" s="2261">
        <v>0</v>
      </c>
      <c r="F57" s="2270">
        <v>0</v>
      </c>
      <c r="G57" s="2266"/>
      <c r="H57" s="2271"/>
      <c r="I57" s="2265">
        <v>0</v>
      </c>
    </row>
    <row r="58" spans="1:10" ht="12.75" customHeight="1" x14ac:dyDescent="0.2">
      <c r="A58" s="3393"/>
      <c r="B58" s="693" t="s">
        <v>728</v>
      </c>
      <c r="C58" s="2241">
        <v>0</v>
      </c>
      <c r="D58" s="2272">
        <v>-685</v>
      </c>
      <c r="E58" s="2272">
        <v>2844</v>
      </c>
      <c r="F58" s="2272">
        <v>2159</v>
      </c>
      <c r="G58" s="2273"/>
      <c r="H58" s="2272">
        <v>552</v>
      </c>
      <c r="I58" s="2274">
        <v>2711</v>
      </c>
    </row>
    <row r="59" spans="1:10" ht="12.75" customHeight="1" x14ac:dyDescent="0.2">
      <c r="A59" s="694"/>
      <c r="B59" s="695"/>
      <c r="C59" s="1302"/>
      <c r="D59" s="1302"/>
      <c r="E59" s="1302"/>
      <c r="F59" s="1302"/>
      <c r="G59" s="1302"/>
      <c r="H59" s="1302"/>
      <c r="I59" s="1303"/>
      <c r="J59" s="684"/>
    </row>
    <row r="60" spans="1:10" ht="12.75" customHeight="1" x14ac:dyDescent="0.2">
      <c r="A60" s="688" t="s">
        <v>729</v>
      </c>
      <c r="B60" s="689"/>
      <c r="C60" s="1301"/>
      <c r="D60" s="1301"/>
      <c r="E60" s="1301"/>
      <c r="F60" s="1301"/>
      <c r="G60" s="1301"/>
      <c r="H60" s="1301"/>
      <c r="I60" s="1301"/>
    </row>
    <row r="61" spans="1:10" ht="12.75" customHeight="1" x14ac:dyDescent="0.2">
      <c r="A61" s="3394"/>
      <c r="B61" s="3395"/>
      <c r="C61" s="3420" t="s">
        <v>730</v>
      </c>
      <c r="D61" s="3421"/>
      <c r="E61" s="3421"/>
      <c r="F61" s="3421"/>
      <c r="G61" s="3421"/>
      <c r="H61" s="3421"/>
      <c r="I61" s="3422"/>
    </row>
    <row r="62" spans="1:10" ht="33" customHeight="1" x14ac:dyDescent="0.2">
      <c r="A62" s="3396"/>
      <c r="B62" s="3397"/>
      <c r="C62" s="2083" t="s">
        <v>734</v>
      </c>
      <c r="D62" s="2084" t="s">
        <v>557</v>
      </c>
      <c r="E62" s="2084" t="s">
        <v>708</v>
      </c>
      <c r="F62" s="2084" t="s">
        <v>709</v>
      </c>
      <c r="G62" s="2084" t="s">
        <v>710</v>
      </c>
      <c r="H62" s="2085" t="s">
        <v>711</v>
      </c>
      <c r="I62" s="2088" t="s">
        <v>731</v>
      </c>
    </row>
    <row r="63" spans="1:10" ht="12.75" customHeight="1" x14ac:dyDescent="0.2">
      <c r="A63" s="3391" t="s">
        <v>732</v>
      </c>
      <c r="B63" s="679" t="s">
        <v>735</v>
      </c>
      <c r="C63" s="1908"/>
      <c r="D63" s="1909">
        <v>0</v>
      </c>
      <c r="E63" s="1909">
        <v>0</v>
      </c>
      <c r="F63" s="1909">
        <v>0</v>
      </c>
      <c r="G63" s="1866"/>
      <c r="H63" s="1929">
        <v>0</v>
      </c>
      <c r="I63" s="1930">
        <v>0</v>
      </c>
    </row>
    <row r="64" spans="1:10" ht="12.75" customHeight="1" x14ac:dyDescent="0.2">
      <c r="A64" s="3392"/>
      <c r="B64" s="690" t="s">
        <v>557</v>
      </c>
      <c r="C64" s="1912">
        <v>-31</v>
      </c>
      <c r="D64" s="1913"/>
      <c r="E64" s="1914">
        <v>0</v>
      </c>
      <c r="F64" s="1914">
        <v>-31</v>
      </c>
      <c r="G64" s="1872"/>
      <c r="H64" s="1915">
        <v>0</v>
      </c>
      <c r="I64" s="1922">
        <v>-31</v>
      </c>
    </row>
    <row r="65" spans="1:10" ht="12.75" customHeight="1" x14ac:dyDescent="0.2">
      <c r="A65" s="3392"/>
      <c r="B65" s="690" t="s">
        <v>708</v>
      </c>
      <c r="C65" s="1912">
        <v>5000</v>
      </c>
      <c r="D65" s="1914">
        <v>0</v>
      </c>
      <c r="E65" s="1913"/>
      <c r="F65" s="1914">
        <v>5000</v>
      </c>
      <c r="G65" s="1872"/>
      <c r="H65" s="1915">
        <v>0</v>
      </c>
      <c r="I65" s="1922">
        <v>5000</v>
      </c>
    </row>
    <row r="66" spans="1:10" ht="12.75" customHeight="1" x14ac:dyDescent="0.2">
      <c r="A66" s="3392"/>
      <c r="B66" s="691" t="s">
        <v>709</v>
      </c>
      <c r="C66" s="1918">
        <v>4969</v>
      </c>
      <c r="D66" s="1919">
        <v>0</v>
      </c>
      <c r="E66" s="1919">
        <v>0</v>
      </c>
      <c r="F66" s="1920"/>
      <c r="G66" s="1880"/>
      <c r="H66" s="1921">
        <v>0</v>
      </c>
      <c r="I66" s="1922">
        <v>4969</v>
      </c>
    </row>
    <row r="67" spans="1:10" ht="12.75" customHeight="1" x14ac:dyDescent="0.2">
      <c r="A67" s="3392"/>
      <c r="B67" s="690" t="s">
        <v>710</v>
      </c>
      <c r="C67" s="1879"/>
      <c r="D67" s="1880"/>
      <c r="E67" s="1880"/>
      <c r="F67" s="1884"/>
      <c r="G67" s="1923"/>
      <c r="H67" s="1881"/>
      <c r="I67" s="1882"/>
    </row>
    <row r="68" spans="1:10" ht="12.75" customHeight="1" x14ac:dyDescent="0.2">
      <c r="A68" s="3392"/>
      <c r="B68" s="692" t="s">
        <v>711</v>
      </c>
      <c r="C68" s="1918">
        <v>21</v>
      </c>
      <c r="D68" s="1919">
        <v>-88</v>
      </c>
      <c r="E68" s="1919">
        <v>0</v>
      </c>
      <c r="F68" s="1924">
        <v>-67</v>
      </c>
      <c r="G68" s="1884"/>
      <c r="H68" s="1925"/>
      <c r="I68" s="1922">
        <v>-67</v>
      </c>
    </row>
    <row r="69" spans="1:10" ht="12.75" customHeight="1" x14ac:dyDescent="0.2">
      <c r="A69" s="3393"/>
      <c r="B69" s="693" t="s">
        <v>733</v>
      </c>
      <c r="C69" s="1926">
        <f>4990</f>
        <v>4990</v>
      </c>
      <c r="D69" s="1927">
        <v>-88</v>
      </c>
      <c r="E69" s="1927">
        <v>0</v>
      </c>
      <c r="F69" s="1927">
        <v>4902</v>
      </c>
      <c r="G69" s="1888"/>
      <c r="H69" s="1927">
        <v>0</v>
      </c>
      <c r="I69" s="1928">
        <v>4902</v>
      </c>
    </row>
    <row r="70" spans="1:10" ht="12.75" customHeight="1" x14ac:dyDescent="0.2">
      <c r="A70" s="694"/>
      <c r="B70" s="695"/>
      <c r="C70" s="1302"/>
      <c r="D70" s="1302"/>
      <c r="E70" s="1302"/>
      <c r="F70" s="1302"/>
      <c r="G70" s="1302"/>
      <c r="H70" s="1302"/>
      <c r="I70" s="1303"/>
      <c r="J70" s="684"/>
    </row>
    <row r="71" spans="1:10" ht="12.75" customHeight="1" x14ac:dyDescent="0.2">
      <c r="A71" s="696" t="s">
        <v>459</v>
      </c>
      <c r="B71" s="686"/>
      <c r="C71" s="1259"/>
      <c r="D71" s="1259"/>
      <c r="E71" s="1259"/>
      <c r="F71" s="1259"/>
      <c r="G71" s="1259"/>
      <c r="H71" s="1259"/>
      <c r="I71" s="1236"/>
      <c r="J71" s="684"/>
    </row>
    <row r="72" spans="1:10" ht="12.75" customHeight="1" x14ac:dyDescent="0.2">
      <c r="A72" s="620" t="s">
        <v>547</v>
      </c>
      <c r="B72" s="615"/>
      <c r="C72" s="1241"/>
      <c r="D72" s="1241"/>
      <c r="E72" s="1241"/>
      <c r="F72" s="1241"/>
      <c r="G72" s="1241"/>
      <c r="H72" s="1241"/>
      <c r="I72" s="1241"/>
    </row>
    <row r="73" spans="1:10" ht="12.75" customHeight="1" x14ac:dyDescent="0.2">
      <c r="A73" s="3384"/>
      <c r="B73" s="3385"/>
      <c r="C73" s="3420" t="s">
        <v>725</v>
      </c>
      <c r="D73" s="3421"/>
      <c r="E73" s="3421"/>
      <c r="F73" s="3421"/>
      <c r="G73" s="3421"/>
      <c r="H73" s="3421"/>
      <c r="I73" s="3422"/>
    </row>
    <row r="74" spans="1:10" ht="33" customHeight="1" x14ac:dyDescent="0.2">
      <c r="A74" s="3386"/>
      <c r="B74" s="3387"/>
      <c r="C74" s="2083" t="s">
        <v>734</v>
      </c>
      <c r="D74" s="2084" t="s">
        <v>557</v>
      </c>
      <c r="E74" s="2084" t="s">
        <v>708</v>
      </c>
      <c r="F74" s="2084" t="s">
        <v>709</v>
      </c>
      <c r="G74" s="2084" t="s">
        <v>710</v>
      </c>
      <c r="H74" s="2085" t="s">
        <v>711</v>
      </c>
      <c r="I74" s="2086" t="s">
        <v>726</v>
      </c>
    </row>
    <row r="75" spans="1:10" ht="12.75" customHeight="1" x14ac:dyDescent="0.2">
      <c r="A75" s="3379" t="s">
        <v>727</v>
      </c>
      <c r="B75" s="679" t="s">
        <v>735</v>
      </c>
      <c r="C75" s="1864"/>
      <c r="D75" s="1865">
        <v>1680.8</v>
      </c>
      <c r="E75" s="1865">
        <v>11454.3</v>
      </c>
      <c r="F75" s="1865">
        <v>13135.1</v>
      </c>
      <c r="G75" s="1866"/>
      <c r="H75" s="1867">
        <v>581.6</v>
      </c>
      <c r="I75" s="1868">
        <v>13716.7</v>
      </c>
    </row>
    <row r="76" spans="1:10" ht="12.75" customHeight="1" x14ac:dyDescent="0.2">
      <c r="A76" s="3380"/>
      <c r="B76" s="680" t="s">
        <v>557</v>
      </c>
      <c r="C76" s="1869">
        <v>0</v>
      </c>
      <c r="D76" s="1870"/>
      <c r="E76" s="1871">
        <v>0</v>
      </c>
      <c r="F76" s="1871">
        <v>0</v>
      </c>
      <c r="G76" s="1872"/>
      <c r="H76" s="1873">
        <v>0</v>
      </c>
      <c r="I76" s="1874">
        <v>0</v>
      </c>
    </row>
    <row r="77" spans="1:10" ht="12.75" customHeight="1" x14ac:dyDescent="0.2">
      <c r="A77" s="3380"/>
      <c r="B77" s="680" t="s">
        <v>708</v>
      </c>
      <c r="C77" s="1869">
        <v>0</v>
      </c>
      <c r="D77" s="1871">
        <v>0</v>
      </c>
      <c r="E77" s="1870"/>
      <c r="F77" s="1871">
        <v>0</v>
      </c>
      <c r="G77" s="1872"/>
      <c r="H77" s="1873">
        <v>0</v>
      </c>
      <c r="I77" s="1874">
        <v>0</v>
      </c>
    </row>
    <row r="78" spans="1:10" ht="12.75" customHeight="1" x14ac:dyDescent="0.2">
      <c r="A78" s="3380"/>
      <c r="B78" s="681" t="s">
        <v>709</v>
      </c>
      <c r="C78" s="1875">
        <v>0</v>
      </c>
      <c r="D78" s="1876">
        <v>1680.8</v>
      </c>
      <c r="E78" s="1876">
        <v>11454.3</v>
      </c>
      <c r="F78" s="1877"/>
      <c r="G78" s="1880"/>
      <c r="H78" s="1890">
        <v>581.6</v>
      </c>
      <c r="I78" s="1874">
        <v>13716.7</v>
      </c>
    </row>
    <row r="79" spans="1:10" ht="12.75" customHeight="1" x14ac:dyDescent="0.2">
      <c r="A79" s="3380"/>
      <c r="B79" s="680" t="s">
        <v>710</v>
      </c>
      <c r="C79" s="1879"/>
      <c r="D79" s="1880"/>
      <c r="E79" s="1880"/>
      <c r="F79" s="1884"/>
      <c r="G79" s="1923"/>
      <c r="H79" s="1881"/>
      <c r="I79" s="1882"/>
    </row>
    <row r="80" spans="1:10" ht="12.75" customHeight="1" x14ac:dyDescent="0.2">
      <c r="A80" s="3380"/>
      <c r="B80" s="682" t="s">
        <v>711</v>
      </c>
      <c r="C80" s="1875">
        <v>0</v>
      </c>
      <c r="D80" s="1876">
        <v>2.2999999999999998</v>
      </c>
      <c r="E80" s="1876">
        <v>0</v>
      </c>
      <c r="F80" s="1883">
        <v>2.2999999999999998</v>
      </c>
      <c r="G80" s="1884"/>
      <c r="H80" s="1885"/>
      <c r="I80" s="1874">
        <v>2.2999999999999998</v>
      </c>
    </row>
    <row r="81" spans="1:10" ht="12.75" customHeight="1" x14ac:dyDescent="0.2">
      <c r="A81" s="3381"/>
      <c r="B81" s="683" t="s">
        <v>728</v>
      </c>
      <c r="C81" s="1886">
        <v>0</v>
      </c>
      <c r="D81" s="1887">
        <v>1683.1</v>
      </c>
      <c r="E81" s="1887">
        <v>11454.3</v>
      </c>
      <c r="F81" s="1887">
        <v>13137.4</v>
      </c>
      <c r="G81" s="1888"/>
      <c r="H81" s="1887">
        <v>581.6</v>
      </c>
      <c r="I81" s="1889">
        <v>13719</v>
      </c>
    </row>
    <row r="82" spans="1:10" ht="12.75" customHeight="1" x14ac:dyDescent="0.2">
      <c r="A82" s="687"/>
      <c r="B82" s="686"/>
      <c r="C82" s="1259"/>
      <c r="D82" s="1259"/>
      <c r="E82" s="1259"/>
      <c r="F82" s="1259"/>
      <c r="G82" s="1259"/>
      <c r="H82" s="1259"/>
      <c r="I82" s="1236"/>
      <c r="J82" s="684"/>
    </row>
    <row r="83" spans="1:10" ht="12.75" customHeight="1" x14ac:dyDescent="0.2">
      <c r="A83" s="620" t="s">
        <v>548</v>
      </c>
      <c r="B83" s="615"/>
      <c r="C83" s="1241"/>
      <c r="D83" s="1241"/>
      <c r="E83" s="1241"/>
      <c r="F83" s="1241"/>
      <c r="G83" s="1241"/>
      <c r="H83" s="1241"/>
      <c r="I83" s="1241"/>
    </row>
    <row r="84" spans="1:10" ht="12.75" customHeight="1" x14ac:dyDescent="0.2">
      <c r="A84" s="3384"/>
      <c r="B84" s="3385"/>
      <c r="C84" s="3420" t="s">
        <v>730</v>
      </c>
      <c r="D84" s="3421"/>
      <c r="E84" s="3421"/>
      <c r="F84" s="3421"/>
      <c r="G84" s="3421"/>
      <c r="H84" s="3421"/>
      <c r="I84" s="3422"/>
    </row>
    <row r="85" spans="1:10" ht="33" customHeight="1" x14ac:dyDescent="0.2">
      <c r="A85" s="3386"/>
      <c r="B85" s="3387"/>
      <c r="C85" s="2083" t="s">
        <v>734</v>
      </c>
      <c r="D85" s="2084" t="s">
        <v>557</v>
      </c>
      <c r="E85" s="2084" t="s">
        <v>708</v>
      </c>
      <c r="F85" s="2084" t="s">
        <v>709</v>
      </c>
      <c r="G85" s="2084" t="s">
        <v>710</v>
      </c>
      <c r="H85" s="2085" t="s">
        <v>711</v>
      </c>
      <c r="I85" s="2086" t="s">
        <v>731</v>
      </c>
    </row>
    <row r="86" spans="1:10" ht="12.75" customHeight="1" x14ac:dyDescent="0.2">
      <c r="A86" s="3379" t="s">
        <v>732</v>
      </c>
      <c r="B86" s="679" t="s">
        <v>735</v>
      </c>
      <c r="C86" s="1864"/>
      <c r="D86" s="1865"/>
      <c r="E86" s="1865">
        <v>0</v>
      </c>
      <c r="F86" s="1865">
        <v>0</v>
      </c>
      <c r="G86" s="1866"/>
      <c r="H86" s="1867">
        <v>0</v>
      </c>
      <c r="I86" s="1868">
        <v>0</v>
      </c>
    </row>
    <row r="87" spans="1:10" ht="12.75" customHeight="1" x14ac:dyDescent="0.2">
      <c r="A87" s="3380"/>
      <c r="B87" s="680" t="s">
        <v>557</v>
      </c>
      <c r="C87" s="1869">
        <v>12.6</v>
      </c>
      <c r="D87" s="1870"/>
      <c r="E87" s="1871">
        <v>0</v>
      </c>
      <c r="F87" s="1871">
        <v>12.6</v>
      </c>
      <c r="G87" s="1872"/>
      <c r="H87" s="1873">
        <v>74.900000000000006</v>
      </c>
      <c r="I87" s="1874">
        <v>87.5</v>
      </c>
    </row>
    <row r="88" spans="1:10" ht="12.75" customHeight="1" x14ac:dyDescent="0.2">
      <c r="A88" s="3380"/>
      <c r="B88" s="680" t="s">
        <v>708</v>
      </c>
      <c r="C88" s="1869">
        <v>15877.5</v>
      </c>
      <c r="D88" s="1871">
        <v>0</v>
      </c>
      <c r="E88" s="1870"/>
      <c r="F88" s="1871">
        <v>15877.5</v>
      </c>
      <c r="G88" s="1872"/>
      <c r="H88" s="1873">
        <v>0</v>
      </c>
      <c r="I88" s="1874">
        <v>15877.5</v>
      </c>
    </row>
    <row r="89" spans="1:10" ht="12.75" customHeight="1" x14ac:dyDescent="0.2">
      <c r="A89" s="3380"/>
      <c r="B89" s="681" t="s">
        <v>709</v>
      </c>
      <c r="C89" s="1875">
        <v>15890.1</v>
      </c>
      <c r="D89" s="1876">
        <v>0</v>
      </c>
      <c r="E89" s="1876">
        <v>0</v>
      </c>
      <c r="F89" s="1877"/>
      <c r="G89" s="1880"/>
      <c r="H89" s="1890">
        <v>74.900000000000006</v>
      </c>
      <c r="I89" s="1874">
        <v>15965</v>
      </c>
    </row>
    <row r="90" spans="1:10" ht="12.75" customHeight="1" x14ac:dyDescent="0.2">
      <c r="A90" s="3380"/>
      <c r="B90" s="680" t="s">
        <v>710</v>
      </c>
      <c r="C90" s="1879"/>
      <c r="D90" s="1880"/>
      <c r="E90" s="1880"/>
      <c r="F90" s="1884"/>
      <c r="G90" s="1923"/>
      <c r="H90" s="1881"/>
      <c r="I90" s="1882"/>
    </row>
    <row r="91" spans="1:10" ht="12.75" customHeight="1" x14ac:dyDescent="0.2">
      <c r="A91" s="3380"/>
      <c r="B91" s="682" t="s">
        <v>711</v>
      </c>
      <c r="C91" s="1875">
        <v>998.7</v>
      </c>
      <c r="D91" s="1876">
        <v>1212.5999999999999</v>
      </c>
      <c r="E91" s="1876">
        <v>0</v>
      </c>
      <c r="F91" s="1883">
        <v>2211.3000000000002</v>
      </c>
      <c r="G91" s="1884"/>
      <c r="H91" s="1885"/>
      <c r="I91" s="1874">
        <v>2211.3000000000002</v>
      </c>
    </row>
    <row r="92" spans="1:10" ht="12.75" customHeight="1" x14ac:dyDescent="0.2">
      <c r="A92" s="3381"/>
      <c r="B92" s="683" t="s">
        <v>733</v>
      </c>
      <c r="C92" s="1886">
        <v>16888.8</v>
      </c>
      <c r="D92" s="1887">
        <v>1212.5999999999999</v>
      </c>
      <c r="E92" s="1887">
        <v>0</v>
      </c>
      <c r="F92" s="1887">
        <v>18101.400000000001</v>
      </c>
      <c r="G92" s="1888"/>
      <c r="H92" s="1887">
        <v>74.900000000000006</v>
      </c>
      <c r="I92" s="1889">
        <v>18176.3</v>
      </c>
    </row>
    <row r="93" spans="1:10" ht="12.75" customHeight="1" x14ac:dyDescent="0.2">
      <c r="A93" s="687"/>
      <c r="B93" s="686"/>
      <c r="C93" s="1259"/>
      <c r="D93" s="1259"/>
      <c r="E93" s="1259"/>
      <c r="F93" s="1259"/>
      <c r="G93" s="1259"/>
      <c r="H93" s="1259"/>
      <c r="I93" s="1236"/>
      <c r="J93" s="684"/>
    </row>
    <row r="94" spans="1:10" ht="9.75" customHeight="1" x14ac:dyDescent="0.2">
      <c r="A94" s="615" t="s">
        <v>637</v>
      </c>
      <c r="B94" s="615"/>
      <c r="C94" s="1241"/>
      <c r="D94" s="1241"/>
      <c r="E94" s="1241"/>
      <c r="F94" s="1241"/>
      <c r="G94" s="1241"/>
      <c r="H94" s="1241"/>
      <c r="I94" s="1241"/>
    </row>
    <row r="95" spans="1:10" ht="9.75" customHeight="1" x14ac:dyDescent="0.2">
      <c r="A95" s="615" t="s">
        <v>638</v>
      </c>
      <c r="B95" s="615"/>
      <c r="C95" s="1241"/>
      <c r="D95" s="1241"/>
      <c r="E95" s="1241"/>
      <c r="F95" s="1241"/>
      <c r="G95" s="1241"/>
      <c r="H95" s="1241"/>
      <c r="I95" s="1241"/>
    </row>
    <row r="96" spans="1:10" ht="9.75" customHeight="1" x14ac:dyDescent="0.2">
      <c r="A96" s="615" t="s">
        <v>639</v>
      </c>
      <c r="B96" s="615"/>
      <c r="C96" s="1241"/>
      <c r="D96" s="1241"/>
      <c r="E96" s="1241"/>
      <c r="F96" s="1241"/>
      <c r="G96" s="1241"/>
      <c r="H96" s="1241"/>
      <c r="I96" s="1241"/>
    </row>
    <row r="97" spans="1:9" ht="9.75" customHeight="1" x14ac:dyDescent="0.2">
      <c r="A97" s="615"/>
      <c r="B97" s="615"/>
      <c r="C97" s="1241"/>
      <c r="D97" s="1241"/>
      <c r="E97" s="1241"/>
      <c r="F97" s="1241"/>
      <c r="G97" s="1241"/>
      <c r="H97" s="1241"/>
      <c r="I97" s="1241"/>
    </row>
  </sheetData>
  <mergeCells count="28">
    <mergeCell ref="A8:A14"/>
    <mergeCell ref="A17:B18"/>
    <mergeCell ref="C17:I17"/>
    <mergeCell ref="A19:A25"/>
    <mergeCell ref="D1:H1"/>
    <mergeCell ref="D2:I2"/>
    <mergeCell ref="G3:I3"/>
    <mergeCell ref="A6:B7"/>
    <mergeCell ref="C6:I6"/>
    <mergeCell ref="A1:B1"/>
    <mergeCell ref="A41:A47"/>
    <mergeCell ref="A50:B51"/>
    <mergeCell ref="C50:I50"/>
    <mergeCell ref="A52:A58"/>
    <mergeCell ref="A28:B29"/>
    <mergeCell ref="C28:I28"/>
    <mergeCell ref="A30:A36"/>
    <mergeCell ref="A39:B40"/>
    <mergeCell ref="C39:I39"/>
    <mergeCell ref="A75:A81"/>
    <mergeCell ref="A84:B85"/>
    <mergeCell ref="C84:I84"/>
    <mergeCell ref="A86:A92"/>
    <mergeCell ref="A61:B62"/>
    <mergeCell ref="C61:I61"/>
    <mergeCell ref="A63:A69"/>
    <mergeCell ref="A73:B74"/>
    <mergeCell ref="C73:I73"/>
  </mergeCells>
  <phoneticPr fontId="2" type="noConversion"/>
  <printOptions horizontalCentered="1"/>
  <pageMargins left="0.19685039370078741" right="0.19685039370078741" top="0.6692913385826772" bottom="0.51181102362204722" header="0" footer="0.31496062992125984"/>
  <pageSetup paperSize="9" scale="53" firstPageNumber="31" fitToWidth="0" orientation="portrait" r:id="rId1"/>
  <headerFooter alignWithMargins="0">
    <oddFooter>&amp;C&amp;P</oddFooter>
  </headerFooter>
  <rowBreaks count="1" manualBreakCount="1">
    <brk id="48" max="16383" man="1"/>
  </rowBreaks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9">
    <pageSetUpPr fitToPage="1"/>
  </sheetPr>
  <dimension ref="A1:L44"/>
  <sheetViews>
    <sheetView view="pageBreakPreview" zoomScale="60" zoomScaleNormal="100" workbookViewId="0">
      <selection sqref="A1:B1"/>
    </sheetView>
  </sheetViews>
  <sheetFormatPr defaultRowHeight="12.75" x14ac:dyDescent="0.2"/>
  <cols>
    <col min="1" max="1" width="6.28515625" customWidth="1"/>
    <col min="2" max="2" width="31.7109375" customWidth="1"/>
    <col min="3" max="3" width="0.7109375" customWidth="1"/>
  </cols>
  <sheetData>
    <row r="1" spans="1:12" ht="27.75" customHeight="1" x14ac:dyDescent="0.2">
      <c r="A1" s="3426" t="s">
        <v>184</v>
      </c>
      <c r="B1" s="3075"/>
      <c r="C1" s="2"/>
      <c r="D1" s="2"/>
      <c r="E1" s="9"/>
      <c r="F1" s="9"/>
      <c r="G1" s="3092" t="str">
        <f>[9]Coverpage!I7</f>
        <v>Poland</v>
      </c>
      <c r="H1" s="3092"/>
      <c r="I1" s="3092"/>
      <c r="J1" s="3092"/>
      <c r="K1" s="3092"/>
      <c r="L1" s="4">
        <f>[9]Coverpage!I9</f>
        <v>964</v>
      </c>
    </row>
    <row r="2" spans="1:12" x14ac:dyDescent="0.2">
      <c r="A2" s="2332" t="s">
        <v>186</v>
      </c>
      <c r="B2" s="2333"/>
      <c r="C2" s="137"/>
      <c r="D2" s="2334"/>
      <c r="E2" s="2334"/>
      <c r="F2" s="2334"/>
      <c r="G2" s="3093" t="s">
        <v>549</v>
      </c>
      <c r="H2" s="3093"/>
      <c r="I2" s="3093"/>
      <c r="J2" s="3093"/>
      <c r="K2" s="3093"/>
      <c r="L2" s="3093"/>
    </row>
    <row r="3" spans="1:12" x14ac:dyDescent="0.2">
      <c r="A3" s="2290"/>
      <c r="B3" s="2291"/>
      <c r="C3" s="2292"/>
      <c r="D3" s="2293"/>
      <c r="E3" s="2294"/>
      <c r="F3" s="2294"/>
      <c r="G3" s="3424" t="s">
        <v>550</v>
      </c>
      <c r="H3" s="3424"/>
      <c r="I3" s="2296">
        <f>[10]Coverage!I11</f>
        <v>2012</v>
      </c>
      <c r="J3" s="2294"/>
      <c r="K3" s="2294"/>
      <c r="L3" s="2297"/>
    </row>
    <row r="4" spans="1:12" x14ac:dyDescent="0.2">
      <c r="A4" s="3425" t="s">
        <v>551</v>
      </c>
      <c r="B4" s="3425"/>
      <c r="C4" s="137"/>
      <c r="D4" s="3103" t="s">
        <v>552</v>
      </c>
      <c r="E4" s="3104"/>
      <c r="F4" s="3104"/>
      <c r="G4" s="3104"/>
      <c r="H4" s="3105"/>
      <c r="I4" s="3110" t="s">
        <v>553</v>
      </c>
      <c r="J4" s="3112" t="s">
        <v>554</v>
      </c>
      <c r="K4" s="3110" t="s">
        <v>555</v>
      </c>
      <c r="L4" s="3113" t="s">
        <v>60</v>
      </c>
    </row>
    <row r="5" spans="1:12" ht="34.5" x14ac:dyDescent="0.2">
      <c r="A5" s="3425"/>
      <c r="B5" s="3425"/>
      <c r="C5" s="137"/>
      <c r="D5" s="16" t="s">
        <v>556</v>
      </c>
      <c r="E5" s="17" t="s">
        <v>557</v>
      </c>
      <c r="F5" s="15" t="s">
        <v>558</v>
      </c>
      <c r="G5" s="17" t="s">
        <v>555</v>
      </c>
      <c r="H5" s="15" t="s">
        <v>61</v>
      </c>
      <c r="I5" s="3111"/>
      <c r="J5" s="3112"/>
      <c r="K5" s="3111"/>
      <c r="L5" s="3113"/>
    </row>
    <row r="6" spans="1:12" x14ac:dyDescent="0.2">
      <c r="A6" s="2298"/>
      <c r="B6" s="2299"/>
      <c r="C6" s="2299"/>
      <c r="D6" s="19" t="s">
        <v>559</v>
      </c>
      <c r="E6" s="20" t="s">
        <v>560</v>
      </c>
      <c r="F6" s="21" t="s">
        <v>561</v>
      </c>
      <c r="G6" s="20" t="s">
        <v>562</v>
      </c>
      <c r="H6" s="21" t="s">
        <v>563</v>
      </c>
      <c r="I6" s="20" t="s">
        <v>564</v>
      </c>
      <c r="J6" s="21" t="s">
        <v>565</v>
      </c>
      <c r="K6" s="20" t="s">
        <v>566</v>
      </c>
      <c r="L6" s="22" t="s">
        <v>567</v>
      </c>
    </row>
    <row r="7" spans="1:12" x14ac:dyDescent="0.2">
      <c r="A7" s="2300"/>
      <c r="B7" s="2295" t="s">
        <v>568</v>
      </c>
      <c r="C7" s="2301"/>
      <c r="D7" s="2302" t="s">
        <v>569</v>
      </c>
      <c r="E7" s="2302" t="s">
        <v>569</v>
      </c>
      <c r="F7" s="2302" t="s">
        <v>569</v>
      </c>
      <c r="G7" s="2302" t="s">
        <v>569</v>
      </c>
      <c r="H7" s="2303" t="s">
        <v>569</v>
      </c>
      <c r="I7" s="2302" t="s">
        <v>569</v>
      </c>
      <c r="J7" s="2303" t="s">
        <v>569</v>
      </c>
      <c r="K7" s="2302" t="s">
        <v>569</v>
      </c>
      <c r="L7" s="2304" t="s">
        <v>569</v>
      </c>
    </row>
    <row r="8" spans="1:12" x14ac:dyDescent="0.2">
      <c r="A8" s="2311"/>
      <c r="B8" s="2311" t="s">
        <v>570</v>
      </c>
      <c r="C8" s="2307" t="s">
        <v>571</v>
      </c>
      <c r="D8" s="2308"/>
      <c r="E8" s="2308"/>
      <c r="F8" s="2309"/>
      <c r="G8" s="2308"/>
      <c r="H8" s="2309"/>
      <c r="I8" s="2308"/>
      <c r="J8" s="2309"/>
      <c r="K8" s="2308"/>
      <c r="L8" s="2310"/>
    </row>
    <row r="9" spans="1:12" x14ac:dyDescent="0.2">
      <c r="A9" s="2311">
        <v>1</v>
      </c>
      <c r="B9" s="2306" t="s">
        <v>860</v>
      </c>
      <c r="C9" s="2307" t="s">
        <v>571</v>
      </c>
      <c r="D9" s="2346">
        <v>289242</v>
      </c>
      <c r="E9" s="2346">
        <v>76859</v>
      </c>
      <c r="F9" s="2346">
        <v>266994</v>
      </c>
      <c r="G9" s="2346">
        <v>-112571</v>
      </c>
      <c r="H9" s="2346">
        <v>520524</v>
      </c>
      <c r="I9" s="2346"/>
      <c r="J9" s="2346">
        <v>209670</v>
      </c>
      <c r="K9" s="2346">
        <v>-106562</v>
      </c>
      <c r="L9" s="2346">
        <v>623632</v>
      </c>
    </row>
    <row r="10" spans="1:12" x14ac:dyDescent="0.2">
      <c r="A10" s="2305">
        <v>11</v>
      </c>
      <c r="B10" s="2313" t="s">
        <v>572</v>
      </c>
      <c r="C10" s="2307" t="s">
        <v>571</v>
      </c>
      <c r="D10" s="2308">
        <v>247880</v>
      </c>
      <c r="E10" s="2308">
        <v>11935</v>
      </c>
      <c r="F10" s="2308">
        <v>0</v>
      </c>
      <c r="G10" s="2308">
        <v>-614</v>
      </c>
      <c r="H10" s="2309">
        <v>259201</v>
      </c>
      <c r="I10" s="2308"/>
      <c r="J10" s="2308">
        <v>65150</v>
      </c>
      <c r="K10" s="2308">
        <v>-1051</v>
      </c>
      <c r="L10" s="2310">
        <v>323300</v>
      </c>
    </row>
    <row r="11" spans="1:12" x14ac:dyDescent="0.2">
      <c r="A11" s="2305">
        <v>12</v>
      </c>
      <c r="B11" s="2313" t="s">
        <v>187</v>
      </c>
      <c r="C11" s="2307" t="s">
        <v>571</v>
      </c>
      <c r="D11" s="2308">
        <v>13937</v>
      </c>
      <c r="E11" s="2308">
        <v>0</v>
      </c>
      <c r="F11" s="2308">
        <v>196620</v>
      </c>
      <c r="G11" s="2308">
        <v>0</v>
      </c>
      <c r="H11" s="2309">
        <v>210557</v>
      </c>
      <c r="I11" s="2308"/>
      <c r="J11" s="2308">
        <v>0</v>
      </c>
      <c r="K11" s="2308">
        <v>0</v>
      </c>
      <c r="L11" s="2310">
        <v>210557</v>
      </c>
    </row>
    <row r="12" spans="1:12" x14ac:dyDescent="0.2">
      <c r="A12" s="2305">
        <v>13</v>
      </c>
      <c r="B12" s="2313" t="s">
        <v>188</v>
      </c>
      <c r="C12" s="2307" t="s">
        <v>571</v>
      </c>
      <c r="D12" s="2308">
        <v>6846</v>
      </c>
      <c r="E12" s="2308">
        <v>48810</v>
      </c>
      <c r="F12" s="2308">
        <v>70188</v>
      </c>
      <c r="G12" s="2308">
        <v>-109823</v>
      </c>
      <c r="H12" s="2309">
        <v>16021</v>
      </c>
      <c r="I12" s="2308"/>
      <c r="J12" s="2308">
        <v>115464</v>
      </c>
      <c r="K12" s="2308">
        <v>-105433</v>
      </c>
      <c r="L12" s="2310">
        <v>26052</v>
      </c>
    </row>
    <row r="13" spans="1:12" x14ac:dyDescent="0.2">
      <c r="A13" s="2305">
        <v>14</v>
      </c>
      <c r="B13" s="2313" t="s">
        <v>189</v>
      </c>
      <c r="C13" s="2307" t="s">
        <v>571</v>
      </c>
      <c r="D13" s="2308">
        <v>20579</v>
      </c>
      <c r="E13" s="2308">
        <v>16114</v>
      </c>
      <c r="F13" s="2308">
        <v>186</v>
      </c>
      <c r="G13" s="2308">
        <v>-2134</v>
      </c>
      <c r="H13" s="2309">
        <v>34745</v>
      </c>
      <c r="I13" s="2308"/>
      <c r="J13" s="2308">
        <v>29056</v>
      </c>
      <c r="K13" s="2308">
        <v>-78</v>
      </c>
      <c r="L13" s="2310">
        <v>63723</v>
      </c>
    </row>
    <row r="14" spans="1:12" x14ac:dyDescent="0.2">
      <c r="A14" s="2311">
        <v>2</v>
      </c>
      <c r="B14" s="2306" t="s">
        <v>861</v>
      </c>
      <c r="C14" s="2307" t="s">
        <v>571</v>
      </c>
      <c r="D14" s="2346">
        <v>342380</v>
      </c>
      <c r="E14" s="2346">
        <v>67231</v>
      </c>
      <c r="F14" s="2347">
        <v>264225</v>
      </c>
      <c r="G14" s="2346">
        <v>-112571</v>
      </c>
      <c r="H14" s="2346">
        <v>561265</v>
      </c>
      <c r="I14" s="2346"/>
      <c r="J14" s="2347">
        <v>195449</v>
      </c>
      <c r="K14" s="2346">
        <v>-106562</v>
      </c>
      <c r="L14" s="2346">
        <v>650152</v>
      </c>
    </row>
    <row r="15" spans="1:12" x14ac:dyDescent="0.2">
      <c r="A15" s="2305">
        <v>21</v>
      </c>
      <c r="B15" s="2313" t="s">
        <v>190</v>
      </c>
      <c r="C15" s="2307" t="s">
        <v>571</v>
      </c>
      <c r="D15" s="2308">
        <v>53823</v>
      </c>
      <c r="E15" s="2308">
        <v>20518</v>
      </c>
      <c r="F15" s="2308">
        <v>3291</v>
      </c>
      <c r="G15" s="2308">
        <v>0</v>
      </c>
      <c r="H15" s="2309">
        <v>77632</v>
      </c>
      <c r="I15" s="2308"/>
      <c r="J15" s="2308">
        <v>89863</v>
      </c>
      <c r="K15" s="2308">
        <v>0</v>
      </c>
      <c r="L15" s="2310">
        <v>167495</v>
      </c>
    </row>
    <row r="16" spans="1:12" x14ac:dyDescent="0.2">
      <c r="A16" s="2305">
        <v>22</v>
      </c>
      <c r="B16" s="2313" t="s">
        <v>191</v>
      </c>
      <c r="C16" s="2307" t="s">
        <v>571</v>
      </c>
      <c r="D16" s="2308">
        <v>23033</v>
      </c>
      <c r="E16" s="2308">
        <v>15889</v>
      </c>
      <c r="F16" s="2308">
        <v>1610</v>
      </c>
      <c r="G16" s="2308">
        <v>-336</v>
      </c>
      <c r="H16" s="2309">
        <v>40196</v>
      </c>
      <c r="I16" s="2308"/>
      <c r="J16" s="2308">
        <v>57655</v>
      </c>
      <c r="K16" s="2308">
        <v>-486</v>
      </c>
      <c r="L16" s="2310">
        <v>97365</v>
      </c>
    </row>
    <row r="17" spans="1:12" x14ac:dyDescent="0.2">
      <c r="A17" s="2305">
        <v>23</v>
      </c>
      <c r="B17" s="2313" t="s">
        <v>546</v>
      </c>
      <c r="C17" s="2307" t="s">
        <v>571</v>
      </c>
      <c r="D17" s="2308">
        <v>4920</v>
      </c>
      <c r="E17" s="2308">
        <v>8605</v>
      </c>
      <c r="F17" s="2308">
        <v>318</v>
      </c>
      <c r="G17" s="2308">
        <v>0</v>
      </c>
      <c r="H17" s="2309">
        <v>13843</v>
      </c>
      <c r="I17" s="2308"/>
      <c r="J17" s="2308">
        <v>13778</v>
      </c>
      <c r="K17" s="2308">
        <v>0</v>
      </c>
      <c r="L17" s="2310">
        <v>27621</v>
      </c>
    </row>
    <row r="18" spans="1:12" x14ac:dyDescent="0.2">
      <c r="A18" s="2305">
        <v>24</v>
      </c>
      <c r="B18" s="2313" t="s">
        <v>573</v>
      </c>
      <c r="C18" s="2307" t="s">
        <v>571</v>
      </c>
      <c r="D18" s="2308">
        <v>38866</v>
      </c>
      <c r="E18" s="2308">
        <v>2710</v>
      </c>
      <c r="F18" s="2308">
        <v>14</v>
      </c>
      <c r="G18" s="2308">
        <v>-2134</v>
      </c>
      <c r="H18" s="2309">
        <v>39456</v>
      </c>
      <c r="I18" s="2308"/>
      <c r="J18" s="2308">
        <v>3896</v>
      </c>
      <c r="K18" s="2308">
        <v>-2</v>
      </c>
      <c r="L18" s="2310">
        <v>43350</v>
      </c>
    </row>
    <row r="19" spans="1:12" x14ac:dyDescent="0.2">
      <c r="A19" s="2305">
        <v>25</v>
      </c>
      <c r="B19" s="2313" t="s">
        <v>574</v>
      </c>
      <c r="C19" s="2307" t="s">
        <v>571</v>
      </c>
      <c r="D19" s="2308">
        <v>5288</v>
      </c>
      <c r="E19" s="2308">
        <v>4520</v>
      </c>
      <c r="F19" s="2308">
        <v>1444</v>
      </c>
      <c r="G19" s="2308">
        <v>0</v>
      </c>
      <c r="H19" s="2309">
        <v>11252</v>
      </c>
      <c r="I19" s="2308"/>
      <c r="J19" s="2308">
        <v>374</v>
      </c>
      <c r="K19" s="2308">
        <v>0</v>
      </c>
      <c r="L19" s="2310">
        <v>11626</v>
      </c>
    </row>
    <row r="20" spans="1:12" x14ac:dyDescent="0.2">
      <c r="A20" s="2305">
        <v>26</v>
      </c>
      <c r="B20" s="2313" t="s">
        <v>188</v>
      </c>
      <c r="C20" s="2307" t="s">
        <v>571</v>
      </c>
      <c r="D20" s="2308">
        <v>186887</v>
      </c>
      <c r="E20" s="2308">
        <v>4889</v>
      </c>
      <c r="F20" s="2308">
        <v>38054</v>
      </c>
      <c r="G20" s="2308">
        <v>-109823</v>
      </c>
      <c r="H20" s="2309">
        <v>120007</v>
      </c>
      <c r="I20" s="2308"/>
      <c r="J20" s="2308">
        <v>2710</v>
      </c>
      <c r="K20" s="2308">
        <v>-105433</v>
      </c>
      <c r="L20" s="2310">
        <v>17284</v>
      </c>
    </row>
    <row r="21" spans="1:12" x14ac:dyDescent="0.2">
      <c r="A21" s="2305">
        <v>27</v>
      </c>
      <c r="B21" s="2313" t="s">
        <v>575</v>
      </c>
      <c r="C21" s="2307" t="s">
        <v>571</v>
      </c>
      <c r="D21" s="2308">
        <v>21686</v>
      </c>
      <c r="E21" s="2308">
        <v>863</v>
      </c>
      <c r="F21" s="2308">
        <v>217025</v>
      </c>
      <c r="G21" s="2308">
        <v>0</v>
      </c>
      <c r="H21" s="2309">
        <v>239574</v>
      </c>
      <c r="I21" s="2308"/>
      <c r="J21" s="2308">
        <v>17565</v>
      </c>
      <c r="K21" s="2308">
        <v>0</v>
      </c>
      <c r="L21" s="2310">
        <v>257139</v>
      </c>
    </row>
    <row r="22" spans="1:12" x14ac:dyDescent="0.2">
      <c r="A22" s="2305">
        <v>28</v>
      </c>
      <c r="B22" s="2313" t="s">
        <v>576</v>
      </c>
      <c r="C22" s="2307" t="s">
        <v>571</v>
      </c>
      <c r="D22" s="2308">
        <v>7877</v>
      </c>
      <c r="E22" s="2308">
        <v>9237</v>
      </c>
      <c r="F22" s="2308">
        <v>2469</v>
      </c>
      <c r="G22" s="2308">
        <v>-278</v>
      </c>
      <c r="H22" s="2309">
        <v>19305</v>
      </c>
      <c r="I22" s="2308"/>
      <c r="J22" s="2308">
        <v>9608</v>
      </c>
      <c r="K22" s="2308">
        <v>-641</v>
      </c>
      <c r="L22" s="2310">
        <v>28272</v>
      </c>
    </row>
    <row r="23" spans="1:12" x14ac:dyDescent="0.2">
      <c r="A23" s="2335" t="s">
        <v>577</v>
      </c>
      <c r="B23" s="2320" t="s">
        <v>862</v>
      </c>
      <c r="C23" s="2307" t="s">
        <v>571</v>
      </c>
      <c r="D23" s="2346">
        <v>-48218</v>
      </c>
      <c r="E23" s="2346">
        <v>18233</v>
      </c>
      <c r="F23" s="2347">
        <v>3087</v>
      </c>
      <c r="G23" s="2346">
        <v>0</v>
      </c>
      <c r="H23" s="2347">
        <v>-26898</v>
      </c>
      <c r="I23" s="2346"/>
      <c r="J23" s="2347">
        <v>27999</v>
      </c>
      <c r="K23" s="2346">
        <v>0</v>
      </c>
      <c r="L23" s="2348">
        <v>1101</v>
      </c>
    </row>
    <row r="24" spans="1:12" ht="13.5" x14ac:dyDescent="0.2">
      <c r="A24" s="2336" t="s">
        <v>578</v>
      </c>
      <c r="B24" s="2321" t="s">
        <v>863</v>
      </c>
      <c r="C24" s="2322" t="s">
        <v>571</v>
      </c>
      <c r="D24" s="2349">
        <v>-53138</v>
      </c>
      <c r="E24" s="2349">
        <v>9628</v>
      </c>
      <c r="F24" s="2349">
        <v>2769</v>
      </c>
      <c r="G24" s="2349">
        <v>0</v>
      </c>
      <c r="H24" s="2349">
        <v>-40741</v>
      </c>
      <c r="I24" s="2349"/>
      <c r="J24" s="2349">
        <v>14221</v>
      </c>
      <c r="K24" s="2349">
        <v>0</v>
      </c>
      <c r="L24" s="2349">
        <v>-26520</v>
      </c>
    </row>
    <row r="25" spans="1:12" ht="15" customHeight="1" x14ac:dyDescent="0.2">
      <c r="A25" s="2311"/>
      <c r="B25" s="2311" t="s">
        <v>579</v>
      </c>
      <c r="C25" s="2307" t="s">
        <v>571</v>
      </c>
      <c r="D25" s="2308"/>
      <c r="E25" s="2308"/>
      <c r="F25" s="2309"/>
      <c r="G25" s="2308"/>
      <c r="H25" s="2309"/>
      <c r="I25" s="2308"/>
      <c r="J25" s="2309"/>
      <c r="K25" s="2308"/>
      <c r="L25" s="2310"/>
    </row>
    <row r="26" spans="1:12" x14ac:dyDescent="0.2">
      <c r="A26" s="2311">
        <v>31</v>
      </c>
      <c r="B26" s="2306" t="s">
        <v>864</v>
      </c>
      <c r="C26" s="2307" t="s">
        <v>571</v>
      </c>
      <c r="D26" s="2346">
        <v>1478</v>
      </c>
      <c r="E26" s="2346">
        <v>14536</v>
      </c>
      <c r="F26" s="2346">
        <v>193</v>
      </c>
      <c r="G26" s="2346">
        <v>0</v>
      </c>
      <c r="H26" s="2346">
        <v>16207</v>
      </c>
      <c r="I26" s="2346"/>
      <c r="J26" s="2346">
        <v>18106</v>
      </c>
      <c r="K26" s="2346">
        <v>0</v>
      </c>
      <c r="L26" s="2346">
        <v>34313</v>
      </c>
    </row>
    <row r="27" spans="1:12" x14ac:dyDescent="0.2">
      <c r="A27" s="2305">
        <v>311</v>
      </c>
      <c r="B27" s="2313" t="s">
        <v>580</v>
      </c>
      <c r="C27" s="2307" t="s">
        <v>571</v>
      </c>
      <c r="D27" s="2308">
        <v>841</v>
      </c>
      <c r="E27" s="2308">
        <v>17139</v>
      </c>
      <c r="F27" s="2308">
        <v>193</v>
      </c>
      <c r="G27" s="2308">
        <v>0</v>
      </c>
      <c r="H27" s="2309">
        <v>18173</v>
      </c>
      <c r="I27" s="2308"/>
      <c r="J27" s="2308">
        <v>20277</v>
      </c>
      <c r="K27" s="2308">
        <v>0</v>
      </c>
      <c r="L27" s="2310">
        <v>38450</v>
      </c>
    </row>
    <row r="28" spans="1:12" x14ac:dyDescent="0.2">
      <c r="A28" s="2305">
        <v>312</v>
      </c>
      <c r="B28" s="2313" t="s">
        <v>581</v>
      </c>
      <c r="C28" s="2307" t="s">
        <v>571</v>
      </c>
      <c r="D28" s="2308">
        <v>0</v>
      </c>
      <c r="E28" s="2308">
        <v>-136</v>
      </c>
      <c r="F28" s="2308">
        <v>0</v>
      </c>
      <c r="G28" s="2308">
        <v>0</v>
      </c>
      <c r="H28" s="2309">
        <v>-136</v>
      </c>
      <c r="I28" s="2308"/>
      <c r="J28" s="2308">
        <v>-49</v>
      </c>
      <c r="K28" s="2308">
        <v>0</v>
      </c>
      <c r="L28" s="2310">
        <v>-185</v>
      </c>
    </row>
    <row r="29" spans="1:12" x14ac:dyDescent="0.2">
      <c r="A29" s="2305">
        <v>313</v>
      </c>
      <c r="B29" s="2313" t="s">
        <v>687</v>
      </c>
      <c r="C29" s="2307" t="s">
        <v>571</v>
      </c>
      <c r="D29" s="2308">
        <v>477</v>
      </c>
      <c r="E29" s="2308">
        <v>0</v>
      </c>
      <c r="F29" s="2308">
        <v>0</v>
      </c>
      <c r="G29" s="2308">
        <v>0</v>
      </c>
      <c r="H29" s="2309">
        <v>477</v>
      </c>
      <c r="I29" s="2308"/>
      <c r="J29" s="2308">
        <v>116</v>
      </c>
      <c r="K29" s="2308">
        <v>0</v>
      </c>
      <c r="L29" s="2310">
        <v>593</v>
      </c>
    </row>
    <row r="30" spans="1:12" x14ac:dyDescent="0.2">
      <c r="A30" s="2305">
        <v>314</v>
      </c>
      <c r="B30" s="2313" t="s">
        <v>688</v>
      </c>
      <c r="C30" s="2307" t="s">
        <v>571</v>
      </c>
      <c r="D30" s="2308">
        <v>160</v>
      </c>
      <c r="E30" s="2308">
        <v>-2467</v>
      </c>
      <c r="F30" s="2308">
        <v>0</v>
      </c>
      <c r="G30" s="2308">
        <v>0</v>
      </c>
      <c r="H30" s="2309">
        <v>-2307</v>
      </c>
      <c r="I30" s="2308"/>
      <c r="J30" s="2308">
        <v>-2238</v>
      </c>
      <c r="K30" s="2308">
        <v>0</v>
      </c>
      <c r="L30" s="2310">
        <v>-4545</v>
      </c>
    </row>
    <row r="31" spans="1:12" x14ac:dyDescent="0.2">
      <c r="A31" s="2315" t="s">
        <v>689</v>
      </c>
      <c r="B31" s="2316" t="s">
        <v>865</v>
      </c>
      <c r="C31" s="2317" t="s">
        <v>571</v>
      </c>
      <c r="D31" s="2350">
        <v>-54616</v>
      </c>
      <c r="E31" s="2350">
        <v>-4908</v>
      </c>
      <c r="F31" s="2350">
        <v>2576</v>
      </c>
      <c r="G31" s="2350">
        <v>0</v>
      </c>
      <c r="H31" s="2350">
        <v>-56948</v>
      </c>
      <c r="I31" s="2350"/>
      <c r="J31" s="2351">
        <v>-3885</v>
      </c>
      <c r="K31" s="2350">
        <v>0</v>
      </c>
      <c r="L31" s="2350">
        <v>-60833</v>
      </c>
    </row>
    <row r="32" spans="1:12" ht="26.25" customHeight="1" x14ac:dyDescent="0.2">
      <c r="A32" s="2337"/>
      <c r="B32" s="2338" t="s">
        <v>690</v>
      </c>
      <c r="C32" s="2345" t="s">
        <v>571</v>
      </c>
      <c r="D32" s="2346"/>
      <c r="E32" s="2346"/>
      <c r="F32" s="2347"/>
      <c r="G32" s="2346"/>
      <c r="H32" s="2347"/>
      <c r="I32" s="2346"/>
      <c r="J32" s="2347"/>
      <c r="K32" s="2346"/>
      <c r="L32" s="2348"/>
    </row>
    <row r="33" spans="1:12" x14ac:dyDescent="0.2">
      <c r="A33" s="2311">
        <v>32</v>
      </c>
      <c r="B33" s="2306" t="s">
        <v>866</v>
      </c>
      <c r="C33" s="2307" t="s">
        <v>571</v>
      </c>
      <c r="D33" s="2346">
        <v>-1988</v>
      </c>
      <c r="E33" s="2346">
        <v>1183</v>
      </c>
      <c r="F33" s="2346">
        <v>4363</v>
      </c>
      <c r="G33" s="2346">
        <v>-12292</v>
      </c>
      <c r="H33" s="2346">
        <v>-8734</v>
      </c>
      <c r="I33" s="2346"/>
      <c r="J33" s="2346">
        <v>117</v>
      </c>
      <c r="K33" s="2346">
        <v>82</v>
      </c>
      <c r="L33" s="2346">
        <v>-8535</v>
      </c>
    </row>
    <row r="34" spans="1:12" x14ac:dyDescent="0.2">
      <c r="A34" s="2305">
        <v>321</v>
      </c>
      <c r="B34" s="2313" t="s">
        <v>435</v>
      </c>
      <c r="C34" s="2307" t="s">
        <v>571</v>
      </c>
      <c r="D34" s="2308">
        <v>-11312</v>
      </c>
      <c r="E34" s="2308">
        <v>6384</v>
      </c>
      <c r="F34" s="2308">
        <v>4697</v>
      </c>
      <c r="G34" s="2308">
        <v>-12292</v>
      </c>
      <c r="H34" s="2309">
        <v>-12523</v>
      </c>
      <c r="I34" s="2308"/>
      <c r="J34" s="2308">
        <v>2317</v>
      </c>
      <c r="K34" s="2308">
        <v>82</v>
      </c>
      <c r="L34" s="2310">
        <v>-10124</v>
      </c>
    </row>
    <row r="35" spans="1:12" x14ac:dyDescent="0.2">
      <c r="A35" s="2305">
        <v>322</v>
      </c>
      <c r="B35" s="2313" t="s">
        <v>437</v>
      </c>
      <c r="C35" s="2307" t="s">
        <v>571</v>
      </c>
      <c r="D35" s="2308">
        <v>9324</v>
      </c>
      <c r="E35" s="2308">
        <v>-5201</v>
      </c>
      <c r="F35" s="2308">
        <v>-334</v>
      </c>
      <c r="G35" s="2308">
        <v>0</v>
      </c>
      <c r="H35" s="2309">
        <v>3789</v>
      </c>
      <c r="I35" s="2308"/>
      <c r="J35" s="2308">
        <v>-2200</v>
      </c>
      <c r="K35" s="2308">
        <v>0</v>
      </c>
      <c r="L35" s="2310">
        <v>1589</v>
      </c>
    </row>
    <row r="36" spans="1:12" x14ac:dyDescent="0.2">
      <c r="A36" s="2305">
        <v>323</v>
      </c>
      <c r="B36" s="2313" t="s">
        <v>438</v>
      </c>
      <c r="C36" s="2307" t="s">
        <v>571</v>
      </c>
      <c r="D36" s="2308">
        <v>0</v>
      </c>
      <c r="E36" s="2308">
        <v>0</v>
      </c>
      <c r="F36" s="2308">
        <v>0</v>
      </c>
      <c r="G36" s="2308">
        <v>0</v>
      </c>
      <c r="H36" s="2309">
        <v>0</v>
      </c>
      <c r="I36" s="2308"/>
      <c r="J36" s="2308">
        <v>0</v>
      </c>
      <c r="K36" s="2308">
        <v>0</v>
      </c>
      <c r="L36" s="2310">
        <v>0</v>
      </c>
    </row>
    <row r="37" spans="1:12" x14ac:dyDescent="0.2">
      <c r="A37" s="2311">
        <v>33</v>
      </c>
      <c r="B37" s="2306" t="s">
        <v>867</v>
      </c>
      <c r="C37" s="2307" t="s">
        <v>571</v>
      </c>
      <c r="D37" s="2346">
        <v>52628</v>
      </c>
      <c r="E37" s="2346">
        <v>6091</v>
      </c>
      <c r="F37" s="2346">
        <v>1787</v>
      </c>
      <c r="G37" s="2346">
        <v>-12292</v>
      </c>
      <c r="H37" s="2346">
        <v>48214</v>
      </c>
      <c r="I37" s="2346"/>
      <c r="J37" s="2346">
        <v>4002</v>
      </c>
      <c r="K37" s="2346">
        <v>82</v>
      </c>
      <c r="L37" s="2346">
        <v>52298</v>
      </c>
    </row>
    <row r="38" spans="1:12" x14ac:dyDescent="0.2">
      <c r="A38" s="2305">
        <v>331</v>
      </c>
      <c r="B38" s="2313" t="s">
        <v>435</v>
      </c>
      <c r="C38" s="2307" t="s">
        <v>571</v>
      </c>
      <c r="D38" s="2308">
        <v>-10260</v>
      </c>
      <c r="E38" s="2308">
        <v>3586</v>
      </c>
      <c r="F38" s="2308">
        <v>1787</v>
      </c>
      <c r="G38" s="2308">
        <v>-12292</v>
      </c>
      <c r="H38" s="2309">
        <v>-17179</v>
      </c>
      <c r="I38" s="2308"/>
      <c r="J38" s="2308">
        <v>2692</v>
      </c>
      <c r="K38" s="2308">
        <v>82</v>
      </c>
      <c r="L38" s="2310">
        <v>-14405</v>
      </c>
    </row>
    <row r="39" spans="1:12" x14ac:dyDescent="0.2">
      <c r="A39" s="2339">
        <v>332</v>
      </c>
      <c r="B39" s="2340" t="s">
        <v>437</v>
      </c>
      <c r="C39" s="2324" t="s">
        <v>571</v>
      </c>
      <c r="D39" s="2328">
        <v>62888</v>
      </c>
      <c r="E39" s="2328">
        <v>2505</v>
      </c>
      <c r="F39" s="2328">
        <v>0</v>
      </c>
      <c r="G39" s="2328">
        <v>0</v>
      </c>
      <c r="H39" s="2341">
        <v>65393</v>
      </c>
      <c r="I39" s="2328"/>
      <c r="J39" s="2328">
        <v>1310</v>
      </c>
      <c r="K39" s="2328">
        <v>0</v>
      </c>
      <c r="L39" s="2342">
        <v>66703</v>
      </c>
    </row>
    <row r="40" spans="1:12" x14ac:dyDescent="0.2">
      <c r="A40" s="3423" t="s">
        <v>439</v>
      </c>
      <c r="B40" s="3423"/>
      <c r="C40" s="2301" t="s">
        <v>571</v>
      </c>
      <c r="D40" s="2344">
        <v>0</v>
      </c>
      <c r="E40" s="2344">
        <v>0</v>
      </c>
      <c r="F40" s="2344">
        <v>0</v>
      </c>
      <c r="G40" s="2344">
        <v>0</v>
      </c>
      <c r="H40" s="2344">
        <v>0</v>
      </c>
      <c r="I40" s="2344"/>
      <c r="J40" s="2344">
        <v>0</v>
      </c>
      <c r="K40" s="2344">
        <v>0</v>
      </c>
      <c r="L40" s="2344">
        <v>0</v>
      </c>
    </row>
    <row r="41" spans="1:12" x14ac:dyDescent="0.2">
      <c r="A41" s="141" t="s">
        <v>58</v>
      </c>
      <c r="B41" s="2307"/>
      <c r="C41" s="2288"/>
      <c r="D41" s="2325"/>
      <c r="E41" s="2325"/>
      <c r="F41" s="2325"/>
      <c r="G41" s="2325"/>
      <c r="H41" s="2325"/>
      <c r="I41" s="2325"/>
      <c r="J41" s="2325"/>
      <c r="K41" s="2325"/>
      <c r="L41" s="2325"/>
    </row>
    <row r="42" spans="1:12" x14ac:dyDescent="0.2">
      <c r="A42" s="141" t="s">
        <v>59</v>
      </c>
      <c r="B42" s="2307"/>
      <c r="C42" s="2288"/>
      <c r="D42" s="2325"/>
      <c r="E42" s="2325"/>
      <c r="F42" s="2325"/>
      <c r="G42" s="2325"/>
      <c r="H42" s="2325"/>
      <c r="I42" s="2325"/>
      <c r="J42" s="2287"/>
      <c r="K42" s="2325"/>
      <c r="L42" s="2325"/>
    </row>
    <row r="43" spans="1:12" x14ac:dyDescent="0.2">
      <c r="A43" s="2329" t="s">
        <v>6</v>
      </c>
      <c r="B43" s="2329"/>
      <c r="C43" s="2329"/>
      <c r="D43" s="2329"/>
      <c r="E43" s="2329"/>
      <c r="F43" s="2329"/>
      <c r="G43" s="2329"/>
      <c r="H43" s="2329"/>
      <c r="I43" s="2329"/>
      <c r="J43" s="2329"/>
      <c r="K43" s="2329"/>
      <c r="L43" s="2329"/>
    </row>
    <row r="44" spans="1:12" x14ac:dyDescent="0.2">
      <c r="A44" s="2343"/>
      <c r="B44" s="2343"/>
      <c r="C44" s="2343"/>
      <c r="D44" s="2343"/>
      <c r="E44" s="2343"/>
      <c r="F44" s="2343"/>
      <c r="G44" s="2343"/>
      <c r="H44" s="2343"/>
      <c r="I44" s="2343"/>
      <c r="J44" s="2343"/>
      <c r="K44" s="2343"/>
      <c r="L44" s="2343"/>
    </row>
  </sheetData>
  <mergeCells count="11">
    <mergeCell ref="A40:B40"/>
    <mergeCell ref="G1:K1"/>
    <mergeCell ref="G2:L2"/>
    <mergeCell ref="G3:H3"/>
    <mergeCell ref="A4:B5"/>
    <mergeCell ref="D4:H4"/>
    <mergeCell ref="I4:I5"/>
    <mergeCell ref="J4:J5"/>
    <mergeCell ref="K4:K5"/>
    <mergeCell ref="L4:L5"/>
    <mergeCell ref="A1:B1"/>
  </mergeCells>
  <printOptions horizontalCentered="1"/>
  <pageMargins left="0.19685039370078741" right="0.19685039370078741" top="0.6692913385826772" bottom="0.51181102362204722" header="0" footer="0.31496062992125984"/>
  <pageSetup paperSize="9" scale="87" firstPageNumber="31" fitToWidth="0" orientation="landscape" r:id="rId1"/>
  <headerFooter alignWithMargins="0">
    <oddFooter>&amp;C&amp;P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pageSetUpPr fitToPage="1"/>
  </sheetPr>
  <dimension ref="A1:M49"/>
  <sheetViews>
    <sheetView view="pageBreakPreview" zoomScale="75" zoomScaleNormal="100" zoomScaleSheetLayoutView="75" workbookViewId="0">
      <selection activeCell="F20" sqref="F20"/>
    </sheetView>
  </sheetViews>
  <sheetFormatPr defaultRowHeight="12.75" x14ac:dyDescent="0.2"/>
  <cols>
    <col min="1" max="1" width="4.7109375" style="2911" customWidth="1"/>
    <col min="2" max="2" width="35.28515625" style="2905" customWidth="1"/>
    <col min="3" max="3" width="0.85546875" style="2905" customWidth="1"/>
    <col min="4" max="4" width="10" style="2376" customWidth="1"/>
    <col min="5" max="5" width="10.85546875" style="2376" customWidth="1"/>
    <col min="6" max="12" width="10" style="2376" customWidth="1"/>
    <col min="13" max="13" width="3.28515625" style="2376" customWidth="1"/>
    <col min="14" max="16384" width="9.140625" style="2376"/>
  </cols>
  <sheetData>
    <row r="1" spans="1:13" s="2905" customFormat="1" ht="27.75" customHeight="1" x14ac:dyDescent="0.2">
      <c r="A1" s="3107" t="s">
        <v>184</v>
      </c>
      <c r="B1" s="3108"/>
      <c r="C1" s="2904"/>
      <c r="D1" s="2"/>
      <c r="E1" s="3"/>
      <c r="F1" s="3"/>
      <c r="G1" s="3092" t="s">
        <v>185</v>
      </c>
      <c r="H1" s="3092"/>
      <c r="I1" s="3092"/>
      <c r="J1" s="3092"/>
      <c r="K1" s="3092"/>
      <c r="L1" s="2899">
        <v>964</v>
      </c>
    </row>
    <row r="2" spans="1:13" s="2905" customFormat="1" x14ac:dyDescent="0.2">
      <c r="A2" s="94" t="s">
        <v>7</v>
      </c>
      <c r="B2" s="7"/>
      <c r="C2" s="8"/>
      <c r="D2" s="9"/>
      <c r="E2" s="3"/>
      <c r="F2" s="3"/>
      <c r="G2" s="3093" t="s">
        <v>356</v>
      </c>
      <c r="H2" s="3093"/>
      <c r="I2" s="3093"/>
      <c r="J2" s="3093"/>
      <c r="K2" s="3093"/>
      <c r="L2" s="3093"/>
    </row>
    <row r="3" spans="1:13" s="2905" customFormat="1" ht="12" customHeight="1" x14ac:dyDescent="0.2">
      <c r="A3" s="95"/>
      <c r="B3" s="10"/>
      <c r="C3" s="11"/>
      <c r="D3" s="3103" t="s">
        <v>147</v>
      </c>
      <c r="E3" s="3104"/>
      <c r="F3" s="3104"/>
      <c r="G3" s="3104"/>
      <c r="H3" s="3104"/>
      <c r="I3" s="3104"/>
      <c r="J3" s="3104"/>
      <c r="K3" s="3104"/>
      <c r="L3" s="3105"/>
    </row>
    <row r="4" spans="1:13" ht="12" customHeight="1" x14ac:dyDescent="0.2">
      <c r="A4" s="3094" t="s">
        <v>8</v>
      </c>
      <c r="B4" s="3095"/>
      <c r="C4" s="12"/>
      <c r="D4" s="3096" t="s">
        <v>552</v>
      </c>
      <c r="E4" s="3097"/>
      <c r="F4" s="3097"/>
      <c r="G4" s="3097"/>
      <c r="H4" s="3098"/>
      <c r="I4" s="3099" t="s">
        <v>553</v>
      </c>
      <c r="J4" s="3101" t="s">
        <v>554</v>
      </c>
      <c r="K4" s="3099" t="s">
        <v>555</v>
      </c>
      <c r="L4" s="3102" t="s">
        <v>357</v>
      </c>
      <c r="M4" s="2906"/>
    </row>
    <row r="5" spans="1:13" ht="31.5" x14ac:dyDescent="0.2">
      <c r="A5" s="3094"/>
      <c r="B5" s="3095"/>
      <c r="C5" s="12"/>
      <c r="D5" s="2182" t="s">
        <v>556</v>
      </c>
      <c r="E5" s="2900" t="s">
        <v>557</v>
      </c>
      <c r="F5" s="2901" t="s">
        <v>558</v>
      </c>
      <c r="G5" s="2900" t="s">
        <v>555</v>
      </c>
      <c r="H5" s="2901" t="s">
        <v>124</v>
      </c>
      <c r="I5" s="3100"/>
      <c r="J5" s="3101"/>
      <c r="K5" s="3100"/>
      <c r="L5" s="3102"/>
      <c r="M5" s="2906"/>
    </row>
    <row r="6" spans="1:13" ht="10.5" customHeight="1" x14ac:dyDescent="0.2">
      <c r="A6" s="96"/>
      <c r="B6" s="18"/>
      <c r="C6" s="18"/>
      <c r="D6" s="19" t="s">
        <v>559</v>
      </c>
      <c r="E6" s="20" t="s">
        <v>560</v>
      </c>
      <c r="F6" s="21" t="s">
        <v>561</v>
      </c>
      <c r="G6" s="20" t="s">
        <v>562</v>
      </c>
      <c r="H6" s="21" t="s">
        <v>563</v>
      </c>
      <c r="I6" s="20" t="s">
        <v>564</v>
      </c>
      <c r="J6" s="21" t="s">
        <v>565</v>
      </c>
      <c r="K6" s="20" t="s">
        <v>566</v>
      </c>
      <c r="L6" s="22" t="s">
        <v>567</v>
      </c>
      <c r="M6" s="2906"/>
    </row>
    <row r="7" spans="1:13" ht="10.5" customHeight="1" x14ac:dyDescent="0.2">
      <c r="A7" s="97"/>
      <c r="B7" s="23" t="s">
        <v>568</v>
      </c>
      <c r="C7" s="131"/>
      <c r="D7" s="98" t="s">
        <v>9</v>
      </c>
      <c r="E7" s="98" t="s">
        <v>9</v>
      </c>
      <c r="F7" s="98" t="s">
        <v>9</v>
      </c>
      <c r="G7" s="98" t="s">
        <v>9</v>
      </c>
      <c r="H7" s="2902" t="s">
        <v>9</v>
      </c>
      <c r="I7" s="98" t="s">
        <v>9</v>
      </c>
      <c r="J7" s="2902" t="s">
        <v>9</v>
      </c>
      <c r="K7" s="98" t="s">
        <v>9</v>
      </c>
      <c r="L7" s="2903" t="s">
        <v>9</v>
      </c>
      <c r="M7" s="2906"/>
    </row>
    <row r="8" spans="1:13" ht="12" customHeight="1" x14ac:dyDescent="0.2">
      <c r="A8" s="99"/>
      <c r="B8" s="25" t="s">
        <v>10</v>
      </c>
      <c r="C8" s="12" t="s">
        <v>571</v>
      </c>
      <c r="D8" s="100"/>
      <c r="E8" s="100"/>
      <c r="F8" s="101"/>
      <c r="G8" s="100"/>
      <c r="H8" s="101"/>
      <c r="I8" s="100"/>
      <c r="J8" s="101"/>
      <c r="K8" s="100"/>
      <c r="L8" s="102"/>
      <c r="M8" s="2906"/>
    </row>
    <row r="9" spans="1:13" ht="11.25" customHeight="1" x14ac:dyDescent="0.2">
      <c r="A9" s="103" t="s">
        <v>125</v>
      </c>
      <c r="B9" s="25" t="s">
        <v>55</v>
      </c>
      <c r="C9" s="12" t="s">
        <v>571</v>
      </c>
      <c r="D9" s="924">
        <v>143460</v>
      </c>
      <c r="E9" s="924">
        <v>34972</v>
      </c>
      <c r="F9" s="924">
        <v>122198</v>
      </c>
      <c r="G9" s="924">
        <v>-57896</v>
      </c>
      <c r="H9" s="924">
        <v>242734</v>
      </c>
      <c r="I9" s="924"/>
      <c r="J9" s="924">
        <v>119791</v>
      </c>
      <c r="K9" s="924">
        <v>-54398</v>
      </c>
      <c r="L9" s="924">
        <v>308129</v>
      </c>
      <c r="M9" s="144"/>
    </row>
    <row r="10" spans="1:13" ht="9.75" customHeight="1" x14ac:dyDescent="0.2">
      <c r="A10" s="99" t="s">
        <v>127</v>
      </c>
      <c r="B10" s="28" t="s">
        <v>11</v>
      </c>
      <c r="C10" s="12" t="s">
        <v>571</v>
      </c>
      <c r="D10" s="915">
        <v>132565</v>
      </c>
      <c r="E10" s="915">
        <v>3485</v>
      </c>
      <c r="F10" s="916">
        <v>0</v>
      </c>
      <c r="G10" s="915">
        <v>-647</v>
      </c>
      <c r="H10" s="916">
        <v>135403</v>
      </c>
      <c r="I10" s="915"/>
      <c r="J10" s="916">
        <v>25176</v>
      </c>
      <c r="K10" s="915">
        <v>-818</v>
      </c>
      <c r="L10" s="917">
        <v>159761</v>
      </c>
      <c r="M10" s="144"/>
    </row>
    <row r="11" spans="1:13" ht="9.75" customHeight="1" x14ac:dyDescent="0.2">
      <c r="A11" s="99" t="s">
        <v>128</v>
      </c>
      <c r="B11" s="28" t="s">
        <v>12</v>
      </c>
      <c r="C11" s="12" t="s">
        <v>571</v>
      </c>
      <c r="D11" s="915">
        <v>0</v>
      </c>
      <c r="E11" s="915">
        <v>0</v>
      </c>
      <c r="F11" s="916">
        <v>74651</v>
      </c>
      <c r="G11" s="915">
        <v>0</v>
      </c>
      <c r="H11" s="916">
        <v>74651</v>
      </c>
      <c r="I11" s="915"/>
      <c r="J11" s="916">
        <v>25834</v>
      </c>
      <c r="K11" s="915">
        <v>0</v>
      </c>
      <c r="L11" s="917">
        <v>100485</v>
      </c>
      <c r="M11" s="144"/>
    </row>
    <row r="12" spans="1:13" ht="9.75" customHeight="1" x14ac:dyDescent="0.2">
      <c r="A12" s="99" t="s">
        <v>129</v>
      </c>
      <c r="B12" s="28" t="s">
        <v>13</v>
      </c>
      <c r="C12" s="12" t="s">
        <v>571</v>
      </c>
      <c r="D12" s="915">
        <v>1779</v>
      </c>
      <c r="E12" s="915">
        <v>17333</v>
      </c>
      <c r="F12" s="916">
        <v>46408</v>
      </c>
      <c r="G12" s="915">
        <v>-57226</v>
      </c>
      <c r="H12" s="916">
        <v>8294</v>
      </c>
      <c r="I12" s="915"/>
      <c r="J12" s="916">
        <v>45941</v>
      </c>
      <c r="K12" s="915">
        <v>-53557</v>
      </c>
      <c r="L12" s="917">
        <v>678</v>
      </c>
      <c r="M12" s="144"/>
    </row>
    <row r="13" spans="1:13" ht="9.75" customHeight="1" x14ac:dyDescent="0.2">
      <c r="A13" s="99" t="s">
        <v>130</v>
      </c>
      <c r="B13" s="28" t="s">
        <v>14</v>
      </c>
      <c r="C13" s="12" t="s">
        <v>571</v>
      </c>
      <c r="D13" s="915">
        <v>9116</v>
      </c>
      <c r="E13" s="915">
        <v>14154</v>
      </c>
      <c r="F13" s="916">
        <v>1139</v>
      </c>
      <c r="G13" s="915">
        <v>-23</v>
      </c>
      <c r="H13" s="916">
        <v>24386</v>
      </c>
      <c r="I13" s="915"/>
      <c r="J13" s="916">
        <v>22840</v>
      </c>
      <c r="K13" s="915">
        <v>-23</v>
      </c>
      <c r="L13" s="917">
        <v>47205</v>
      </c>
      <c r="M13" s="144"/>
    </row>
    <row r="14" spans="1:13" ht="12" customHeight="1" x14ac:dyDescent="0.2">
      <c r="A14" s="103" t="s">
        <v>131</v>
      </c>
      <c r="B14" s="25" t="s">
        <v>523</v>
      </c>
      <c r="C14" s="12" t="s">
        <v>571</v>
      </c>
      <c r="D14" s="924">
        <v>181018</v>
      </c>
      <c r="E14" s="924">
        <v>31582</v>
      </c>
      <c r="F14" s="924">
        <v>125062</v>
      </c>
      <c r="G14" s="924">
        <v>-57896</v>
      </c>
      <c r="H14" s="924">
        <v>279766</v>
      </c>
      <c r="I14" s="924"/>
      <c r="J14" s="924">
        <v>108670</v>
      </c>
      <c r="K14" s="924">
        <v>-54398</v>
      </c>
      <c r="L14" s="924">
        <v>334038</v>
      </c>
      <c r="M14" s="144"/>
    </row>
    <row r="15" spans="1:13" ht="9.75" customHeight="1" x14ac:dyDescent="0.2">
      <c r="A15" s="99" t="s">
        <v>505</v>
      </c>
      <c r="B15" s="29" t="s">
        <v>15</v>
      </c>
      <c r="C15" s="12" t="s">
        <v>571</v>
      </c>
      <c r="D15" s="915">
        <v>21984</v>
      </c>
      <c r="E15" s="915">
        <v>14802</v>
      </c>
      <c r="F15" s="916">
        <v>1741</v>
      </c>
      <c r="G15" s="915">
        <v>0</v>
      </c>
      <c r="H15" s="916">
        <v>38527</v>
      </c>
      <c r="I15" s="915"/>
      <c r="J15" s="916">
        <v>50329</v>
      </c>
      <c r="K15" s="915">
        <v>0</v>
      </c>
      <c r="L15" s="917">
        <v>88856</v>
      </c>
      <c r="M15" s="144"/>
    </row>
    <row r="16" spans="1:13" ht="9.75" customHeight="1" x14ac:dyDescent="0.2">
      <c r="A16" s="99" t="s">
        <v>506</v>
      </c>
      <c r="B16" s="29" t="s">
        <v>16</v>
      </c>
      <c r="C16" s="12" t="s">
        <v>571</v>
      </c>
      <c r="D16" s="915">
        <v>10771</v>
      </c>
      <c r="E16" s="915">
        <v>9003</v>
      </c>
      <c r="F16" s="916">
        <v>1545</v>
      </c>
      <c r="G16" s="915">
        <v>-610</v>
      </c>
      <c r="H16" s="916">
        <v>20709</v>
      </c>
      <c r="I16" s="915"/>
      <c r="J16" s="916">
        <v>26168</v>
      </c>
      <c r="K16" s="915">
        <v>-663</v>
      </c>
      <c r="L16" s="917">
        <v>46214</v>
      </c>
      <c r="M16" s="144"/>
    </row>
    <row r="17" spans="1:13" ht="9.75" customHeight="1" x14ac:dyDescent="0.2">
      <c r="A17" s="99" t="s">
        <v>508</v>
      </c>
      <c r="B17" s="29" t="s">
        <v>573</v>
      </c>
      <c r="C17" s="12" t="s">
        <v>571</v>
      </c>
      <c r="D17" s="915">
        <v>24010</v>
      </c>
      <c r="E17" s="915">
        <v>270</v>
      </c>
      <c r="F17" s="916">
        <v>493</v>
      </c>
      <c r="G17" s="915">
        <v>-8</v>
      </c>
      <c r="H17" s="916">
        <v>24765</v>
      </c>
      <c r="I17" s="915"/>
      <c r="J17" s="916">
        <v>1124</v>
      </c>
      <c r="K17" s="915">
        <v>-2</v>
      </c>
      <c r="L17" s="917">
        <v>25887</v>
      </c>
      <c r="M17" s="144"/>
    </row>
    <row r="18" spans="1:13" ht="9.75" customHeight="1" x14ac:dyDescent="0.2">
      <c r="A18" s="99" t="s">
        <v>509</v>
      </c>
      <c r="B18" s="29" t="s">
        <v>17</v>
      </c>
      <c r="C18" s="12" t="s">
        <v>571</v>
      </c>
      <c r="D18" s="915">
        <v>3243</v>
      </c>
      <c r="E18" s="915">
        <v>671</v>
      </c>
      <c r="F18" s="916">
        <v>0</v>
      </c>
      <c r="G18" s="915">
        <v>0</v>
      </c>
      <c r="H18" s="916">
        <v>3914</v>
      </c>
      <c r="I18" s="915"/>
      <c r="J18" s="916">
        <v>1203</v>
      </c>
      <c r="K18" s="915">
        <v>0</v>
      </c>
      <c r="L18" s="917">
        <v>5117</v>
      </c>
      <c r="M18" s="144"/>
    </row>
    <row r="19" spans="1:13" ht="9.75" customHeight="1" x14ac:dyDescent="0.2">
      <c r="A19" s="99" t="s">
        <v>510</v>
      </c>
      <c r="B19" s="29" t="s">
        <v>13</v>
      </c>
      <c r="C19" s="12" t="s">
        <v>571</v>
      </c>
      <c r="D19" s="915">
        <v>102062</v>
      </c>
      <c r="E19" s="915">
        <v>1311</v>
      </c>
      <c r="F19" s="916">
        <v>0</v>
      </c>
      <c r="G19" s="915">
        <v>-57226</v>
      </c>
      <c r="H19" s="916">
        <v>46147</v>
      </c>
      <c r="I19" s="915"/>
      <c r="J19" s="916">
        <v>7710</v>
      </c>
      <c r="K19" s="915">
        <v>-53557</v>
      </c>
      <c r="L19" s="917">
        <v>300</v>
      </c>
      <c r="M19" s="144"/>
    </row>
    <row r="20" spans="1:13" ht="9.75" customHeight="1" x14ac:dyDescent="0.2">
      <c r="A20" s="99" t="s">
        <v>511</v>
      </c>
      <c r="B20" s="29" t="s">
        <v>18</v>
      </c>
      <c r="C20" s="12" t="s">
        <v>571</v>
      </c>
      <c r="D20" s="915">
        <v>14470</v>
      </c>
      <c r="E20" s="915">
        <v>1828</v>
      </c>
      <c r="F20" s="916">
        <v>119874</v>
      </c>
      <c r="G20" s="915">
        <v>0</v>
      </c>
      <c r="H20" s="916">
        <v>136172</v>
      </c>
      <c r="I20" s="915"/>
      <c r="J20" s="916">
        <v>19126</v>
      </c>
      <c r="K20" s="915">
        <v>0</v>
      </c>
      <c r="L20" s="917">
        <v>155298</v>
      </c>
      <c r="M20" s="144"/>
    </row>
    <row r="21" spans="1:13" ht="9.75" customHeight="1" x14ac:dyDescent="0.2">
      <c r="A21" s="99" t="s">
        <v>512</v>
      </c>
      <c r="B21" s="29" t="s">
        <v>19</v>
      </c>
      <c r="C21" s="12" t="s">
        <v>571</v>
      </c>
      <c r="D21" s="915">
        <v>4478</v>
      </c>
      <c r="E21" s="915">
        <v>3697</v>
      </c>
      <c r="F21" s="916">
        <v>1409</v>
      </c>
      <c r="G21" s="915">
        <v>-52</v>
      </c>
      <c r="H21" s="916">
        <v>9532</v>
      </c>
      <c r="I21" s="915"/>
      <c r="J21" s="916">
        <v>3010</v>
      </c>
      <c r="K21" s="915">
        <v>-176</v>
      </c>
      <c r="L21" s="917">
        <v>12366</v>
      </c>
      <c r="M21" s="144"/>
    </row>
    <row r="22" spans="1:13" ht="12" customHeight="1" x14ac:dyDescent="0.2">
      <c r="A22" s="703" t="s">
        <v>20</v>
      </c>
      <c r="B22" s="31" t="s">
        <v>62</v>
      </c>
      <c r="C22" s="2907" t="s">
        <v>571</v>
      </c>
      <c r="D22" s="1379">
        <v>-37558</v>
      </c>
      <c r="E22" s="1379">
        <v>3390</v>
      </c>
      <c r="F22" s="1379">
        <v>-2864</v>
      </c>
      <c r="G22" s="1379">
        <v>0</v>
      </c>
      <c r="H22" s="1379">
        <v>-37032</v>
      </c>
      <c r="I22" s="1379"/>
      <c r="J22" s="1379">
        <v>11121</v>
      </c>
      <c r="K22" s="1379">
        <v>0</v>
      </c>
      <c r="L22" s="1379">
        <v>-25909</v>
      </c>
      <c r="M22" s="144"/>
    </row>
    <row r="23" spans="1:13" ht="21" customHeight="1" x14ac:dyDescent="0.2">
      <c r="A23" s="104"/>
      <c r="B23" s="32" t="s">
        <v>21</v>
      </c>
      <c r="C23" s="12" t="s">
        <v>571</v>
      </c>
      <c r="D23" s="915"/>
      <c r="E23" s="915"/>
      <c r="F23" s="916"/>
      <c r="G23" s="915"/>
      <c r="H23" s="916"/>
      <c r="I23" s="915"/>
      <c r="J23" s="916"/>
      <c r="K23" s="915"/>
      <c r="L23" s="917">
        <v>0</v>
      </c>
      <c r="M23" s="144"/>
    </row>
    <row r="24" spans="1:13" ht="11.25" customHeight="1" x14ac:dyDescent="0.2">
      <c r="A24" s="103" t="s">
        <v>148</v>
      </c>
      <c r="B24" s="25" t="s">
        <v>524</v>
      </c>
      <c r="C24" s="12" t="s">
        <v>571</v>
      </c>
      <c r="D24" s="924">
        <v>4347</v>
      </c>
      <c r="E24" s="924">
        <v>3538</v>
      </c>
      <c r="F24" s="924">
        <v>344</v>
      </c>
      <c r="G24" s="924">
        <v>0</v>
      </c>
      <c r="H24" s="924">
        <v>8229</v>
      </c>
      <c r="I24" s="924"/>
      <c r="J24" s="924">
        <v>16603</v>
      </c>
      <c r="K24" s="924">
        <v>0</v>
      </c>
      <c r="L24" s="924">
        <v>24832</v>
      </c>
      <c r="M24" s="144"/>
    </row>
    <row r="25" spans="1:13" ht="9.75" customHeight="1" x14ac:dyDescent="0.2">
      <c r="A25" s="99" t="s">
        <v>149</v>
      </c>
      <c r="B25" s="28" t="s">
        <v>22</v>
      </c>
      <c r="C25" s="12" t="s">
        <v>571</v>
      </c>
      <c r="D25" s="915">
        <v>4347</v>
      </c>
      <c r="E25" s="915">
        <v>3538</v>
      </c>
      <c r="F25" s="916">
        <v>344</v>
      </c>
      <c r="G25" s="915">
        <v>0</v>
      </c>
      <c r="H25" s="916">
        <v>8229</v>
      </c>
      <c r="I25" s="915"/>
      <c r="J25" s="916">
        <v>16603</v>
      </c>
      <c r="K25" s="915">
        <v>0</v>
      </c>
      <c r="L25" s="917">
        <v>24832</v>
      </c>
      <c r="M25" s="144"/>
    </row>
    <row r="26" spans="1:13" ht="9.75" customHeight="1" x14ac:dyDescent="0.2">
      <c r="A26" s="99" t="s">
        <v>150</v>
      </c>
      <c r="B26" s="28" t="s">
        <v>23</v>
      </c>
      <c r="C26" s="12" t="s">
        <v>571</v>
      </c>
      <c r="D26" s="915">
        <v>0</v>
      </c>
      <c r="E26" s="915">
        <v>0</v>
      </c>
      <c r="F26" s="916">
        <v>0</v>
      </c>
      <c r="G26" s="915">
        <v>0</v>
      </c>
      <c r="H26" s="916">
        <v>0</v>
      </c>
      <c r="I26" s="915"/>
      <c r="J26" s="916">
        <v>0</v>
      </c>
      <c r="K26" s="915">
        <v>0</v>
      </c>
      <c r="L26" s="917">
        <v>0</v>
      </c>
      <c r="M26" s="144"/>
    </row>
    <row r="27" spans="1:13" ht="9.75" customHeight="1" x14ac:dyDescent="0.2">
      <c r="A27" s="99" t="s">
        <v>151</v>
      </c>
      <c r="B27" s="28" t="s">
        <v>24</v>
      </c>
      <c r="C27" s="12" t="s">
        <v>571</v>
      </c>
      <c r="D27" s="915">
        <v>0</v>
      </c>
      <c r="E27" s="915">
        <v>0</v>
      </c>
      <c r="F27" s="916">
        <v>0</v>
      </c>
      <c r="G27" s="915">
        <v>0</v>
      </c>
      <c r="H27" s="916">
        <v>0</v>
      </c>
      <c r="I27" s="915"/>
      <c r="J27" s="916">
        <v>0</v>
      </c>
      <c r="K27" s="915">
        <v>0</v>
      </c>
      <c r="L27" s="917">
        <v>0</v>
      </c>
      <c r="M27" s="144"/>
    </row>
    <row r="28" spans="1:13" ht="9.75" customHeight="1" x14ac:dyDescent="0.2">
      <c r="A28" s="99" t="s">
        <v>152</v>
      </c>
      <c r="B28" s="28" t="s">
        <v>25</v>
      </c>
      <c r="C28" s="12" t="s">
        <v>571</v>
      </c>
      <c r="D28" s="915">
        <v>0</v>
      </c>
      <c r="E28" s="915">
        <v>0</v>
      </c>
      <c r="F28" s="916">
        <v>0</v>
      </c>
      <c r="G28" s="915">
        <v>0</v>
      </c>
      <c r="H28" s="916">
        <v>0</v>
      </c>
      <c r="I28" s="915"/>
      <c r="J28" s="916">
        <v>0</v>
      </c>
      <c r="K28" s="915">
        <v>0</v>
      </c>
      <c r="L28" s="917">
        <v>0</v>
      </c>
      <c r="M28" s="144"/>
    </row>
    <row r="29" spans="1:13" ht="12" customHeight="1" x14ac:dyDescent="0.2">
      <c r="A29" s="103" t="s">
        <v>153</v>
      </c>
      <c r="B29" s="25" t="s">
        <v>528</v>
      </c>
      <c r="C29" s="12" t="s">
        <v>571</v>
      </c>
      <c r="D29" s="924">
        <v>0</v>
      </c>
      <c r="E29" s="924">
        <v>1305</v>
      </c>
      <c r="F29" s="924">
        <v>33</v>
      </c>
      <c r="G29" s="924">
        <v>0</v>
      </c>
      <c r="H29" s="924">
        <v>1338</v>
      </c>
      <c r="I29" s="924"/>
      <c r="J29" s="924">
        <v>1041</v>
      </c>
      <c r="K29" s="924">
        <v>0</v>
      </c>
      <c r="L29" s="924">
        <v>2379</v>
      </c>
      <c r="M29" s="144"/>
    </row>
    <row r="30" spans="1:13" ht="9.75" customHeight="1" x14ac:dyDescent="0.2">
      <c r="A30" s="99" t="s">
        <v>154</v>
      </c>
      <c r="B30" s="28" t="s">
        <v>22</v>
      </c>
      <c r="C30" s="12" t="s">
        <v>571</v>
      </c>
      <c r="D30" s="915">
        <v>0</v>
      </c>
      <c r="E30" s="915">
        <v>398</v>
      </c>
      <c r="F30" s="916">
        <v>33</v>
      </c>
      <c r="G30" s="915">
        <v>0</v>
      </c>
      <c r="H30" s="916">
        <v>431</v>
      </c>
      <c r="I30" s="915"/>
      <c r="J30" s="916">
        <v>1041</v>
      </c>
      <c r="K30" s="915">
        <v>0</v>
      </c>
      <c r="L30" s="917">
        <v>1472</v>
      </c>
      <c r="M30" s="144"/>
    </row>
    <row r="31" spans="1:13" ht="9.75" customHeight="1" x14ac:dyDescent="0.2">
      <c r="A31" s="99" t="s">
        <v>155</v>
      </c>
      <c r="B31" s="28" t="s">
        <v>23</v>
      </c>
      <c r="C31" s="12" t="s">
        <v>571</v>
      </c>
      <c r="D31" s="915">
        <v>0</v>
      </c>
      <c r="E31" s="915">
        <v>0</v>
      </c>
      <c r="F31" s="916">
        <v>0</v>
      </c>
      <c r="G31" s="915">
        <v>0</v>
      </c>
      <c r="H31" s="916">
        <v>0</v>
      </c>
      <c r="I31" s="915"/>
      <c r="J31" s="916">
        <v>0</v>
      </c>
      <c r="K31" s="915">
        <v>0</v>
      </c>
      <c r="L31" s="917">
        <v>0</v>
      </c>
      <c r="M31" s="144"/>
    </row>
    <row r="32" spans="1:13" ht="9.75" customHeight="1" x14ac:dyDescent="0.2">
      <c r="A32" s="99" t="s">
        <v>156</v>
      </c>
      <c r="B32" s="28" t="s">
        <v>24</v>
      </c>
      <c r="C32" s="12" t="s">
        <v>571</v>
      </c>
      <c r="D32" s="915">
        <v>0</v>
      </c>
      <c r="E32" s="915">
        <v>0</v>
      </c>
      <c r="F32" s="916">
        <v>0</v>
      </c>
      <c r="G32" s="915">
        <v>0</v>
      </c>
      <c r="H32" s="916">
        <v>0</v>
      </c>
      <c r="I32" s="915"/>
      <c r="J32" s="916">
        <v>0</v>
      </c>
      <c r="K32" s="915">
        <v>0</v>
      </c>
      <c r="L32" s="917">
        <v>0</v>
      </c>
      <c r="M32" s="144"/>
    </row>
    <row r="33" spans="1:13" ht="9.75" customHeight="1" x14ac:dyDescent="0.2">
      <c r="A33" s="99" t="s">
        <v>157</v>
      </c>
      <c r="B33" s="28" t="s">
        <v>25</v>
      </c>
      <c r="C33" s="12" t="s">
        <v>571</v>
      </c>
      <c r="D33" s="915">
        <v>0</v>
      </c>
      <c r="E33" s="915">
        <v>907</v>
      </c>
      <c r="F33" s="916">
        <v>0</v>
      </c>
      <c r="G33" s="915">
        <v>0</v>
      </c>
      <c r="H33" s="916">
        <v>907</v>
      </c>
      <c r="I33" s="915"/>
      <c r="J33" s="916">
        <v>0</v>
      </c>
      <c r="K33" s="915">
        <v>0</v>
      </c>
      <c r="L33" s="917">
        <v>907</v>
      </c>
      <c r="M33" s="144"/>
    </row>
    <row r="34" spans="1:13" ht="12" customHeight="1" x14ac:dyDescent="0.2">
      <c r="A34" s="703" t="s">
        <v>513</v>
      </c>
      <c r="B34" s="2908" t="s">
        <v>26</v>
      </c>
      <c r="C34" s="2907" t="s">
        <v>571</v>
      </c>
      <c r="D34" s="1379">
        <v>4347</v>
      </c>
      <c r="E34" s="1379">
        <v>2233</v>
      </c>
      <c r="F34" s="1379">
        <v>311</v>
      </c>
      <c r="G34" s="1379">
        <v>0</v>
      </c>
      <c r="H34" s="1379">
        <v>6891</v>
      </c>
      <c r="I34" s="1379"/>
      <c r="J34" s="1379">
        <v>15562</v>
      </c>
      <c r="K34" s="1379">
        <v>0</v>
      </c>
      <c r="L34" s="1379">
        <v>22453</v>
      </c>
      <c r="M34" s="144"/>
    </row>
    <row r="35" spans="1:13" ht="12" customHeight="1" x14ac:dyDescent="0.2">
      <c r="A35" s="769" t="s">
        <v>493</v>
      </c>
      <c r="B35" s="2908" t="s">
        <v>63</v>
      </c>
      <c r="C35" s="2907" t="s">
        <v>571</v>
      </c>
      <c r="D35" s="1379">
        <v>-41905</v>
      </c>
      <c r="E35" s="1379">
        <v>1157</v>
      </c>
      <c r="F35" s="1379">
        <v>-3175</v>
      </c>
      <c r="G35" s="1379">
        <v>0</v>
      </c>
      <c r="H35" s="1379">
        <v>-43923</v>
      </c>
      <c r="I35" s="1379"/>
      <c r="J35" s="1379">
        <v>-4441</v>
      </c>
      <c r="K35" s="1379">
        <v>0</v>
      </c>
      <c r="L35" s="1379">
        <v>-48364</v>
      </c>
      <c r="M35" s="144"/>
    </row>
    <row r="36" spans="1:13" ht="12" customHeight="1" x14ac:dyDescent="0.2">
      <c r="A36" s="104"/>
      <c r="B36" s="25" t="s">
        <v>494</v>
      </c>
      <c r="C36" s="12" t="s">
        <v>571</v>
      </c>
      <c r="D36" s="915"/>
      <c r="E36" s="915"/>
      <c r="F36" s="916"/>
      <c r="G36" s="915"/>
      <c r="H36" s="916"/>
      <c r="I36" s="915"/>
      <c r="J36" s="916"/>
      <c r="K36" s="915"/>
      <c r="L36" s="917"/>
      <c r="M36" s="144"/>
    </row>
    <row r="37" spans="1:13" ht="11.25" customHeight="1" x14ac:dyDescent="0.2">
      <c r="A37" s="103" t="s">
        <v>495</v>
      </c>
      <c r="B37" s="25" t="s">
        <v>532</v>
      </c>
      <c r="C37" s="12" t="s">
        <v>571</v>
      </c>
      <c r="D37" s="924">
        <v>-2510</v>
      </c>
      <c r="E37" s="924">
        <v>179</v>
      </c>
      <c r="F37" s="924">
        <v>164</v>
      </c>
      <c r="G37" s="924">
        <v>36</v>
      </c>
      <c r="H37" s="924">
        <v>-2131</v>
      </c>
      <c r="I37" s="924"/>
      <c r="J37" s="924">
        <v>-1320</v>
      </c>
      <c r="K37" s="924">
        <v>181</v>
      </c>
      <c r="L37" s="924">
        <v>-3270</v>
      </c>
      <c r="M37" s="144"/>
    </row>
    <row r="38" spans="1:13" ht="9.75" customHeight="1" x14ac:dyDescent="0.2">
      <c r="A38" s="99" t="s">
        <v>496</v>
      </c>
      <c r="B38" s="28" t="s">
        <v>497</v>
      </c>
      <c r="C38" s="12" t="s">
        <v>571</v>
      </c>
      <c r="D38" s="915">
        <v>-2639</v>
      </c>
      <c r="E38" s="915">
        <v>179</v>
      </c>
      <c r="F38" s="916">
        <v>164</v>
      </c>
      <c r="G38" s="915">
        <v>36</v>
      </c>
      <c r="H38" s="916">
        <v>-2260</v>
      </c>
      <c r="I38" s="915"/>
      <c r="J38" s="916">
        <v>-1320</v>
      </c>
      <c r="K38" s="915">
        <v>181</v>
      </c>
      <c r="L38" s="917">
        <v>-3399</v>
      </c>
      <c r="M38" s="144"/>
    </row>
    <row r="39" spans="1:13" ht="9.75" customHeight="1" x14ac:dyDescent="0.2">
      <c r="A39" s="99" t="s">
        <v>498</v>
      </c>
      <c r="B39" s="28" t="s">
        <v>499</v>
      </c>
      <c r="C39" s="12" t="s">
        <v>571</v>
      </c>
      <c r="D39" s="915">
        <v>129</v>
      </c>
      <c r="E39" s="915">
        <v>0</v>
      </c>
      <c r="F39" s="916">
        <v>0</v>
      </c>
      <c r="G39" s="915">
        <v>0</v>
      </c>
      <c r="H39" s="916">
        <v>129</v>
      </c>
      <c r="I39" s="915"/>
      <c r="J39" s="916">
        <v>0</v>
      </c>
      <c r="K39" s="915">
        <v>0</v>
      </c>
      <c r="L39" s="917">
        <v>129</v>
      </c>
      <c r="M39" s="144"/>
    </row>
    <row r="40" spans="1:13" ht="9.75" customHeight="1" x14ac:dyDescent="0.2">
      <c r="A40" s="99" t="s">
        <v>49</v>
      </c>
      <c r="B40" s="28" t="s">
        <v>487</v>
      </c>
      <c r="C40" s="12" t="s">
        <v>571</v>
      </c>
      <c r="D40" s="915">
        <v>0</v>
      </c>
      <c r="E40" s="915">
        <v>0</v>
      </c>
      <c r="F40" s="916">
        <v>0</v>
      </c>
      <c r="G40" s="915">
        <v>0</v>
      </c>
      <c r="H40" s="916">
        <v>0</v>
      </c>
      <c r="I40" s="915"/>
      <c r="J40" s="916">
        <v>0</v>
      </c>
      <c r="K40" s="915">
        <v>0</v>
      </c>
      <c r="L40" s="917">
        <v>0</v>
      </c>
      <c r="M40" s="144"/>
    </row>
    <row r="41" spans="1:13" ht="12" customHeight="1" x14ac:dyDescent="0.2">
      <c r="A41" s="103" t="s">
        <v>50</v>
      </c>
      <c r="B41" s="25" t="s">
        <v>533</v>
      </c>
      <c r="C41" s="12" t="s">
        <v>571</v>
      </c>
      <c r="D41" s="924">
        <v>40627</v>
      </c>
      <c r="E41" s="924">
        <v>-720</v>
      </c>
      <c r="F41" s="924">
        <v>3855</v>
      </c>
      <c r="G41" s="924">
        <v>36</v>
      </c>
      <c r="H41" s="924">
        <v>43798</v>
      </c>
      <c r="I41" s="924"/>
      <c r="J41" s="924">
        <v>3084</v>
      </c>
      <c r="K41" s="924">
        <v>181</v>
      </c>
      <c r="L41" s="924">
        <v>47063</v>
      </c>
      <c r="M41" s="144"/>
    </row>
    <row r="42" spans="1:13" ht="9.75" customHeight="1" x14ac:dyDescent="0.2">
      <c r="A42" s="99" t="s">
        <v>52</v>
      </c>
      <c r="B42" s="28" t="s">
        <v>497</v>
      </c>
      <c r="C42" s="12" t="s">
        <v>571</v>
      </c>
      <c r="D42" s="915">
        <v>37003</v>
      </c>
      <c r="E42" s="915">
        <v>-839</v>
      </c>
      <c r="F42" s="916">
        <v>3855</v>
      </c>
      <c r="G42" s="915">
        <v>36</v>
      </c>
      <c r="H42" s="916">
        <v>40055</v>
      </c>
      <c r="I42" s="915"/>
      <c r="J42" s="916">
        <v>2875</v>
      </c>
      <c r="K42" s="915">
        <v>181</v>
      </c>
      <c r="L42" s="917">
        <v>43111</v>
      </c>
      <c r="M42" s="144"/>
    </row>
    <row r="43" spans="1:13" ht="9.75" customHeight="1" x14ac:dyDescent="0.2">
      <c r="A43" s="99" t="s">
        <v>53</v>
      </c>
      <c r="B43" s="28" t="s">
        <v>499</v>
      </c>
      <c r="C43" s="12" t="s">
        <v>571</v>
      </c>
      <c r="D43" s="915">
        <v>3624</v>
      </c>
      <c r="E43" s="915">
        <v>119</v>
      </c>
      <c r="F43" s="916">
        <v>0</v>
      </c>
      <c r="G43" s="915">
        <v>0</v>
      </c>
      <c r="H43" s="916">
        <v>3743</v>
      </c>
      <c r="I43" s="915"/>
      <c r="J43" s="916">
        <v>209</v>
      </c>
      <c r="K43" s="915">
        <v>0</v>
      </c>
      <c r="L43" s="917">
        <v>3952</v>
      </c>
      <c r="M43" s="144"/>
    </row>
    <row r="44" spans="1:13" ht="12" customHeight="1" x14ac:dyDescent="0.2">
      <c r="A44" s="703" t="s">
        <v>488</v>
      </c>
      <c r="B44" s="31" t="s">
        <v>534</v>
      </c>
      <c r="C44" s="2907" t="s">
        <v>571</v>
      </c>
      <c r="D44" s="1379">
        <v>43137</v>
      </c>
      <c r="E44" s="1379">
        <v>-899</v>
      </c>
      <c r="F44" s="1379">
        <v>3691</v>
      </c>
      <c r="G44" s="1379">
        <v>0</v>
      </c>
      <c r="H44" s="1379">
        <v>45929</v>
      </c>
      <c r="I44" s="1379"/>
      <c r="J44" s="1379">
        <v>4404</v>
      </c>
      <c r="K44" s="1379">
        <v>0</v>
      </c>
      <c r="L44" s="1379">
        <v>50333</v>
      </c>
      <c r="M44" s="144"/>
    </row>
    <row r="45" spans="1:13" ht="12" customHeight="1" x14ac:dyDescent="0.2">
      <c r="A45" s="766" t="s">
        <v>489</v>
      </c>
      <c r="B45" s="2909" t="s">
        <v>535</v>
      </c>
      <c r="C45" s="2910" t="s">
        <v>571</v>
      </c>
      <c r="D45" s="1556">
        <v>1232</v>
      </c>
      <c r="E45" s="1556">
        <v>258</v>
      </c>
      <c r="F45" s="1556">
        <v>516</v>
      </c>
      <c r="G45" s="1556">
        <v>0</v>
      </c>
      <c r="H45" s="1556">
        <v>2006</v>
      </c>
      <c r="I45" s="1556"/>
      <c r="J45" s="1556">
        <v>-37</v>
      </c>
      <c r="K45" s="1556">
        <v>0</v>
      </c>
      <c r="L45" s="1556">
        <v>1969</v>
      </c>
      <c r="M45" s="144"/>
    </row>
    <row r="46" spans="1:13" ht="12" customHeight="1" x14ac:dyDescent="0.2">
      <c r="A46" s="106" t="s">
        <v>58</v>
      </c>
      <c r="B46" s="12"/>
      <c r="C46" s="12"/>
      <c r="D46" s="107"/>
      <c r="E46" s="107"/>
      <c r="F46" s="107"/>
      <c r="G46" s="108"/>
      <c r="I46" s="107"/>
      <c r="J46" s="107"/>
      <c r="K46" s="107"/>
      <c r="L46" s="108" t="s">
        <v>491</v>
      </c>
      <c r="M46" s="144"/>
    </row>
    <row r="47" spans="1:13" ht="9.75" customHeight="1" x14ac:dyDescent="0.2">
      <c r="A47" s="106" t="s">
        <v>59</v>
      </c>
      <c r="B47" s="12"/>
      <c r="C47" s="12"/>
      <c r="D47" s="107"/>
      <c r="E47" s="107"/>
      <c r="F47" s="107"/>
      <c r="G47" s="107"/>
      <c r="H47" s="107"/>
      <c r="I47" s="107"/>
      <c r="J47" s="107"/>
      <c r="K47" s="107"/>
      <c r="L47" s="107"/>
      <c r="M47" s="144"/>
    </row>
    <row r="48" spans="1:13" ht="9.75" customHeight="1" x14ac:dyDescent="0.2">
      <c r="A48" s="156"/>
      <c r="B48" s="12"/>
      <c r="C48" s="12"/>
      <c r="D48" s="107"/>
      <c r="E48" s="107"/>
      <c r="F48" s="107"/>
      <c r="G48" s="107"/>
      <c r="H48" s="107"/>
      <c r="I48" s="107"/>
      <c r="J48" s="107"/>
      <c r="K48" s="107"/>
      <c r="L48" s="107"/>
      <c r="M48" s="144"/>
    </row>
    <row r="49" spans="4:13" ht="10.5" customHeight="1" x14ac:dyDescent="0.2">
      <c r="D49" s="2912"/>
      <c r="E49" s="2912"/>
      <c r="F49" s="2912"/>
      <c r="G49" s="2912"/>
      <c r="H49" s="2912"/>
      <c r="I49" s="2912"/>
      <c r="J49" s="2912"/>
      <c r="K49" s="2912"/>
      <c r="L49" s="2912"/>
      <c r="M49" s="144"/>
    </row>
  </sheetData>
  <mergeCells count="10">
    <mergeCell ref="G1:K1"/>
    <mergeCell ref="G2:L2"/>
    <mergeCell ref="A4:B5"/>
    <mergeCell ref="D4:H4"/>
    <mergeCell ref="I4:I5"/>
    <mergeCell ref="J4:J5"/>
    <mergeCell ref="K4:K5"/>
    <mergeCell ref="L4:L5"/>
    <mergeCell ref="D3:L3"/>
    <mergeCell ref="A1:B1"/>
  </mergeCells>
  <phoneticPr fontId="1" type="noConversion"/>
  <printOptions horizontalCentered="1"/>
  <pageMargins left="0.19685039370078741" right="0.19685039370078741" top="0.6692913385826772" bottom="0.51181102362204722" header="0" footer="0.31496062992125984"/>
  <pageSetup paperSize="9" scale="96" firstPageNumber="31" fitToWidth="0" orientation="landscape" r:id="rId1"/>
  <headerFooter alignWithMargins="0">
    <oddFooter>&amp;C&amp;P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0">
    <pageSetUpPr fitToPage="1"/>
  </sheetPr>
  <dimension ref="A1:L48"/>
  <sheetViews>
    <sheetView view="pageBreakPreview" zoomScale="60" zoomScaleNormal="100" workbookViewId="0">
      <selection sqref="A1:B1"/>
    </sheetView>
  </sheetViews>
  <sheetFormatPr defaultRowHeight="12.75" x14ac:dyDescent="0.2"/>
  <cols>
    <col min="1" max="1" width="6.5703125" customWidth="1"/>
    <col min="2" max="2" width="38" customWidth="1"/>
    <col min="3" max="3" width="0.7109375" customWidth="1"/>
    <col min="5" max="5" width="11" customWidth="1"/>
    <col min="6" max="6" width="10.140625" customWidth="1"/>
    <col min="7" max="7" width="10.28515625" customWidth="1"/>
    <col min="8" max="8" width="9.7109375" customWidth="1"/>
    <col min="9" max="9" width="10" customWidth="1"/>
    <col min="10" max="11" width="10.140625" customWidth="1"/>
  </cols>
  <sheetData>
    <row r="1" spans="1:12" ht="27.75" customHeight="1" x14ac:dyDescent="0.2">
      <c r="A1" s="3426" t="s">
        <v>184</v>
      </c>
      <c r="B1" s="3075"/>
      <c r="C1" s="2"/>
      <c r="D1" s="2"/>
      <c r="E1" s="9"/>
      <c r="F1" s="9"/>
      <c r="G1" s="3092" t="str">
        <f>[9]Coverpage!I7</f>
        <v>Poland</v>
      </c>
      <c r="H1" s="3092"/>
      <c r="I1" s="3092"/>
      <c r="J1" s="3092"/>
      <c r="K1" s="3092"/>
      <c r="L1" s="4">
        <f>[9]Coverpage!I9</f>
        <v>964</v>
      </c>
    </row>
    <row r="2" spans="1:12" x14ac:dyDescent="0.2">
      <c r="A2" s="2286" t="s">
        <v>7</v>
      </c>
      <c r="B2" s="2289"/>
      <c r="C2" s="9"/>
      <c r="D2" s="9"/>
      <c r="E2" s="9"/>
      <c r="F2" s="9"/>
      <c r="G2" s="3093" t="s">
        <v>549</v>
      </c>
      <c r="H2" s="3093"/>
      <c r="I2" s="3093"/>
      <c r="J2" s="3093"/>
      <c r="K2" s="3093"/>
      <c r="L2" s="3093"/>
    </row>
    <row r="3" spans="1:12" x14ac:dyDescent="0.2">
      <c r="A3" s="2290"/>
      <c r="B3" s="2291"/>
      <c r="C3" s="2292"/>
      <c r="D3" s="2293"/>
      <c r="E3" s="2294"/>
      <c r="F3" s="2294"/>
      <c r="G3" s="3424" t="s">
        <v>550</v>
      </c>
      <c r="H3" s="3424"/>
      <c r="I3" s="2296">
        <f>[10]Coverage!I11</f>
        <v>2012</v>
      </c>
      <c r="J3" s="2294"/>
      <c r="K3" s="2294"/>
      <c r="L3" s="2297"/>
    </row>
    <row r="4" spans="1:12" x14ac:dyDescent="0.2">
      <c r="A4" s="3425" t="s">
        <v>8</v>
      </c>
      <c r="B4" s="3425"/>
      <c r="C4" s="137"/>
      <c r="D4" s="3103" t="s">
        <v>552</v>
      </c>
      <c r="E4" s="3104"/>
      <c r="F4" s="3104"/>
      <c r="G4" s="3104"/>
      <c r="H4" s="3105"/>
      <c r="I4" s="3110" t="s">
        <v>553</v>
      </c>
      <c r="J4" s="3112" t="s">
        <v>554</v>
      </c>
      <c r="K4" s="3110" t="s">
        <v>555</v>
      </c>
      <c r="L4" s="3113" t="s">
        <v>60</v>
      </c>
    </row>
    <row r="5" spans="1:12" ht="34.5" x14ac:dyDescent="0.2">
      <c r="A5" s="3425"/>
      <c r="B5" s="3425"/>
      <c r="C5" s="137"/>
      <c r="D5" s="16" t="s">
        <v>556</v>
      </c>
      <c r="E5" s="17" t="s">
        <v>557</v>
      </c>
      <c r="F5" s="15" t="s">
        <v>558</v>
      </c>
      <c r="G5" s="17" t="s">
        <v>555</v>
      </c>
      <c r="H5" s="15" t="s">
        <v>61</v>
      </c>
      <c r="I5" s="3111"/>
      <c r="J5" s="3112"/>
      <c r="K5" s="3111"/>
      <c r="L5" s="3113"/>
    </row>
    <row r="6" spans="1:12" x14ac:dyDescent="0.2">
      <c r="A6" s="2298"/>
      <c r="B6" s="2299"/>
      <c r="C6" s="2299"/>
      <c r="D6" s="19" t="s">
        <v>559</v>
      </c>
      <c r="E6" s="20" t="s">
        <v>560</v>
      </c>
      <c r="F6" s="21" t="s">
        <v>561</v>
      </c>
      <c r="G6" s="20" t="s">
        <v>562</v>
      </c>
      <c r="H6" s="21" t="s">
        <v>563</v>
      </c>
      <c r="I6" s="20" t="s">
        <v>564</v>
      </c>
      <c r="J6" s="21" t="s">
        <v>565</v>
      </c>
      <c r="K6" s="20" t="s">
        <v>566</v>
      </c>
      <c r="L6" s="22" t="s">
        <v>567</v>
      </c>
    </row>
    <row r="7" spans="1:12" x14ac:dyDescent="0.2">
      <c r="A7" s="2300"/>
      <c r="B7" s="2295" t="s">
        <v>568</v>
      </c>
      <c r="C7" s="2301"/>
      <c r="D7" s="2302" t="s">
        <v>9</v>
      </c>
      <c r="E7" s="2302" t="s">
        <v>9</v>
      </c>
      <c r="F7" s="2302" t="s">
        <v>9</v>
      </c>
      <c r="G7" s="2302" t="s">
        <v>9</v>
      </c>
      <c r="H7" s="2303" t="s">
        <v>9</v>
      </c>
      <c r="I7" s="2302"/>
      <c r="J7" s="2303" t="s">
        <v>9</v>
      </c>
      <c r="K7" s="2302" t="s">
        <v>9</v>
      </c>
      <c r="L7" s="2304" t="s">
        <v>9</v>
      </c>
    </row>
    <row r="8" spans="1:12" x14ac:dyDescent="0.2">
      <c r="A8" s="2305"/>
      <c r="B8" s="2306" t="s">
        <v>10</v>
      </c>
      <c r="C8" s="2307" t="s">
        <v>571</v>
      </c>
      <c r="D8" s="2308"/>
      <c r="E8" s="2308"/>
      <c r="F8" s="2309"/>
      <c r="G8" s="2308"/>
      <c r="H8" s="2309"/>
      <c r="I8" s="2308"/>
      <c r="J8" s="2309"/>
      <c r="K8" s="2308"/>
      <c r="L8" s="2310"/>
    </row>
    <row r="9" spans="1:12" x14ac:dyDescent="0.2">
      <c r="A9" s="2311">
        <v>1</v>
      </c>
      <c r="B9" s="2306" t="s">
        <v>868</v>
      </c>
      <c r="C9" s="2307" t="s">
        <v>571</v>
      </c>
      <c r="D9" s="2312">
        <v>274087</v>
      </c>
      <c r="E9" s="2312">
        <v>82226</v>
      </c>
      <c r="F9" s="2312">
        <v>267302</v>
      </c>
      <c r="G9" s="2312">
        <v>-112924</v>
      </c>
      <c r="H9" s="2312">
        <v>510691</v>
      </c>
      <c r="I9" s="2312"/>
      <c r="J9" s="2312">
        <v>207181</v>
      </c>
      <c r="K9" s="2312">
        <v>-106414</v>
      </c>
      <c r="L9" s="2312">
        <v>611458</v>
      </c>
    </row>
    <row r="10" spans="1:12" x14ac:dyDescent="0.2">
      <c r="A10" s="2305">
        <v>11</v>
      </c>
      <c r="B10" s="2313" t="s">
        <v>11</v>
      </c>
      <c r="C10" s="2307" t="s">
        <v>571</v>
      </c>
      <c r="D10" s="2308">
        <v>247645</v>
      </c>
      <c r="E10" s="2308">
        <v>11868</v>
      </c>
      <c r="F10" s="2309">
        <v>0</v>
      </c>
      <c r="G10" s="2308">
        <v>-626</v>
      </c>
      <c r="H10" s="2309">
        <v>258887</v>
      </c>
      <c r="I10" s="2308"/>
      <c r="J10" s="2309">
        <v>63632</v>
      </c>
      <c r="K10" s="2308">
        <v>-1129</v>
      </c>
      <c r="L10" s="2310">
        <v>321390</v>
      </c>
    </row>
    <row r="11" spans="1:12" x14ac:dyDescent="0.2">
      <c r="A11" s="2305">
        <v>12</v>
      </c>
      <c r="B11" s="2313" t="s">
        <v>12</v>
      </c>
      <c r="C11" s="2307" t="s">
        <v>571</v>
      </c>
      <c r="D11" s="2308">
        <v>0</v>
      </c>
      <c r="E11" s="2308">
        <v>0</v>
      </c>
      <c r="F11" s="2309">
        <v>194375</v>
      </c>
      <c r="G11" s="2308">
        <v>0</v>
      </c>
      <c r="H11" s="2309">
        <v>194375</v>
      </c>
      <c r="I11" s="2308"/>
      <c r="J11" s="2309">
        <v>0</v>
      </c>
      <c r="K11" s="2308">
        <v>0</v>
      </c>
      <c r="L11" s="2310">
        <v>194375</v>
      </c>
    </row>
    <row r="12" spans="1:12" x14ac:dyDescent="0.2">
      <c r="A12" s="2305">
        <v>13</v>
      </c>
      <c r="B12" s="2313" t="s">
        <v>13</v>
      </c>
      <c r="C12" s="2307" t="s">
        <v>571</v>
      </c>
      <c r="D12" s="2308">
        <v>6526</v>
      </c>
      <c r="E12" s="2308">
        <v>54086</v>
      </c>
      <c r="F12" s="2309">
        <v>70748</v>
      </c>
      <c r="G12" s="2308">
        <v>-110175</v>
      </c>
      <c r="H12" s="2309">
        <v>21185</v>
      </c>
      <c r="I12" s="2308"/>
      <c r="J12" s="2309">
        <v>115271</v>
      </c>
      <c r="K12" s="2308">
        <v>-105208</v>
      </c>
      <c r="L12" s="2310">
        <v>31248</v>
      </c>
    </row>
    <row r="13" spans="1:12" x14ac:dyDescent="0.2">
      <c r="A13" s="2305">
        <v>14</v>
      </c>
      <c r="B13" s="2313" t="s">
        <v>14</v>
      </c>
      <c r="C13" s="2307" t="s">
        <v>571</v>
      </c>
      <c r="D13" s="2308">
        <v>19916</v>
      </c>
      <c r="E13" s="2308">
        <v>16272</v>
      </c>
      <c r="F13" s="2309">
        <v>2179</v>
      </c>
      <c r="G13" s="2308">
        <v>-2123</v>
      </c>
      <c r="H13" s="2309">
        <v>36244</v>
      </c>
      <c r="I13" s="2308"/>
      <c r="J13" s="2309">
        <v>28278</v>
      </c>
      <c r="K13" s="2308">
        <v>-77</v>
      </c>
      <c r="L13" s="2310">
        <v>64445</v>
      </c>
    </row>
    <row r="14" spans="1:12" x14ac:dyDescent="0.2">
      <c r="A14" s="2311">
        <v>2</v>
      </c>
      <c r="B14" s="2306" t="s">
        <v>869</v>
      </c>
      <c r="C14" s="2307" t="s">
        <v>571</v>
      </c>
      <c r="D14" s="2346">
        <v>326636</v>
      </c>
      <c r="E14" s="2346">
        <v>58500</v>
      </c>
      <c r="F14" s="2346">
        <v>265142</v>
      </c>
      <c r="G14" s="2346">
        <v>-112924</v>
      </c>
      <c r="H14" s="2346">
        <v>537354</v>
      </c>
      <c r="I14" s="2346"/>
      <c r="J14" s="2346">
        <v>180479</v>
      </c>
      <c r="K14" s="2346">
        <v>-106414</v>
      </c>
      <c r="L14" s="2346">
        <v>611419</v>
      </c>
    </row>
    <row r="15" spans="1:12" x14ac:dyDescent="0.2">
      <c r="A15" s="2305">
        <v>21</v>
      </c>
      <c r="B15" s="2314" t="s">
        <v>15</v>
      </c>
      <c r="C15" s="2307" t="s">
        <v>571</v>
      </c>
      <c r="D15" s="2308">
        <v>39892</v>
      </c>
      <c r="E15" s="2308">
        <v>20400</v>
      </c>
      <c r="F15" s="2309">
        <v>3291</v>
      </c>
      <c r="G15" s="2308">
        <v>0</v>
      </c>
      <c r="H15" s="2309">
        <v>63583</v>
      </c>
      <c r="I15" s="2308"/>
      <c r="J15" s="2309">
        <v>89448</v>
      </c>
      <c r="K15" s="2308">
        <v>0</v>
      </c>
      <c r="L15" s="2310">
        <v>153031</v>
      </c>
    </row>
    <row r="16" spans="1:12" x14ac:dyDescent="0.2">
      <c r="A16" s="2305">
        <v>22</v>
      </c>
      <c r="B16" s="2314" t="s">
        <v>16</v>
      </c>
      <c r="C16" s="2307" t="s">
        <v>571</v>
      </c>
      <c r="D16" s="2308">
        <v>23680</v>
      </c>
      <c r="E16" s="2308">
        <v>16163</v>
      </c>
      <c r="F16" s="2309">
        <v>1668</v>
      </c>
      <c r="G16" s="2308">
        <v>-348</v>
      </c>
      <c r="H16" s="2309">
        <v>41163</v>
      </c>
      <c r="I16" s="2308"/>
      <c r="J16" s="2309">
        <v>57070</v>
      </c>
      <c r="K16" s="2308">
        <v>-477</v>
      </c>
      <c r="L16" s="2310">
        <v>97756</v>
      </c>
    </row>
    <row r="17" spans="1:12" x14ac:dyDescent="0.2">
      <c r="A17" s="2305">
        <v>24</v>
      </c>
      <c r="B17" s="2314" t="s">
        <v>573</v>
      </c>
      <c r="C17" s="2307" t="s">
        <v>571</v>
      </c>
      <c r="D17" s="2308">
        <v>40159</v>
      </c>
      <c r="E17" s="2308">
        <v>2642</v>
      </c>
      <c r="F17" s="2309">
        <v>8</v>
      </c>
      <c r="G17" s="2308">
        <v>-2123</v>
      </c>
      <c r="H17" s="2309">
        <v>40686</v>
      </c>
      <c r="I17" s="2308"/>
      <c r="J17" s="2309">
        <v>3883</v>
      </c>
      <c r="K17" s="2308">
        <v>-2</v>
      </c>
      <c r="L17" s="2310">
        <v>44567</v>
      </c>
    </row>
    <row r="18" spans="1:12" x14ac:dyDescent="0.2">
      <c r="A18" s="2305">
        <v>25</v>
      </c>
      <c r="B18" s="2314" t="s">
        <v>17</v>
      </c>
      <c r="C18" s="2307" t="s">
        <v>571</v>
      </c>
      <c r="D18" s="2308">
        <v>5288</v>
      </c>
      <c r="E18" s="2308">
        <v>4495</v>
      </c>
      <c r="F18" s="2309">
        <v>1444</v>
      </c>
      <c r="G18" s="2308">
        <v>0</v>
      </c>
      <c r="H18" s="2309">
        <v>11227</v>
      </c>
      <c r="I18" s="2308"/>
      <c r="J18" s="2309">
        <v>373</v>
      </c>
      <c r="K18" s="2308">
        <v>0</v>
      </c>
      <c r="L18" s="2310">
        <v>11600</v>
      </c>
    </row>
    <row r="19" spans="1:12" x14ac:dyDescent="0.2">
      <c r="A19" s="2305">
        <v>26</v>
      </c>
      <c r="B19" s="2314" t="s">
        <v>13</v>
      </c>
      <c r="C19" s="2307" t="s">
        <v>571</v>
      </c>
      <c r="D19" s="2308">
        <v>186904</v>
      </c>
      <c r="E19" s="2308">
        <v>4570</v>
      </c>
      <c r="F19" s="2309">
        <v>38054</v>
      </c>
      <c r="G19" s="2308">
        <v>-110175</v>
      </c>
      <c r="H19" s="2309">
        <v>119353</v>
      </c>
      <c r="I19" s="2308"/>
      <c r="J19" s="2309">
        <v>2699</v>
      </c>
      <c r="K19" s="2308">
        <v>-105208</v>
      </c>
      <c r="L19" s="2310">
        <v>16844</v>
      </c>
    </row>
    <row r="20" spans="1:12" x14ac:dyDescent="0.2">
      <c r="A20" s="2305">
        <v>27</v>
      </c>
      <c r="B20" s="2314" t="s">
        <v>18</v>
      </c>
      <c r="C20" s="2307" t="s">
        <v>571</v>
      </c>
      <c r="D20" s="2308">
        <v>21753</v>
      </c>
      <c r="E20" s="2308">
        <v>863</v>
      </c>
      <c r="F20" s="2309">
        <v>218208</v>
      </c>
      <c r="G20" s="2308">
        <v>0</v>
      </c>
      <c r="H20" s="2309">
        <v>240824</v>
      </c>
      <c r="I20" s="2308"/>
      <c r="J20" s="2309">
        <v>17582</v>
      </c>
      <c r="K20" s="2308">
        <v>0</v>
      </c>
      <c r="L20" s="2310">
        <v>258406</v>
      </c>
    </row>
    <row r="21" spans="1:12" x14ac:dyDescent="0.2">
      <c r="A21" s="2305">
        <v>28</v>
      </c>
      <c r="B21" s="2314" t="s">
        <v>19</v>
      </c>
      <c r="C21" s="2307" t="s">
        <v>571</v>
      </c>
      <c r="D21" s="2308">
        <v>8960</v>
      </c>
      <c r="E21" s="2308">
        <v>9367</v>
      </c>
      <c r="F21" s="2309">
        <v>2469</v>
      </c>
      <c r="G21" s="2308">
        <v>-278</v>
      </c>
      <c r="H21" s="2309">
        <v>20518</v>
      </c>
      <c r="I21" s="2308"/>
      <c r="J21" s="2309">
        <v>9424</v>
      </c>
      <c r="K21" s="2308">
        <v>-727</v>
      </c>
      <c r="L21" s="2310">
        <v>29215</v>
      </c>
    </row>
    <row r="22" spans="1:12" x14ac:dyDescent="0.2">
      <c r="A22" s="2315" t="s">
        <v>20</v>
      </c>
      <c r="B22" s="2316" t="s">
        <v>870</v>
      </c>
      <c r="C22" s="2317" t="s">
        <v>571</v>
      </c>
      <c r="D22" s="2350">
        <v>-52549</v>
      </c>
      <c r="E22" s="2350">
        <v>23726</v>
      </c>
      <c r="F22" s="2350">
        <v>2160</v>
      </c>
      <c r="G22" s="2350">
        <v>0</v>
      </c>
      <c r="H22" s="2350">
        <v>-26663</v>
      </c>
      <c r="I22" s="2350"/>
      <c r="J22" s="2350">
        <v>26702</v>
      </c>
      <c r="K22" s="2350">
        <v>0</v>
      </c>
      <c r="L22" s="2350">
        <v>39</v>
      </c>
    </row>
    <row r="23" spans="1:12" ht="23.25" customHeight="1" x14ac:dyDescent="0.2">
      <c r="A23" s="2306"/>
      <c r="B23" s="2318" t="s">
        <v>21</v>
      </c>
      <c r="C23" s="2307" t="s">
        <v>571</v>
      </c>
      <c r="D23" s="2346"/>
      <c r="E23" s="2346"/>
      <c r="F23" s="2347"/>
      <c r="G23" s="2346"/>
      <c r="H23" s="2347"/>
      <c r="I23" s="2346"/>
      <c r="J23" s="2347"/>
      <c r="K23" s="2346"/>
      <c r="L23" s="2348"/>
    </row>
    <row r="24" spans="1:12" x14ac:dyDescent="0.2">
      <c r="A24" s="2311">
        <v>31.1</v>
      </c>
      <c r="B24" s="2306" t="s">
        <v>871</v>
      </c>
      <c r="C24" s="2307" t="s">
        <v>571</v>
      </c>
      <c r="D24" s="2346">
        <v>6311</v>
      </c>
      <c r="E24" s="2346">
        <v>26870</v>
      </c>
      <c r="F24" s="2346">
        <v>558</v>
      </c>
      <c r="G24" s="2346">
        <v>0</v>
      </c>
      <c r="H24" s="2346">
        <v>33739</v>
      </c>
      <c r="I24" s="2346"/>
      <c r="J24" s="2346">
        <v>35618</v>
      </c>
      <c r="K24" s="2346">
        <v>0</v>
      </c>
      <c r="L24" s="2346">
        <v>69357</v>
      </c>
    </row>
    <row r="25" spans="1:12" x14ac:dyDescent="0.2">
      <c r="A25" s="2305">
        <v>311.10000000000002</v>
      </c>
      <c r="B25" s="2313" t="s">
        <v>22</v>
      </c>
      <c r="C25" s="2307" t="s">
        <v>571</v>
      </c>
      <c r="D25" s="2308">
        <v>5674</v>
      </c>
      <c r="E25" s="2308">
        <v>26108</v>
      </c>
      <c r="F25" s="2309">
        <v>558</v>
      </c>
      <c r="G25" s="2308">
        <v>0</v>
      </c>
      <c r="H25" s="2309">
        <v>32340</v>
      </c>
      <c r="I25" s="2308"/>
      <c r="J25" s="2309">
        <v>34411</v>
      </c>
      <c r="K25" s="2308">
        <v>0</v>
      </c>
      <c r="L25" s="2310">
        <v>66751</v>
      </c>
    </row>
    <row r="26" spans="1:12" x14ac:dyDescent="0.2">
      <c r="A26" s="2305">
        <v>312.10000000000002</v>
      </c>
      <c r="B26" s="2313" t="s">
        <v>23</v>
      </c>
      <c r="C26" s="2307" t="s">
        <v>571</v>
      </c>
      <c r="D26" s="2308">
        <v>0</v>
      </c>
      <c r="E26" s="2308">
        <v>-6</v>
      </c>
      <c r="F26" s="2309">
        <v>0</v>
      </c>
      <c r="G26" s="2308">
        <v>0</v>
      </c>
      <c r="H26" s="2309">
        <v>-6</v>
      </c>
      <c r="I26" s="2308"/>
      <c r="J26" s="2309">
        <v>0</v>
      </c>
      <c r="K26" s="2308">
        <v>0</v>
      </c>
      <c r="L26" s="2310">
        <v>-6</v>
      </c>
    </row>
    <row r="27" spans="1:12" x14ac:dyDescent="0.2">
      <c r="A27" s="2305">
        <v>313.10000000000002</v>
      </c>
      <c r="B27" s="2313" t="s">
        <v>24</v>
      </c>
      <c r="C27" s="2307" t="s">
        <v>571</v>
      </c>
      <c r="D27" s="2308">
        <v>477</v>
      </c>
      <c r="E27" s="2308">
        <v>0</v>
      </c>
      <c r="F27" s="2309">
        <v>0</v>
      </c>
      <c r="G27" s="2308">
        <v>0</v>
      </c>
      <c r="H27" s="2309">
        <v>477</v>
      </c>
      <c r="I27" s="2308"/>
      <c r="J27" s="2309">
        <v>116</v>
      </c>
      <c r="K27" s="2308">
        <v>0</v>
      </c>
      <c r="L27" s="2310">
        <v>593</v>
      </c>
    </row>
    <row r="28" spans="1:12" x14ac:dyDescent="0.2">
      <c r="A28" s="2305">
        <v>314.10000000000002</v>
      </c>
      <c r="B28" s="2313" t="s">
        <v>25</v>
      </c>
      <c r="C28" s="2307" t="s">
        <v>571</v>
      </c>
      <c r="D28" s="2308">
        <v>160</v>
      </c>
      <c r="E28" s="2308">
        <v>768</v>
      </c>
      <c r="F28" s="2309">
        <v>0</v>
      </c>
      <c r="G28" s="2308">
        <v>0</v>
      </c>
      <c r="H28" s="2309">
        <v>928</v>
      </c>
      <c r="I28" s="2308"/>
      <c r="J28" s="2309">
        <v>1091</v>
      </c>
      <c r="K28" s="2308">
        <v>0</v>
      </c>
      <c r="L28" s="2310">
        <v>2019</v>
      </c>
    </row>
    <row r="29" spans="1:12" x14ac:dyDescent="0.2">
      <c r="A29" s="2311">
        <v>31.2</v>
      </c>
      <c r="B29" s="2306" t="s">
        <v>872</v>
      </c>
      <c r="C29" s="2307" t="s">
        <v>571</v>
      </c>
      <c r="D29" s="2346">
        <v>71</v>
      </c>
      <c r="E29" s="2346">
        <v>2618</v>
      </c>
      <c r="F29" s="2346">
        <v>0</v>
      </c>
      <c r="G29" s="2346">
        <v>0</v>
      </c>
      <c r="H29" s="2346">
        <v>2689</v>
      </c>
      <c r="I29" s="2346"/>
      <c r="J29" s="2346">
        <v>3299</v>
      </c>
      <c r="K29" s="2346">
        <v>0</v>
      </c>
      <c r="L29" s="2346">
        <v>5988</v>
      </c>
    </row>
    <row r="30" spans="1:12" x14ac:dyDescent="0.2">
      <c r="A30" s="2305">
        <v>311.2</v>
      </c>
      <c r="B30" s="2313" t="s">
        <v>22</v>
      </c>
      <c r="C30" s="2307" t="s">
        <v>571</v>
      </c>
      <c r="D30" s="2308">
        <v>71</v>
      </c>
      <c r="E30" s="2308">
        <v>264</v>
      </c>
      <c r="F30" s="2309">
        <v>0</v>
      </c>
      <c r="G30" s="2308">
        <v>0</v>
      </c>
      <c r="H30" s="2309">
        <v>335</v>
      </c>
      <c r="I30" s="2308"/>
      <c r="J30" s="2309">
        <v>32</v>
      </c>
      <c r="K30" s="2308">
        <v>0</v>
      </c>
      <c r="L30" s="2310">
        <v>367</v>
      </c>
    </row>
    <row r="31" spans="1:12" x14ac:dyDescent="0.2">
      <c r="A31" s="2305">
        <v>312.2</v>
      </c>
      <c r="B31" s="2313" t="s">
        <v>23</v>
      </c>
      <c r="C31" s="2307" t="s">
        <v>571</v>
      </c>
      <c r="D31" s="2308">
        <v>0</v>
      </c>
      <c r="E31" s="2308">
        <v>0</v>
      </c>
      <c r="F31" s="2309">
        <v>0</v>
      </c>
      <c r="G31" s="2308">
        <v>0</v>
      </c>
      <c r="H31" s="2309">
        <v>0</v>
      </c>
      <c r="I31" s="2308"/>
      <c r="J31" s="2309">
        <v>0</v>
      </c>
      <c r="K31" s="2308">
        <v>0</v>
      </c>
      <c r="L31" s="2310">
        <v>0</v>
      </c>
    </row>
    <row r="32" spans="1:12" x14ac:dyDescent="0.2">
      <c r="A32" s="2305">
        <v>313.2</v>
      </c>
      <c r="B32" s="2313" t="s">
        <v>24</v>
      </c>
      <c r="C32" s="2307" t="s">
        <v>571</v>
      </c>
      <c r="D32" s="2308">
        <v>0</v>
      </c>
      <c r="E32" s="2308">
        <v>0</v>
      </c>
      <c r="F32" s="2309">
        <v>0</v>
      </c>
      <c r="G32" s="2308">
        <v>0</v>
      </c>
      <c r="H32" s="2309">
        <v>0</v>
      </c>
      <c r="I32" s="2308"/>
      <c r="J32" s="2309">
        <v>0</v>
      </c>
      <c r="K32" s="2308">
        <v>0</v>
      </c>
      <c r="L32" s="2310">
        <v>0</v>
      </c>
    </row>
    <row r="33" spans="1:12" x14ac:dyDescent="0.2">
      <c r="A33" s="2305">
        <v>314.2</v>
      </c>
      <c r="B33" s="2313" t="s">
        <v>25</v>
      </c>
      <c r="C33" s="2307" t="s">
        <v>571</v>
      </c>
      <c r="D33" s="2308">
        <v>0</v>
      </c>
      <c r="E33" s="2308">
        <v>2354</v>
      </c>
      <c r="F33" s="2309">
        <v>0</v>
      </c>
      <c r="G33" s="2308">
        <v>0</v>
      </c>
      <c r="H33" s="2309">
        <v>2354</v>
      </c>
      <c r="I33" s="2308"/>
      <c r="J33" s="2309">
        <v>3267</v>
      </c>
      <c r="K33" s="2308">
        <v>0</v>
      </c>
      <c r="L33" s="2310">
        <v>5621</v>
      </c>
    </row>
    <row r="34" spans="1:12" x14ac:dyDescent="0.2">
      <c r="A34" s="2319">
        <v>31</v>
      </c>
      <c r="B34" s="2320" t="s">
        <v>26</v>
      </c>
      <c r="C34" s="2307" t="s">
        <v>571</v>
      </c>
      <c r="D34" s="2346">
        <v>6240</v>
      </c>
      <c r="E34" s="2346">
        <v>24252</v>
      </c>
      <c r="F34" s="2346">
        <v>558</v>
      </c>
      <c r="G34" s="2346">
        <v>0</v>
      </c>
      <c r="H34" s="2346">
        <v>31050</v>
      </c>
      <c r="I34" s="2346"/>
      <c r="J34" s="2346">
        <v>32319</v>
      </c>
      <c r="K34" s="2346">
        <v>0</v>
      </c>
      <c r="L34" s="2346">
        <v>63369</v>
      </c>
    </row>
    <row r="35" spans="1:12" x14ac:dyDescent="0.2">
      <c r="A35" s="2321" t="s">
        <v>493</v>
      </c>
      <c r="B35" s="2321" t="s">
        <v>873</v>
      </c>
      <c r="C35" s="2322" t="s">
        <v>571</v>
      </c>
      <c r="D35" s="2349">
        <v>-58789</v>
      </c>
      <c r="E35" s="2349">
        <v>-526</v>
      </c>
      <c r="F35" s="2349">
        <v>1602</v>
      </c>
      <c r="G35" s="2349">
        <v>0</v>
      </c>
      <c r="H35" s="2349">
        <v>-57713</v>
      </c>
      <c r="I35" s="2349"/>
      <c r="J35" s="2349">
        <v>-5617</v>
      </c>
      <c r="K35" s="2349">
        <v>0</v>
      </c>
      <c r="L35" s="2349">
        <v>-63330</v>
      </c>
    </row>
    <row r="36" spans="1:12" x14ac:dyDescent="0.2">
      <c r="A36" s="2306"/>
      <c r="B36" s="2306" t="s">
        <v>494</v>
      </c>
      <c r="C36" s="2307" t="s">
        <v>571</v>
      </c>
      <c r="D36" s="2346"/>
      <c r="E36" s="2346"/>
      <c r="F36" s="2347"/>
      <c r="G36" s="2346"/>
      <c r="H36" s="2347"/>
      <c r="I36" s="2346"/>
      <c r="J36" s="2347"/>
      <c r="K36" s="2346"/>
      <c r="L36" s="2348"/>
    </row>
    <row r="37" spans="1:12" x14ac:dyDescent="0.2">
      <c r="A37" s="2311" t="s">
        <v>495</v>
      </c>
      <c r="B37" s="2306" t="s">
        <v>874</v>
      </c>
      <c r="C37" s="2307" t="s">
        <v>571</v>
      </c>
      <c r="D37" s="2346">
        <v>-11060</v>
      </c>
      <c r="E37" s="2346">
        <v>2077</v>
      </c>
      <c r="F37" s="2346">
        <v>2981</v>
      </c>
      <c r="G37" s="2346">
        <v>-12537</v>
      </c>
      <c r="H37" s="2346">
        <v>-18539</v>
      </c>
      <c r="I37" s="2346"/>
      <c r="J37" s="2346">
        <v>-1943</v>
      </c>
      <c r="K37" s="2346">
        <v>23</v>
      </c>
      <c r="L37" s="2346">
        <v>-20459</v>
      </c>
    </row>
    <row r="38" spans="1:12" x14ac:dyDescent="0.2">
      <c r="A38" s="2305" t="s">
        <v>496</v>
      </c>
      <c r="B38" s="2313" t="s">
        <v>497</v>
      </c>
      <c r="C38" s="2307" t="s">
        <v>571</v>
      </c>
      <c r="D38" s="2308">
        <v>-13836</v>
      </c>
      <c r="E38" s="2308">
        <v>2065</v>
      </c>
      <c r="F38" s="2309">
        <v>3315</v>
      </c>
      <c r="G38" s="2308">
        <v>-12537</v>
      </c>
      <c r="H38" s="2309">
        <v>-20993</v>
      </c>
      <c r="I38" s="2308"/>
      <c r="J38" s="2309">
        <v>-1934</v>
      </c>
      <c r="K38" s="2308">
        <v>23</v>
      </c>
      <c r="L38" s="2310">
        <v>-22904</v>
      </c>
    </row>
    <row r="39" spans="1:12" x14ac:dyDescent="0.2">
      <c r="A39" s="2305" t="s">
        <v>498</v>
      </c>
      <c r="B39" s="2313" t="s">
        <v>499</v>
      </c>
      <c r="C39" s="2307" t="s">
        <v>571</v>
      </c>
      <c r="D39" s="2308">
        <v>2776</v>
      </c>
      <c r="E39" s="2308">
        <v>12</v>
      </c>
      <c r="F39" s="2309">
        <v>-334</v>
      </c>
      <c r="G39" s="2308">
        <v>0</v>
      </c>
      <c r="H39" s="2309">
        <v>2454</v>
      </c>
      <c r="I39" s="2308"/>
      <c r="J39" s="2309">
        <v>-9</v>
      </c>
      <c r="K39" s="2308">
        <v>0</v>
      </c>
      <c r="L39" s="2310">
        <v>2445</v>
      </c>
    </row>
    <row r="40" spans="1:12" x14ac:dyDescent="0.2">
      <c r="A40" s="2305">
        <v>323</v>
      </c>
      <c r="B40" s="2313" t="s">
        <v>487</v>
      </c>
      <c r="C40" s="2307" t="s">
        <v>571</v>
      </c>
      <c r="D40" s="2308">
        <v>0</v>
      </c>
      <c r="E40" s="2308">
        <v>0</v>
      </c>
      <c r="F40" s="2309">
        <v>0</v>
      </c>
      <c r="G40" s="2308">
        <v>0</v>
      </c>
      <c r="H40" s="2309">
        <v>0</v>
      </c>
      <c r="I40" s="2308"/>
      <c r="J40" s="2309">
        <v>0</v>
      </c>
      <c r="K40" s="2308">
        <v>0</v>
      </c>
      <c r="L40" s="2310">
        <v>0</v>
      </c>
    </row>
    <row r="41" spans="1:12" x14ac:dyDescent="0.2">
      <c r="A41" s="2311">
        <v>33</v>
      </c>
      <c r="B41" s="2306" t="s">
        <v>875</v>
      </c>
      <c r="C41" s="2307" t="s">
        <v>571</v>
      </c>
      <c r="D41" s="2346">
        <v>54826</v>
      </c>
      <c r="E41" s="2346">
        <v>5808</v>
      </c>
      <c r="F41" s="2346">
        <v>2998</v>
      </c>
      <c r="G41" s="2346">
        <v>-12537</v>
      </c>
      <c r="H41" s="2346">
        <v>51095</v>
      </c>
      <c r="I41" s="2346"/>
      <c r="J41" s="2346">
        <v>3019</v>
      </c>
      <c r="K41" s="2346">
        <v>23</v>
      </c>
      <c r="L41" s="2346">
        <v>54137</v>
      </c>
    </row>
    <row r="42" spans="1:12" x14ac:dyDescent="0.2">
      <c r="A42" s="2305">
        <v>331</v>
      </c>
      <c r="B42" s="2313" t="s">
        <v>497</v>
      </c>
      <c r="C42" s="2307" t="s">
        <v>571</v>
      </c>
      <c r="D42" s="2308">
        <v>-7390</v>
      </c>
      <c r="E42" s="2308">
        <v>3314</v>
      </c>
      <c r="F42" s="2309">
        <v>2998</v>
      </c>
      <c r="G42" s="2308">
        <v>-12537</v>
      </c>
      <c r="H42" s="2309">
        <v>-13615</v>
      </c>
      <c r="I42" s="2308"/>
      <c r="J42" s="2309">
        <v>1700</v>
      </c>
      <c r="K42" s="2308">
        <v>23</v>
      </c>
      <c r="L42" s="2310">
        <v>-11892</v>
      </c>
    </row>
    <row r="43" spans="1:12" x14ac:dyDescent="0.2">
      <c r="A43" s="2305">
        <v>332</v>
      </c>
      <c r="B43" s="2313" t="s">
        <v>499</v>
      </c>
      <c r="C43" s="2307" t="s">
        <v>571</v>
      </c>
      <c r="D43" s="2308">
        <v>62216</v>
      </c>
      <c r="E43" s="2308">
        <v>2494</v>
      </c>
      <c r="F43" s="2309">
        <v>0</v>
      </c>
      <c r="G43" s="2308">
        <v>0</v>
      </c>
      <c r="H43" s="2309">
        <v>64710</v>
      </c>
      <c r="I43" s="2308"/>
      <c r="J43" s="2309">
        <v>1319</v>
      </c>
      <c r="K43" s="2308">
        <v>0</v>
      </c>
      <c r="L43" s="2310">
        <v>66029</v>
      </c>
    </row>
    <row r="44" spans="1:12" x14ac:dyDescent="0.2">
      <c r="A44" s="2315" t="s">
        <v>488</v>
      </c>
      <c r="B44" s="2316" t="s">
        <v>876</v>
      </c>
      <c r="C44" s="2317" t="s">
        <v>571</v>
      </c>
      <c r="D44" s="2350">
        <v>65886</v>
      </c>
      <c r="E44" s="2350">
        <v>3731</v>
      </c>
      <c r="F44" s="2350">
        <v>17</v>
      </c>
      <c r="G44" s="2350">
        <v>0</v>
      </c>
      <c r="H44" s="2350">
        <v>69634</v>
      </c>
      <c r="I44" s="2350"/>
      <c r="J44" s="2350">
        <v>4962</v>
      </c>
      <c r="K44" s="2350">
        <v>0</v>
      </c>
      <c r="L44" s="2350">
        <v>74596</v>
      </c>
    </row>
    <row r="45" spans="1:12" x14ac:dyDescent="0.2">
      <c r="A45" s="2323" t="s">
        <v>489</v>
      </c>
      <c r="B45" s="2323" t="s">
        <v>877</v>
      </c>
      <c r="C45" s="2324" t="s">
        <v>571</v>
      </c>
      <c r="D45" s="2352">
        <v>7097</v>
      </c>
      <c r="E45" s="2352">
        <v>3205</v>
      </c>
      <c r="F45" s="2352">
        <v>1619</v>
      </c>
      <c r="G45" s="2352">
        <v>0</v>
      </c>
      <c r="H45" s="2352">
        <v>11921</v>
      </c>
      <c r="I45" s="2352"/>
      <c r="J45" s="2352">
        <v>-655</v>
      </c>
      <c r="K45" s="2352">
        <v>0</v>
      </c>
      <c r="L45" s="2352">
        <v>11266</v>
      </c>
    </row>
    <row r="46" spans="1:12" x14ac:dyDescent="0.2">
      <c r="A46" s="3423" t="s">
        <v>490</v>
      </c>
      <c r="B46" s="3427"/>
      <c r="C46" s="2301" t="s">
        <v>571</v>
      </c>
      <c r="D46" s="2344">
        <v>0</v>
      </c>
      <c r="E46" s="2344">
        <v>0</v>
      </c>
      <c r="F46" s="2344">
        <v>0</v>
      </c>
      <c r="G46" s="2344">
        <v>0</v>
      </c>
      <c r="H46" s="2344">
        <v>0</v>
      </c>
      <c r="I46" s="2344"/>
      <c r="J46" s="2344">
        <v>0</v>
      </c>
      <c r="K46" s="2344">
        <v>0</v>
      </c>
      <c r="L46" s="2344">
        <v>0</v>
      </c>
    </row>
    <row r="47" spans="1:12" x14ac:dyDescent="0.2">
      <c r="A47" s="141" t="s">
        <v>58</v>
      </c>
      <c r="B47" s="2307"/>
      <c r="C47" s="2307"/>
      <c r="D47" s="2309"/>
      <c r="E47" s="2309"/>
      <c r="F47" s="2309"/>
      <c r="G47" s="2325"/>
      <c r="H47" s="2288" t="s">
        <v>491</v>
      </c>
      <c r="I47" s="2309"/>
      <c r="J47" s="2309"/>
      <c r="K47" s="2309"/>
      <c r="L47" s="2309"/>
    </row>
    <row r="48" spans="1:12" x14ac:dyDescent="0.2">
      <c r="A48" s="141" t="s">
        <v>59</v>
      </c>
      <c r="B48" s="2307"/>
      <c r="C48" s="2307"/>
      <c r="D48" s="2309"/>
      <c r="E48" s="2309"/>
      <c r="F48" s="2309"/>
      <c r="G48" s="2309"/>
      <c r="H48" s="2309"/>
      <c r="I48" s="2309"/>
      <c r="J48" s="2309"/>
      <c r="K48" s="2309"/>
      <c r="L48" s="2309"/>
    </row>
  </sheetData>
  <mergeCells count="11">
    <mergeCell ref="A46:B46"/>
    <mergeCell ref="G1:K1"/>
    <mergeCell ref="G2:L2"/>
    <mergeCell ref="G3:H3"/>
    <mergeCell ref="A4:B5"/>
    <mergeCell ref="D4:H4"/>
    <mergeCell ref="I4:I5"/>
    <mergeCell ref="J4:J5"/>
    <mergeCell ref="K4:K5"/>
    <mergeCell ref="L4:L5"/>
    <mergeCell ref="A1:B1"/>
  </mergeCells>
  <printOptions horizontalCentered="1"/>
  <pageMargins left="0.19685039370078741" right="0.19685039370078741" top="0.6692913385826772" bottom="0.51181102362204722" header="0" footer="0.31496062992125984"/>
  <pageSetup paperSize="9" scale="80" firstPageNumber="31" fitToWidth="0" orientation="landscape" r:id="rId1"/>
  <headerFooter alignWithMargins="0">
    <oddFooter>&amp;C&amp;P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1"/>
  <dimension ref="A1:N80"/>
  <sheetViews>
    <sheetView view="pageBreakPreview" topLeftCell="A22" zoomScale="60" zoomScaleNormal="100" workbookViewId="0">
      <selection activeCell="T47" sqref="T47"/>
    </sheetView>
  </sheetViews>
  <sheetFormatPr defaultRowHeight="12.75" x14ac:dyDescent="0.2"/>
  <cols>
    <col min="1" max="1" width="6.5703125" style="2376" customWidth="1"/>
    <col min="2" max="2" width="38" style="2376" customWidth="1"/>
    <col min="3" max="3" width="0.5703125" style="2376" customWidth="1"/>
    <col min="4" max="4" width="9.140625" style="2376"/>
    <col min="5" max="5" width="11.7109375" style="2376" customWidth="1"/>
    <col min="6" max="6" width="9.140625" style="2376"/>
    <col min="7" max="7" width="10.28515625" style="2376" customWidth="1"/>
    <col min="8" max="8" width="9.140625" style="2376"/>
    <col min="9" max="9" width="10.28515625" style="2376" customWidth="1"/>
    <col min="10" max="10" width="10.42578125" style="2376" customWidth="1"/>
    <col min="11" max="11" width="10.140625" style="2376" customWidth="1"/>
    <col min="12" max="16384" width="9.140625" style="2376"/>
  </cols>
  <sheetData>
    <row r="1" spans="1:12" ht="27.75" customHeight="1" x14ac:dyDescent="0.2">
      <c r="A1" s="3426" t="s">
        <v>184</v>
      </c>
      <c r="B1" s="3075"/>
      <c r="C1" s="2"/>
      <c r="D1" s="2353"/>
      <c r="E1" s="2354"/>
      <c r="F1" s="2353"/>
      <c r="G1" s="3092" t="str">
        <f>[11]Coverpage!I7</f>
        <v>Poland</v>
      </c>
      <c r="H1" s="3092"/>
      <c r="I1" s="3092"/>
      <c r="J1" s="3092"/>
      <c r="K1" s="3092"/>
      <c r="L1" s="2355">
        <f>[11]Coverpage!I9</f>
        <v>964</v>
      </c>
    </row>
    <row r="2" spans="1:12" x14ac:dyDescent="0.2">
      <c r="A2" s="2286" t="s">
        <v>475</v>
      </c>
      <c r="B2" s="2356"/>
      <c r="C2" s="9"/>
      <c r="D2" s="2354"/>
      <c r="E2" s="2354"/>
      <c r="F2" s="2357"/>
      <c r="G2" s="3093" t="s">
        <v>549</v>
      </c>
      <c r="H2" s="3093"/>
      <c r="I2" s="3093"/>
      <c r="J2" s="3093"/>
      <c r="K2" s="3093"/>
      <c r="L2" s="3093"/>
    </row>
    <row r="3" spans="1:12" x14ac:dyDescent="0.2">
      <c r="A3" s="2290"/>
      <c r="B3" s="2291"/>
      <c r="C3" s="2292"/>
      <c r="D3" s="2293"/>
      <c r="E3" s="2294"/>
      <c r="F3" s="2"/>
      <c r="G3" s="3424" t="s">
        <v>737</v>
      </c>
      <c r="H3" s="3424"/>
      <c r="I3" s="2358">
        <f>[10]Coverage!I11</f>
        <v>2012</v>
      </c>
      <c r="J3" s="2296"/>
      <c r="K3" s="2296"/>
      <c r="L3" s="2296"/>
    </row>
    <row r="4" spans="1:12" x14ac:dyDescent="0.2">
      <c r="A4" s="3425" t="s">
        <v>477</v>
      </c>
      <c r="B4" s="3425"/>
      <c r="C4" s="137"/>
      <c r="D4" s="3103" t="s">
        <v>552</v>
      </c>
      <c r="E4" s="3104"/>
      <c r="F4" s="3104"/>
      <c r="G4" s="3104"/>
      <c r="H4" s="3105"/>
      <c r="I4" s="3110" t="s">
        <v>553</v>
      </c>
      <c r="J4" s="3110" t="s">
        <v>554</v>
      </c>
      <c r="K4" s="3110" t="s">
        <v>555</v>
      </c>
      <c r="L4" s="3428" t="s">
        <v>60</v>
      </c>
    </row>
    <row r="5" spans="1:12" ht="34.5" x14ac:dyDescent="0.2">
      <c r="A5" s="3425"/>
      <c r="B5" s="3425"/>
      <c r="C5" s="137"/>
      <c r="D5" s="16" t="s">
        <v>556</v>
      </c>
      <c r="E5" s="17" t="s">
        <v>557</v>
      </c>
      <c r="F5" s="17" t="s">
        <v>558</v>
      </c>
      <c r="G5" s="17" t="s">
        <v>555</v>
      </c>
      <c r="H5" s="15" t="s">
        <v>61</v>
      </c>
      <c r="I5" s="3111"/>
      <c r="J5" s="3111"/>
      <c r="K5" s="3111"/>
      <c r="L5" s="3429"/>
    </row>
    <row r="6" spans="1:12" x14ac:dyDescent="0.2">
      <c r="A6" s="2298"/>
      <c r="B6" s="2299"/>
      <c r="C6" s="2299"/>
      <c r="D6" s="19" t="s">
        <v>559</v>
      </c>
      <c r="E6" s="20" t="s">
        <v>560</v>
      </c>
      <c r="F6" s="2360" t="s">
        <v>561</v>
      </c>
      <c r="G6" s="20" t="s">
        <v>562</v>
      </c>
      <c r="H6" s="21" t="s">
        <v>563</v>
      </c>
      <c r="I6" s="20" t="s">
        <v>564</v>
      </c>
      <c r="J6" s="20" t="s">
        <v>565</v>
      </c>
      <c r="K6" s="20" t="s">
        <v>566</v>
      </c>
      <c r="L6" s="2361" t="s">
        <v>567</v>
      </c>
    </row>
    <row r="7" spans="1:12" x14ac:dyDescent="0.2">
      <c r="A7" s="2300"/>
      <c r="B7" s="2295" t="s">
        <v>568</v>
      </c>
      <c r="C7" s="2301"/>
      <c r="D7" s="2362" t="str">
        <f>IF([10]Coverage!J18="","",[10]Coverage!J18)</f>
        <v>A</v>
      </c>
      <c r="E7" s="2362" t="str">
        <f>IF([10]Coverage!K18="","",[10]Coverage!K18)</f>
        <v>A</v>
      </c>
      <c r="F7" s="17" t="str">
        <f>IF([10]Coverage!L18="","",[10]Coverage!L18)</f>
        <v>A</v>
      </c>
      <c r="G7" s="2362" t="str">
        <f>IF([10]Coverage!M18="","",[10]Coverage!M18)</f>
        <v>A</v>
      </c>
      <c r="H7" s="2362" t="str">
        <f>IF([10]Coverage!M18="","",[10]Coverage!M18)</f>
        <v>A</v>
      </c>
      <c r="I7" s="2362"/>
      <c r="J7" s="2362" t="str">
        <f>IF([10]Coverage!O18="","",[10]Coverage!O18)</f>
        <v>A</v>
      </c>
      <c r="K7" s="2362" t="str">
        <f>IF([10]Coverage!P18="","",[10]Coverage!P18)</f>
        <v>A</v>
      </c>
      <c r="L7" s="2363" t="str">
        <f>IF([10]Coverage!P18="","",[10]Coverage!P18)</f>
        <v>A</v>
      </c>
    </row>
    <row r="8" spans="1:12" x14ac:dyDescent="0.2">
      <c r="A8" s="2364">
        <v>1</v>
      </c>
      <c r="B8" s="2365" t="s">
        <v>660</v>
      </c>
      <c r="C8" s="2377">
        <f>SUM(C9)+SUM(C42)+SUM(C52)+SUM(C62)</f>
        <v>0</v>
      </c>
      <c r="D8" s="2378">
        <v>289242</v>
      </c>
      <c r="E8" s="2378">
        <v>76859</v>
      </c>
      <c r="F8" s="2378">
        <v>266994</v>
      </c>
      <c r="G8" s="2378">
        <v>-112571</v>
      </c>
      <c r="H8" s="2378">
        <v>520524</v>
      </c>
      <c r="I8" s="2378"/>
      <c r="J8" s="2378">
        <v>209670</v>
      </c>
      <c r="K8" s="2378">
        <v>-106562</v>
      </c>
      <c r="L8" s="2379">
        <v>623632</v>
      </c>
    </row>
    <row r="9" spans="1:12" x14ac:dyDescent="0.2">
      <c r="A9" s="2311">
        <v>11</v>
      </c>
      <c r="B9" s="2306" t="s">
        <v>661</v>
      </c>
      <c r="C9" s="2307" t="s">
        <v>571</v>
      </c>
      <c r="D9" s="2380">
        <v>247880</v>
      </c>
      <c r="E9" s="2380">
        <v>11935</v>
      </c>
      <c r="F9" s="2380">
        <v>0</v>
      </c>
      <c r="G9" s="2380">
        <v>-614</v>
      </c>
      <c r="H9" s="2380">
        <v>259201</v>
      </c>
      <c r="I9" s="2380"/>
      <c r="J9" s="2380">
        <v>65150</v>
      </c>
      <c r="K9" s="2380">
        <v>-1051</v>
      </c>
      <c r="L9" s="2381">
        <v>323300</v>
      </c>
    </row>
    <row r="10" spans="1:12" x14ac:dyDescent="0.2">
      <c r="A10" s="2311">
        <v>111</v>
      </c>
      <c r="B10" s="2366" t="s">
        <v>662</v>
      </c>
      <c r="C10" s="2307" t="s">
        <v>571</v>
      </c>
      <c r="D10" s="2380">
        <v>67909</v>
      </c>
      <c r="E10" s="2380">
        <v>0</v>
      </c>
      <c r="F10" s="2380">
        <v>0</v>
      </c>
      <c r="G10" s="2380">
        <v>-158</v>
      </c>
      <c r="H10" s="2380">
        <v>67751</v>
      </c>
      <c r="I10" s="2380"/>
      <c r="J10" s="2380">
        <v>39024</v>
      </c>
      <c r="K10" s="2380">
        <v>0</v>
      </c>
      <c r="L10" s="2381">
        <v>106775</v>
      </c>
    </row>
    <row r="11" spans="1:12" x14ac:dyDescent="0.2">
      <c r="A11" s="2305">
        <v>1111</v>
      </c>
      <c r="B11" s="2367" t="s">
        <v>478</v>
      </c>
      <c r="C11" s="2307" t="s">
        <v>571</v>
      </c>
      <c r="D11" s="1378">
        <v>41168</v>
      </c>
      <c r="E11" s="1378">
        <v>0</v>
      </c>
      <c r="F11" s="1378">
        <v>0</v>
      </c>
      <c r="G11" s="1378">
        <v>0</v>
      </c>
      <c r="H11" s="1378">
        <v>41168</v>
      </c>
      <c r="I11" s="1378"/>
      <c r="J11" s="1378">
        <v>31828</v>
      </c>
      <c r="K11" s="1378">
        <v>0</v>
      </c>
      <c r="L11" s="2382">
        <v>72996</v>
      </c>
    </row>
    <row r="12" spans="1:12" x14ac:dyDescent="0.2">
      <c r="A12" s="2305">
        <v>1112</v>
      </c>
      <c r="B12" s="2367" t="s">
        <v>479</v>
      </c>
      <c r="C12" s="2307" t="s">
        <v>571</v>
      </c>
      <c r="D12" s="1378">
        <v>26741</v>
      </c>
      <c r="E12" s="1378">
        <v>0</v>
      </c>
      <c r="F12" s="1378">
        <v>0</v>
      </c>
      <c r="G12" s="1378">
        <v>-158</v>
      </c>
      <c r="H12" s="1378">
        <v>26583</v>
      </c>
      <c r="I12" s="1378"/>
      <c r="J12" s="1378">
        <v>7196</v>
      </c>
      <c r="K12" s="1378">
        <v>0</v>
      </c>
      <c r="L12" s="2382">
        <v>33779</v>
      </c>
    </row>
    <row r="13" spans="1:12" x14ac:dyDescent="0.2">
      <c r="A13" s="2305">
        <v>1113</v>
      </c>
      <c r="B13" s="2367" t="s">
        <v>480</v>
      </c>
      <c r="C13" s="2307" t="s">
        <v>571</v>
      </c>
      <c r="D13" s="1378">
        <v>0</v>
      </c>
      <c r="E13" s="1378">
        <v>0</v>
      </c>
      <c r="F13" s="1378">
        <v>0</v>
      </c>
      <c r="G13" s="1378">
        <v>0</v>
      </c>
      <c r="H13" s="1378">
        <v>0</v>
      </c>
      <c r="I13" s="1378"/>
      <c r="J13" s="1378">
        <v>0</v>
      </c>
      <c r="K13" s="1378">
        <v>0</v>
      </c>
      <c r="L13" s="2382">
        <v>0</v>
      </c>
    </row>
    <row r="14" spans="1:12" x14ac:dyDescent="0.2">
      <c r="A14" s="2311">
        <v>112</v>
      </c>
      <c r="B14" s="2366" t="s">
        <v>663</v>
      </c>
      <c r="C14" s="2307" t="s">
        <v>571</v>
      </c>
      <c r="D14" s="2380">
        <v>0</v>
      </c>
      <c r="E14" s="2380">
        <v>4275</v>
      </c>
      <c r="F14" s="2380">
        <v>0</v>
      </c>
      <c r="G14" s="2380">
        <v>-176</v>
      </c>
      <c r="H14" s="2380">
        <v>4099</v>
      </c>
      <c r="I14" s="2380"/>
      <c r="J14" s="2380">
        <v>0</v>
      </c>
      <c r="K14" s="2380">
        <v>-167</v>
      </c>
      <c r="L14" s="2381">
        <v>3932</v>
      </c>
    </row>
    <row r="15" spans="1:12" x14ac:dyDescent="0.2">
      <c r="A15" s="2311">
        <v>113</v>
      </c>
      <c r="B15" s="2366" t="s">
        <v>664</v>
      </c>
      <c r="C15" s="2307" t="s">
        <v>571</v>
      </c>
      <c r="D15" s="2380">
        <v>0</v>
      </c>
      <c r="E15" s="2380">
        <v>0</v>
      </c>
      <c r="F15" s="2380">
        <v>0</v>
      </c>
      <c r="G15" s="2380">
        <v>0</v>
      </c>
      <c r="H15" s="2380">
        <v>0</v>
      </c>
      <c r="I15" s="2380"/>
      <c r="J15" s="2380">
        <v>19221</v>
      </c>
      <c r="K15" s="2380">
        <v>-444</v>
      </c>
      <c r="L15" s="2381">
        <v>18777</v>
      </c>
    </row>
    <row r="16" spans="1:12" x14ac:dyDescent="0.2">
      <c r="A16" s="2305">
        <v>1131</v>
      </c>
      <c r="B16" s="2367" t="s">
        <v>481</v>
      </c>
      <c r="C16" s="2307" t="s">
        <v>571</v>
      </c>
      <c r="D16" s="1378">
        <v>0</v>
      </c>
      <c r="E16" s="1378">
        <v>0</v>
      </c>
      <c r="F16" s="1378">
        <v>0</v>
      </c>
      <c r="G16" s="1378">
        <v>0</v>
      </c>
      <c r="H16" s="1378">
        <v>0</v>
      </c>
      <c r="I16" s="1378"/>
      <c r="J16" s="1378">
        <v>18919</v>
      </c>
      <c r="K16" s="1378">
        <v>-444</v>
      </c>
      <c r="L16" s="2382">
        <v>18475</v>
      </c>
    </row>
    <row r="17" spans="1:12" x14ac:dyDescent="0.2">
      <c r="A17" s="2305">
        <v>1132</v>
      </c>
      <c r="B17" s="2367" t="s">
        <v>482</v>
      </c>
      <c r="C17" s="2307" t="s">
        <v>571</v>
      </c>
      <c r="D17" s="1378">
        <v>0</v>
      </c>
      <c r="E17" s="1378">
        <v>0</v>
      </c>
      <c r="F17" s="1378">
        <v>0</v>
      </c>
      <c r="G17" s="1378">
        <v>0</v>
      </c>
      <c r="H17" s="1378">
        <v>0</v>
      </c>
      <c r="I17" s="1378"/>
      <c r="J17" s="1378">
        <v>0</v>
      </c>
      <c r="K17" s="1378">
        <v>0</v>
      </c>
      <c r="L17" s="2382">
        <v>0</v>
      </c>
    </row>
    <row r="18" spans="1:12" x14ac:dyDescent="0.2">
      <c r="A18" s="2305">
        <v>1133</v>
      </c>
      <c r="B18" s="2367" t="s">
        <v>483</v>
      </c>
      <c r="C18" s="2307" t="s">
        <v>571</v>
      </c>
      <c r="D18" s="1378">
        <v>0</v>
      </c>
      <c r="E18" s="1378">
        <v>0</v>
      </c>
      <c r="F18" s="1378">
        <v>0</v>
      </c>
      <c r="G18" s="1378">
        <v>0</v>
      </c>
      <c r="H18" s="1378">
        <v>0</v>
      </c>
      <c r="I18" s="1378"/>
      <c r="J18" s="1378">
        <v>293</v>
      </c>
      <c r="K18" s="1378">
        <v>0</v>
      </c>
      <c r="L18" s="2382">
        <v>293</v>
      </c>
    </row>
    <row r="19" spans="1:12" x14ac:dyDescent="0.2">
      <c r="A19" s="2305">
        <v>1134</v>
      </c>
      <c r="B19" s="2367" t="s">
        <v>484</v>
      </c>
      <c r="C19" s="2307" t="s">
        <v>571</v>
      </c>
      <c r="D19" s="1378">
        <v>0</v>
      </c>
      <c r="E19" s="1378">
        <v>0</v>
      </c>
      <c r="F19" s="1378">
        <v>0</v>
      </c>
      <c r="G19" s="1378">
        <v>0</v>
      </c>
      <c r="H19" s="1378">
        <v>0</v>
      </c>
      <c r="I19" s="1378"/>
      <c r="J19" s="1378">
        <v>0</v>
      </c>
      <c r="K19" s="1378">
        <v>0</v>
      </c>
      <c r="L19" s="2382">
        <v>0</v>
      </c>
    </row>
    <row r="20" spans="1:12" x14ac:dyDescent="0.2">
      <c r="A20" s="2305">
        <v>1135</v>
      </c>
      <c r="B20" s="2367" t="s">
        <v>485</v>
      </c>
      <c r="C20" s="2307" t="s">
        <v>571</v>
      </c>
      <c r="D20" s="1378">
        <v>0</v>
      </c>
      <c r="E20" s="1378">
        <v>0</v>
      </c>
      <c r="F20" s="1378">
        <v>0</v>
      </c>
      <c r="G20" s="1378">
        <v>0</v>
      </c>
      <c r="H20" s="1378">
        <v>0</v>
      </c>
      <c r="I20" s="1378"/>
      <c r="J20" s="1378">
        <v>0</v>
      </c>
      <c r="K20" s="1378">
        <v>0</v>
      </c>
      <c r="L20" s="2382">
        <v>0</v>
      </c>
    </row>
    <row r="21" spans="1:12" x14ac:dyDescent="0.2">
      <c r="A21" s="2305">
        <v>1136</v>
      </c>
      <c r="B21" s="2367" t="s">
        <v>486</v>
      </c>
      <c r="C21" s="2307" t="s">
        <v>571</v>
      </c>
      <c r="D21" s="1378">
        <v>0</v>
      </c>
      <c r="E21" s="1378">
        <v>0</v>
      </c>
      <c r="F21" s="1378">
        <v>0</v>
      </c>
      <c r="G21" s="1378">
        <v>0</v>
      </c>
      <c r="H21" s="1378">
        <v>0</v>
      </c>
      <c r="I21" s="1378"/>
      <c r="J21" s="1378">
        <v>9</v>
      </c>
      <c r="K21" s="1378">
        <v>0</v>
      </c>
      <c r="L21" s="2382">
        <v>9</v>
      </c>
    </row>
    <row r="22" spans="1:12" x14ac:dyDescent="0.2">
      <c r="A22" s="2311">
        <v>114</v>
      </c>
      <c r="B22" s="2366" t="s">
        <v>207</v>
      </c>
      <c r="C22" s="2307" t="s">
        <v>571</v>
      </c>
      <c r="D22" s="2380">
        <v>178021</v>
      </c>
      <c r="E22" s="2380">
        <v>7660</v>
      </c>
      <c r="F22" s="2380">
        <v>0</v>
      </c>
      <c r="G22" s="2380">
        <v>-280</v>
      </c>
      <c r="H22" s="2380">
        <v>185401</v>
      </c>
      <c r="I22" s="2380"/>
      <c r="J22" s="2380">
        <v>3229</v>
      </c>
      <c r="K22" s="2380">
        <v>-440</v>
      </c>
      <c r="L22" s="2381">
        <v>188190</v>
      </c>
    </row>
    <row r="23" spans="1:12" x14ac:dyDescent="0.2">
      <c r="A23" s="2305">
        <v>1141</v>
      </c>
      <c r="B23" s="2367" t="s">
        <v>134</v>
      </c>
      <c r="C23" s="2307" t="s">
        <v>571</v>
      </c>
      <c r="D23" s="1378">
        <v>116678</v>
      </c>
      <c r="E23" s="1378">
        <v>1020</v>
      </c>
      <c r="F23" s="1378">
        <v>0</v>
      </c>
      <c r="G23" s="1378">
        <v>-280</v>
      </c>
      <c r="H23" s="1378">
        <v>117418</v>
      </c>
      <c r="I23" s="1378"/>
      <c r="J23" s="1378">
        <v>0</v>
      </c>
      <c r="K23" s="1378">
        <v>-429</v>
      </c>
      <c r="L23" s="2382">
        <v>116989</v>
      </c>
    </row>
    <row r="24" spans="1:12" x14ac:dyDescent="0.2">
      <c r="A24" s="2305">
        <v>11411</v>
      </c>
      <c r="B24" s="2368" t="s">
        <v>135</v>
      </c>
      <c r="C24" s="2307" t="s">
        <v>571</v>
      </c>
      <c r="D24" s="1378">
        <v>116565</v>
      </c>
      <c r="E24" s="1378">
        <v>0</v>
      </c>
      <c r="F24" s="1378">
        <v>0</v>
      </c>
      <c r="G24" s="1378">
        <v>-280</v>
      </c>
      <c r="H24" s="1378">
        <v>116285</v>
      </c>
      <c r="I24" s="1378"/>
      <c r="J24" s="1378">
        <v>0</v>
      </c>
      <c r="K24" s="1378">
        <v>-429</v>
      </c>
      <c r="L24" s="2382">
        <v>115856</v>
      </c>
    </row>
    <row r="25" spans="1:12" x14ac:dyDescent="0.2">
      <c r="A25" s="2305">
        <v>11412</v>
      </c>
      <c r="B25" s="2368" t="s">
        <v>136</v>
      </c>
      <c r="C25" s="2307" t="s">
        <v>571</v>
      </c>
      <c r="D25" s="1378">
        <v>113</v>
      </c>
      <c r="E25" s="1378">
        <v>190</v>
      </c>
      <c r="F25" s="1378">
        <v>0</v>
      </c>
      <c r="G25" s="1378">
        <v>0</v>
      </c>
      <c r="H25" s="1378">
        <v>303</v>
      </c>
      <c r="I25" s="1378"/>
      <c r="J25" s="1378">
        <v>0</v>
      </c>
      <c r="K25" s="1378">
        <v>0</v>
      </c>
      <c r="L25" s="2382">
        <v>303</v>
      </c>
    </row>
    <row r="26" spans="1:12" x14ac:dyDescent="0.2">
      <c r="A26" s="2305">
        <v>11413</v>
      </c>
      <c r="B26" s="2368" t="s">
        <v>137</v>
      </c>
      <c r="C26" s="2307" t="s">
        <v>571</v>
      </c>
      <c r="D26" s="1378">
        <v>0</v>
      </c>
      <c r="E26" s="1378">
        <v>830</v>
      </c>
      <c r="F26" s="1378">
        <v>0</v>
      </c>
      <c r="G26" s="1378">
        <v>0</v>
      </c>
      <c r="H26" s="1378">
        <v>830</v>
      </c>
      <c r="I26" s="1378"/>
      <c r="J26" s="1378">
        <v>0</v>
      </c>
      <c r="K26" s="1378">
        <v>0</v>
      </c>
      <c r="L26" s="2382">
        <v>830</v>
      </c>
    </row>
    <row r="27" spans="1:12" x14ac:dyDescent="0.2">
      <c r="A27" s="2305">
        <v>1142</v>
      </c>
      <c r="B27" s="2367" t="s">
        <v>138</v>
      </c>
      <c r="C27" s="2307" t="s">
        <v>571</v>
      </c>
      <c r="D27" s="1378">
        <v>59921</v>
      </c>
      <c r="E27" s="1378">
        <v>0</v>
      </c>
      <c r="F27" s="1378">
        <v>0</v>
      </c>
      <c r="G27" s="1378">
        <v>0</v>
      </c>
      <c r="H27" s="1378">
        <v>59921</v>
      </c>
      <c r="I27" s="1378"/>
      <c r="J27" s="1378">
        <v>0</v>
      </c>
      <c r="K27" s="1378">
        <v>0</v>
      </c>
      <c r="L27" s="2382">
        <v>59921</v>
      </c>
    </row>
    <row r="28" spans="1:12" x14ac:dyDescent="0.2">
      <c r="A28" s="2305">
        <v>1143</v>
      </c>
      <c r="B28" s="2367" t="s">
        <v>139</v>
      </c>
      <c r="C28" s="2307" t="s">
        <v>571</v>
      </c>
      <c r="D28" s="1378">
        <v>0</v>
      </c>
      <c r="E28" s="1378">
        <v>0</v>
      </c>
      <c r="F28" s="1378">
        <v>0</v>
      </c>
      <c r="G28" s="1378">
        <v>0</v>
      </c>
      <c r="H28" s="1378">
        <v>0</v>
      </c>
      <c r="I28" s="1378"/>
      <c r="J28" s="1378">
        <v>0</v>
      </c>
      <c r="K28" s="1378">
        <v>0</v>
      </c>
      <c r="L28" s="2382">
        <v>0</v>
      </c>
    </row>
    <row r="29" spans="1:12" x14ac:dyDescent="0.2">
      <c r="A29" s="2305">
        <v>1144</v>
      </c>
      <c r="B29" s="2367" t="s">
        <v>140</v>
      </c>
      <c r="C29" s="2307" t="s">
        <v>571</v>
      </c>
      <c r="D29" s="1378">
        <v>1302</v>
      </c>
      <c r="E29" s="1378">
        <v>795</v>
      </c>
      <c r="F29" s="1378">
        <v>0</v>
      </c>
      <c r="G29" s="1378">
        <v>0</v>
      </c>
      <c r="H29" s="1378">
        <v>2097</v>
      </c>
      <c r="I29" s="1378"/>
      <c r="J29" s="1378">
        <v>0</v>
      </c>
      <c r="K29" s="1378">
        <v>0</v>
      </c>
      <c r="L29" s="2382">
        <v>2097</v>
      </c>
    </row>
    <row r="30" spans="1:12" x14ac:dyDescent="0.2">
      <c r="A30" s="2305">
        <v>1145</v>
      </c>
      <c r="B30" s="2367" t="s">
        <v>141</v>
      </c>
      <c r="C30" s="2307" t="s">
        <v>571</v>
      </c>
      <c r="D30" s="1378">
        <v>120</v>
      </c>
      <c r="E30" s="1378">
        <v>5845</v>
      </c>
      <c r="F30" s="1378">
        <v>0</v>
      </c>
      <c r="G30" s="1378">
        <v>0</v>
      </c>
      <c r="H30" s="1378">
        <v>5965</v>
      </c>
      <c r="I30" s="1378"/>
      <c r="J30" s="1378">
        <v>3229</v>
      </c>
      <c r="K30" s="1378">
        <v>-11</v>
      </c>
      <c r="L30" s="2382">
        <v>9183</v>
      </c>
    </row>
    <row r="31" spans="1:12" x14ac:dyDescent="0.2">
      <c r="A31" s="2305">
        <v>11451</v>
      </c>
      <c r="B31" s="2368" t="s">
        <v>142</v>
      </c>
      <c r="C31" s="2307" t="s">
        <v>571</v>
      </c>
      <c r="D31" s="1378">
        <v>0</v>
      </c>
      <c r="E31" s="1378">
        <v>0</v>
      </c>
      <c r="F31" s="1378">
        <v>0</v>
      </c>
      <c r="G31" s="1378">
        <v>0</v>
      </c>
      <c r="H31" s="1378">
        <v>0</v>
      </c>
      <c r="I31" s="1378"/>
      <c r="J31" s="1378">
        <v>929</v>
      </c>
      <c r="K31" s="1378">
        <v>0</v>
      </c>
      <c r="L31" s="2382">
        <v>929</v>
      </c>
    </row>
    <row r="32" spans="1:12" x14ac:dyDescent="0.2">
      <c r="A32" s="2305">
        <v>11452</v>
      </c>
      <c r="B32" s="2368" t="s">
        <v>143</v>
      </c>
      <c r="C32" s="2307" t="s">
        <v>571</v>
      </c>
      <c r="D32" s="1378">
        <v>120</v>
      </c>
      <c r="E32" s="1378">
        <v>5845</v>
      </c>
      <c r="F32" s="1378">
        <v>0</v>
      </c>
      <c r="G32" s="1378">
        <v>0</v>
      </c>
      <c r="H32" s="1378">
        <v>5965</v>
      </c>
      <c r="I32" s="1378"/>
      <c r="J32" s="1378">
        <v>2300</v>
      </c>
      <c r="K32" s="1378">
        <v>-11</v>
      </c>
      <c r="L32" s="2382">
        <v>8254</v>
      </c>
    </row>
    <row r="33" spans="1:12" x14ac:dyDescent="0.2">
      <c r="A33" s="2305">
        <v>1146</v>
      </c>
      <c r="B33" s="2367" t="s">
        <v>624</v>
      </c>
      <c r="C33" s="2307" t="s">
        <v>571</v>
      </c>
      <c r="D33" s="1378">
        <v>0</v>
      </c>
      <c r="E33" s="1378">
        <v>0</v>
      </c>
      <c r="F33" s="1378">
        <v>0</v>
      </c>
      <c r="G33" s="1378">
        <v>0</v>
      </c>
      <c r="H33" s="1378">
        <v>0</v>
      </c>
      <c r="I33" s="1378"/>
      <c r="J33" s="1378">
        <v>0</v>
      </c>
      <c r="K33" s="1378">
        <v>0</v>
      </c>
      <c r="L33" s="2382">
        <v>0</v>
      </c>
    </row>
    <row r="34" spans="1:12" x14ac:dyDescent="0.2">
      <c r="A34" s="2311">
        <v>115</v>
      </c>
      <c r="B34" s="2366" t="s">
        <v>208</v>
      </c>
      <c r="C34" s="2307" t="s">
        <v>571</v>
      </c>
      <c r="D34" s="2380">
        <v>1950</v>
      </c>
      <c r="E34" s="2380">
        <v>0</v>
      </c>
      <c r="F34" s="2380">
        <v>0</v>
      </c>
      <c r="G34" s="2380">
        <v>0</v>
      </c>
      <c r="H34" s="2380">
        <v>1950</v>
      </c>
      <c r="I34" s="2380"/>
      <c r="J34" s="2380">
        <v>0</v>
      </c>
      <c r="K34" s="2380">
        <v>0</v>
      </c>
      <c r="L34" s="2381">
        <v>1950</v>
      </c>
    </row>
    <row r="35" spans="1:12" x14ac:dyDescent="0.2">
      <c r="A35" s="2305">
        <v>1151</v>
      </c>
      <c r="B35" s="2367" t="s">
        <v>625</v>
      </c>
      <c r="C35" s="2307" t="s">
        <v>571</v>
      </c>
      <c r="D35" s="1378">
        <v>1950</v>
      </c>
      <c r="E35" s="1378">
        <v>0</v>
      </c>
      <c r="F35" s="1378">
        <v>0</v>
      </c>
      <c r="G35" s="1378">
        <v>0</v>
      </c>
      <c r="H35" s="1378">
        <v>1950</v>
      </c>
      <c r="I35" s="1378"/>
      <c r="J35" s="1378">
        <v>0</v>
      </c>
      <c r="K35" s="1378">
        <v>0</v>
      </c>
      <c r="L35" s="2382">
        <v>1950</v>
      </c>
    </row>
    <row r="36" spans="1:12" x14ac:dyDescent="0.2">
      <c r="A36" s="2305">
        <v>1152</v>
      </c>
      <c r="B36" s="2367" t="s">
        <v>626</v>
      </c>
      <c r="C36" s="2307" t="s">
        <v>571</v>
      </c>
      <c r="D36" s="1378">
        <v>0</v>
      </c>
      <c r="E36" s="1378">
        <v>0</v>
      </c>
      <c r="F36" s="1378">
        <v>0</v>
      </c>
      <c r="G36" s="1378">
        <v>0</v>
      </c>
      <c r="H36" s="1378">
        <v>0</v>
      </c>
      <c r="I36" s="1378"/>
      <c r="J36" s="1378">
        <v>0</v>
      </c>
      <c r="K36" s="1378">
        <v>0</v>
      </c>
      <c r="L36" s="2382">
        <v>0</v>
      </c>
    </row>
    <row r="37" spans="1:12" x14ac:dyDescent="0.2">
      <c r="A37" s="2305">
        <v>1153</v>
      </c>
      <c r="B37" s="2367" t="s">
        <v>627</v>
      </c>
      <c r="C37" s="2307" t="s">
        <v>571</v>
      </c>
      <c r="D37" s="1378">
        <v>0</v>
      </c>
      <c r="E37" s="1378">
        <v>0</v>
      </c>
      <c r="F37" s="1378">
        <v>0</v>
      </c>
      <c r="G37" s="1378">
        <v>0</v>
      </c>
      <c r="H37" s="1378">
        <v>0</v>
      </c>
      <c r="I37" s="1378"/>
      <c r="J37" s="1378">
        <v>0</v>
      </c>
      <c r="K37" s="1378">
        <v>0</v>
      </c>
      <c r="L37" s="2382">
        <v>0</v>
      </c>
    </row>
    <row r="38" spans="1:12" x14ac:dyDescent="0.2">
      <c r="A38" s="2305">
        <v>1154</v>
      </c>
      <c r="B38" s="2367" t="s">
        <v>628</v>
      </c>
      <c r="C38" s="2307" t="s">
        <v>571</v>
      </c>
      <c r="D38" s="1378">
        <v>0</v>
      </c>
      <c r="E38" s="1378">
        <v>0</v>
      </c>
      <c r="F38" s="1378">
        <v>0</v>
      </c>
      <c r="G38" s="1378">
        <v>0</v>
      </c>
      <c r="H38" s="1378">
        <v>0</v>
      </c>
      <c r="I38" s="1378"/>
      <c r="J38" s="1378">
        <v>0</v>
      </c>
      <c r="K38" s="1378">
        <v>0</v>
      </c>
      <c r="L38" s="2382">
        <v>0</v>
      </c>
    </row>
    <row r="39" spans="1:12" x14ac:dyDescent="0.2">
      <c r="A39" s="2305">
        <v>1155</v>
      </c>
      <c r="B39" s="2367" t="s">
        <v>629</v>
      </c>
      <c r="C39" s="2307" t="s">
        <v>571</v>
      </c>
      <c r="D39" s="1378">
        <v>0</v>
      </c>
      <c r="E39" s="1378">
        <v>0</v>
      </c>
      <c r="F39" s="1378">
        <v>0</v>
      </c>
      <c r="G39" s="1378">
        <v>0</v>
      </c>
      <c r="H39" s="1378">
        <v>0</v>
      </c>
      <c r="I39" s="1378"/>
      <c r="J39" s="1378">
        <v>0</v>
      </c>
      <c r="K39" s="1378">
        <v>0</v>
      </c>
      <c r="L39" s="2382">
        <v>0</v>
      </c>
    </row>
    <row r="40" spans="1:12" x14ac:dyDescent="0.2">
      <c r="A40" s="2305">
        <v>1156</v>
      </c>
      <c r="B40" s="2367" t="s">
        <v>630</v>
      </c>
      <c r="C40" s="2307" t="s">
        <v>571</v>
      </c>
      <c r="D40" s="1378">
        <v>0</v>
      </c>
      <c r="E40" s="1378">
        <v>0</v>
      </c>
      <c r="F40" s="1378">
        <v>0</v>
      </c>
      <c r="G40" s="1378">
        <v>0</v>
      </c>
      <c r="H40" s="1378">
        <v>0</v>
      </c>
      <c r="I40" s="1378"/>
      <c r="J40" s="1378">
        <v>0</v>
      </c>
      <c r="K40" s="1378">
        <v>0</v>
      </c>
      <c r="L40" s="2382">
        <v>0</v>
      </c>
    </row>
    <row r="41" spans="1:12" x14ac:dyDescent="0.2">
      <c r="A41" s="2369">
        <v>116</v>
      </c>
      <c r="B41" s="2370" t="s">
        <v>209</v>
      </c>
      <c r="C41" s="2317" t="s">
        <v>571</v>
      </c>
      <c r="D41" s="2380">
        <v>0</v>
      </c>
      <c r="E41" s="2383">
        <v>0</v>
      </c>
      <c r="F41" s="2380">
        <v>0</v>
      </c>
      <c r="G41" s="2383">
        <v>0</v>
      </c>
      <c r="H41" s="2383">
        <v>0</v>
      </c>
      <c r="I41" s="2383"/>
      <c r="J41" s="2380">
        <v>3676</v>
      </c>
      <c r="K41" s="2383">
        <v>0</v>
      </c>
      <c r="L41" s="2384">
        <v>3676</v>
      </c>
    </row>
    <row r="42" spans="1:12" x14ac:dyDescent="0.2">
      <c r="A42" s="2311">
        <v>12</v>
      </c>
      <c r="B42" s="2306" t="s">
        <v>210</v>
      </c>
      <c r="C42" s="2307" t="s">
        <v>571</v>
      </c>
      <c r="D42" s="2385">
        <v>13937</v>
      </c>
      <c r="E42" s="2380">
        <v>0</v>
      </c>
      <c r="F42" s="2380">
        <v>196620</v>
      </c>
      <c r="G42" s="2380">
        <v>0</v>
      </c>
      <c r="H42" s="2380">
        <v>210557</v>
      </c>
      <c r="I42" s="2380"/>
      <c r="J42" s="2380">
        <v>0</v>
      </c>
      <c r="K42" s="2380">
        <v>0</v>
      </c>
      <c r="L42" s="2381">
        <v>210557</v>
      </c>
    </row>
    <row r="43" spans="1:12" x14ac:dyDescent="0.2">
      <c r="A43" s="2311">
        <v>121</v>
      </c>
      <c r="B43" s="2366" t="s">
        <v>211</v>
      </c>
      <c r="C43" s="2307" t="s">
        <v>571</v>
      </c>
      <c r="D43" s="2385">
        <v>0</v>
      </c>
      <c r="E43" s="2380">
        <v>0</v>
      </c>
      <c r="F43" s="2380">
        <v>196620</v>
      </c>
      <c r="G43" s="2380">
        <v>0</v>
      </c>
      <c r="H43" s="2380">
        <v>196620</v>
      </c>
      <c r="I43" s="2380"/>
      <c r="J43" s="2380">
        <v>0</v>
      </c>
      <c r="K43" s="2380">
        <v>0</v>
      </c>
      <c r="L43" s="2381">
        <v>196620</v>
      </c>
    </row>
    <row r="44" spans="1:12" x14ac:dyDescent="0.2">
      <c r="A44" s="2305">
        <v>1211</v>
      </c>
      <c r="B44" s="2367" t="s">
        <v>631</v>
      </c>
      <c r="C44" s="2307" t="s">
        <v>571</v>
      </c>
      <c r="D44" s="2386">
        <v>0</v>
      </c>
      <c r="E44" s="1378">
        <v>0</v>
      </c>
      <c r="F44" s="1378">
        <v>0</v>
      </c>
      <c r="G44" s="1378">
        <v>0</v>
      </c>
      <c r="H44" s="1378">
        <v>0</v>
      </c>
      <c r="I44" s="1378"/>
      <c r="J44" s="1378">
        <v>0</v>
      </c>
      <c r="K44" s="1378">
        <v>0</v>
      </c>
      <c r="L44" s="2382">
        <v>0</v>
      </c>
    </row>
    <row r="45" spans="1:12" x14ac:dyDescent="0.2">
      <c r="A45" s="2305">
        <v>1212</v>
      </c>
      <c r="B45" s="2367" t="s">
        <v>644</v>
      </c>
      <c r="C45" s="2307" t="s">
        <v>571</v>
      </c>
      <c r="D45" s="1378">
        <v>0</v>
      </c>
      <c r="E45" s="1378">
        <v>0</v>
      </c>
      <c r="F45" s="1378">
        <v>196620</v>
      </c>
      <c r="G45" s="1378">
        <v>0</v>
      </c>
      <c r="H45" s="1378">
        <v>196620</v>
      </c>
      <c r="I45" s="1378"/>
      <c r="J45" s="1378">
        <v>0</v>
      </c>
      <c r="K45" s="1378">
        <v>0</v>
      </c>
      <c r="L45" s="2382">
        <v>196620</v>
      </c>
    </row>
    <row r="46" spans="1:12" x14ac:dyDescent="0.2">
      <c r="A46" s="2305">
        <v>1213</v>
      </c>
      <c r="B46" s="2367" t="s">
        <v>297</v>
      </c>
      <c r="C46" s="2307" t="s">
        <v>571</v>
      </c>
      <c r="D46" s="1378">
        <v>0</v>
      </c>
      <c r="E46" s="1378">
        <v>0</v>
      </c>
      <c r="F46" s="1378">
        <v>0</v>
      </c>
      <c r="G46" s="1378">
        <v>0</v>
      </c>
      <c r="H46" s="1378">
        <v>0</v>
      </c>
      <c r="I46" s="1378"/>
      <c r="J46" s="1378">
        <v>0</v>
      </c>
      <c r="K46" s="1378">
        <v>0</v>
      </c>
      <c r="L46" s="2382">
        <v>0</v>
      </c>
    </row>
    <row r="47" spans="1:12" x14ac:dyDescent="0.2">
      <c r="A47" s="2305">
        <v>1214</v>
      </c>
      <c r="B47" s="2367" t="s">
        <v>298</v>
      </c>
      <c r="C47" s="2307" t="s">
        <v>571</v>
      </c>
      <c r="D47" s="1378">
        <v>0</v>
      </c>
      <c r="E47" s="1378">
        <v>0</v>
      </c>
      <c r="F47" s="1378">
        <v>0</v>
      </c>
      <c r="G47" s="1378">
        <v>0</v>
      </c>
      <c r="H47" s="1378">
        <v>0</v>
      </c>
      <c r="I47" s="1378"/>
      <c r="J47" s="1378">
        <v>0</v>
      </c>
      <c r="K47" s="1378">
        <v>0</v>
      </c>
      <c r="L47" s="2382">
        <v>0</v>
      </c>
    </row>
    <row r="48" spans="1:12" x14ac:dyDescent="0.2">
      <c r="A48" s="2311">
        <v>122</v>
      </c>
      <c r="B48" s="2366" t="s">
        <v>212</v>
      </c>
      <c r="C48" s="2307" t="s">
        <v>571</v>
      </c>
      <c r="D48" s="2380">
        <v>13937</v>
      </c>
      <c r="E48" s="2380">
        <v>0</v>
      </c>
      <c r="F48" s="2380">
        <v>0</v>
      </c>
      <c r="G48" s="2380">
        <v>0</v>
      </c>
      <c r="H48" s="2380">
        <v>13937</v>
      </c>
      <c r="I48" s="2380"/>
      <c r="J48" s="2380">
        <v>0</v>
      </c>
      <c r="K48" s="2380">
        <v>0</v>
      </c>
      <c r="L48" s="2381">
        <v>13937</v>
      </c>
    </row>
    <row r="49" spans="1:14" x14ac:dyDescent="0.2">
      <c r="A49" s="2305">
        <v>1221</v>
      </c>
      <c r="B49" s="2367" t="s">
        <v>631</v>
      </c>
      <c r="C49" s="2307" t="s">
        <v>571</v>
      </c>
      <c r="D49" s="1378">
        <v>0</v>
      </c>
      <c r="E49" s="1378">
        <v>0</v>
      </c>
      <c r="F49" s="1378">
        <v>0</v>
      </c>
      <c r="G49" s="1378">
        <v>0</v>
      </c>
      <c r="H49" s="1378">
        <v>0</v>
      </c>
      <c r="I49" s="1378"/>
      <c r="J49" s="1378">
        <v>0</v>
      </c>
      <c r="K49" s="1378">
        <v>0</v>
      </c>
      <c r="L49" s="2382">
        <v>0</v>
      </c>
    </row>
    <row r="50" spans="1:14" x14ac:dyDescent="0.2">
      <c r="A50" s="2305">
        <v>1222</v>
      </c>
      <c r="B50" s="2367" t="s">
        <v>644</v>
      </c>
      <c r="C50" s="2307" t="s">
        <v>571</v>
      </c>
      <c r="D50" s="1378">
        <v>0</v>
      </c>
      <c r="E50" s="1378">
        <v>0</v>
      </c>
      <c r="F50" s="1378">
        <v>0</v>
      </c>
      <c r="G50" s="1378">
        <v>0</v>
      </c>
      <c r="H50" s="1378">
        <v>0</v>
      </c>
      <c r="I50" s="1378"/>
      <c r="J50" s="1378">
        <v>0</v>
      </c>
      <c r="K50" s="1378">
        <v>0</v>
      </c>
      <c r="L50" s="2382">
        <v>0</v>
      </c>
    </row>
    <row r="51" spans="1:14" x14ac:dyDescent="0.2">
      <c r="A51" s="2371">
        <v>1223</v>
      </c>
      <c r="B51" s="2372" t="s">
        <v>299</v>
      </c>
      <c r="C51" s="2317" t="s">
        <v>571</v>
      </c>
      <c r="D51" s="1378">
        <v>13937</v>
      </c>
      <c r="E51" s="1378">
        <v>0</v>
      </c>
      <c r="F51" s="1378">
        <v>0</v>
      </c>
      <c r="G51" s="1378">
        <v>0</v>
      </c>
      <c r="H51" s="2387">
        <v>13937</v>
      </c>
      <c r="I51" s="2387"/>
      <c r="J51" s="1378">
        <v>0</v>
      </c>
      <c r="K51" s="1378">
        <v>0</v>
      </c>
      <c r="L51" s="2388">
        <v>13937</v>
      </c>
    </row>
    <row r="52" spans="1:14" x14ac:dyDescent="0.2">
      <c r="A52" s="2311">
        <v>13</v>
      </c>
      <c r="B52" s="2306" t="s">
        <v>238</v>
      </c>
      <c r="C52" s="2307" t="s">
        <v>571</v>
      </c>
      <c r="D52" s="2380">
        <v>6846</v>
      </c>
      <c r="E52" s="2380">
        <v>48810</v>
      </c>
      <c r="F52" s="2380">
        <v>70188</v>
      </c>
      <c r="G52" s="2380">
        <v>-109823</v>
      </c>
      <c r="H52" s="2380">
        <v>16021</v>
      </c>
      <c r="I52" s="2380"/>
      <c r="J52" s="2380">
        <v>115464</v>
      </c>
      <c r="K52" s="2380">
        <v>-105433</v>
      </c>
      <c r="L52" s="2380">
        <v>26052</v>
      </c>
      <c r="N52" s="2561"/>
    </row>
    <row r="53" spans="1:14" x14ac:dyDescent="0.2">
      <c r="A53" s="2311">
        <v>131</v>
      </c>
      <c r="B53" s="2366" t="s">
        <v>65</v>
      </c>
      <c r="C53" s="2307" t="s">
        <v>571</v>
      </c>
      <c r="D53" s="2380">
        <v>0</v>
      </c>
      <c r="E53" s="2380">
        <v>0</v>
      </c>
      <c r="F53" s="2380">
        <v>155</v>
      </c>
      <c r="G53" s="2380">
        <v>0</v>
      </c>
      <c r="H53" s="2380">
        <v>155</v>
      </c>
      <c r="I53" s="2380"/>
      <c r="J53" s="2380">
        <v>0</v>
      </c>
      <c r="K53" s="2380">
        <v>0</v>
      </c>
      <c r="L53" s="2381">
        <v>155</v>
      </c>
    </row>
    <row r="54" spans="1:14" x14ac:dyDescent="0.2">
      <c r="A54" s="2305">
        <v>1311</v>
      </c>
      <c r="B54" s="2367" t="s">
        <v>300</v>
      </c>
      <c r="C54" s="2307" t="s">
        <v>571</v>
      </c>
      <c r="D54" s="1378">
        <v>0</v>
      </c>
      <c r="E54" s="1378">
        <v>0</v>
      </c>
      <c r="F54" s="1378">
        <v>155</v>
      </c>
      <c r="G54" s="1378">
        <v>0</v>
      </c>
      <c r="H54" s="1378">
        <v>155</v>
      </c>
      <c r="I54" s="1378"/>
      <c r="J54" s="1378">
        <v>0</v>
      </c>
      <c r="K54" s="1378">
        <v>0</v>
      </c>
      <c r="L54" s="2382">
        <v>155</v>
      </c>
    </row>
    <row r="55" spans="1:14" x14ac:dyDescent="0.2">
      <c r="A55" s="2305">
        <v>1312</v>
      </c>
      <c r="B55" s="2367" t="s">
        <v>301</v>
      </c>
      <c r="C55" s="2307" t="s">
        <v>571</v>
      </c>
      <c r="D55" s="1378">
        <v>0</v>
      </c>
      <c r="E55" s="1378">
        <v>0</v>
      </c>
      <c r="F55" s="1378">
        <v>0</v>
      </c>
      <c r="G55" s="1378">
        <v>0</v>
      </c>
      <c r="H55" s="1378">
        <v>0</v>
      </c>
      <c r="I55" s="1378"/>
      <c r="J55" s="1378">
        <v>0</v>
      </c>
      <c r="K55" s="1378">
        <v>0</v>
      </c>
      <c r="L55" s="2382">
        <v>0</v>
      </c>
    </row>
    <row r="56" spans="1:14" x14ac:dyDescent="0.2">
      <c r="A56" s="2311">
        <v>132</v>
      </c>
      <c r="B56" s="2366" t="s">
        <v>66</v>
      </c>
      <c r="C56" s="2307" t="s">
        <v>571</v>
      </c>
      <c r="D56" s="2380">
        <v>1764</v>
      </c>
      <c r="E56" s="2380">
        <v>11404</v>
      </c>
      <c r="F56" s="2380">
        <v>0</v>
      </c>
      <c r="G56" s="2380">
        <v>0</v>
      </c>
      <c r="H56" s="2380">
        <v>13168</v>
      </c>
      <c r="I56" s="2380"/>
      <c r="J56" s="2380">
        <v>12729</v>
      </c>
      <c r="K56" s="2380">
        <v>0</v>
      </c>
      <c r="L56" s="2381">
        <v>25897</v>
      </c>
      <c r="M56" s="2376">
        <f>+L56/L8</f>
        <v>4.1526092310849985E-2</v>
      </c>
      <c r="N56" s="2376">
        <f>+J56/J8</f>
        <v>6.0709686650450706E-2</v>
      </c>
    </row>
    <row r="57" spans="1:14" x14ac:dyDescent="0.2">
      <c r="A57" s="2305">
        <v>1321</v>
      </c>
      <c r="B57" s="2367" t="s">
        <v>300</v>
      </c>
      <c r="C57" s="2307" t="s">
        <v>571</v>
      </c>
      <c r="D57" s="1378">
        <v>992</v>
      </c>
      <c r="E57" s="1378">
        <v>502</v>
      </c>
      <c r="F57" s="1378">
        <v>0</v>
      </c>
      <c r="G57" s="1378">
        <v>0</v>
      </c>
      <c r="H57" s="1378">
        <v>1494</v>
      </c>
      <c r="I57" s="1378"/>
      <c r="J57" s="1378">
        <v>2509</v>
      </c>
      <c r="K57" s="1378">
        <v>0</v>
      </c>
      <c r="L57" s="2382">
        <v>4003</v>
      </c>
    </row>
    <row r="58" spans="1:14" x14ac:dyDescent="0.2">
      <c r="A58" s="2305">
        <v>1322</v>
      </c>
      <c r="B58" s="2367" t="s">
        <v>301</v>
      </c>
      <c r="C58" s="2307" t="s">
        <v>571</v>
      </c>
      <c r="D58" s="1378">
        <v>772</v>
      </c>
      <c r="E58" s="1378">
        <v>10902</v>
      </c>
      <c r="F58" s="1378">
        <v>0</v>
      </c>
      <c r="G58" s="1378">
        <v>0</v>
      </c>
      <c r="H58" s="1378">
        <v>11674</v>
      </c>
      <c r="I58" s="1378"/>
      <c r="J58" s="1378">
        <v>10220</v>
      </c>
      <c r="K58" s="1378">
        <v>0</v>
      </c>
      <c r="L58" s="2382">
        <v>21894</v>
      </c>
    </row>
    <row r="59" spans="1:14" x14ac:dyDescent="0.2">
      <c r="A59" s="2311">
        <v>133</v>
      </c>
      <c r="B59" s="2366" t="s">
        <v>67</v>
      </c>
      <c r="C59" s="2307" t="s">
        <v>571</v>
      </c>
      <c r="D59" s="2380">
        <v>5082</v>
      </c>
      <c r="E59" s="2380">
        <v>37406</v>
      </c>
      <c r="F59" s="2380">
        <v>70033</v>
      </c>
      <c r="G59" s="2380">
        <v>-109823</v>
      </c>
      <c r="H59" s="2380">
        <v>2698</v>
      </c>
      <c r="I59" s="2380"/>
      <c r="J59" s="2380">
        <v>102735</v>
      </c>
      <c r="K59" s="2380">
        <v>-105433</v>
      </c>
      <c r="L59" s="2381">
        <v>0</v>
      </c>
    </row>
    <row r="60" spans="1:14" x14ac:dyDescent="0.2">
      <c r="A60" s="2305">
        <v>1331</v>
      </c>
      <c r="B60" s="2367" t="s">
        <v>300</v>
      </c>
      <c r="C60" s="2307" t="s">
        <v>571</v>
      </c>
      <c r="D60" s="1378">
        <v>4923</v>
      </c>
      <c r="E60" s="1378">
        <v>34154</v>
      </c>
      <c r="F60" s="1378">
        <v>70033</v>
      </c>
      <c r="G60" s="1378">
        <v>-106514</v>
      </c>
      <c r="H60" s="1378">
        <v>2596</v>
      </c>
      <c r="I60" s="1378"/>
      <c r="J60" s="1378">
        <v>99414</v>
      </c>
      <c r="K60" s="1378">
        <v>-102010</v>
      </c>
      <c r="L60" s="2382">
        <v>0</v>
      </c>
    </row>
    <row r="61" spans="1:14" x14ac:dyDescent="0.2">
      <c r="A61" s="2371">
        <v>1332</v>
      </c>
      <c r="B61" s="2372" t="s">
        <v>301</v>
      </c>
      <c r="C61" s="2317" t="s">
        <v>571</v>
      </c>
      <c r="D61" s="1378">
        <v>159</v>
      </c>
      <c r="E61" s="1378">
        <v>3252</v>
      </c>
      <c r="F61" s="1378">
        <v>0</v>
      </c>
      <c r="G61" s="1378">
        <v>-3309</v>
      </c>
      <c r="H61" s="1378">
        <v>102</v>
      </c>
      <c r="I61" s="2387"/>
      <c r="J61" s="1378">
        <v>3321</v>
      </c>
      <c r="K61" s="1378">
        <v>-3423</v>
      </c>
      <c r="L61" s="2382">
        <v>0</v>
      </c>
      <c r="M61" s="2561"/>
    </row>
    <row r="62" spans="1:14" x14ac:dyDescent="0.2">
      <c r="A62" s="2311">
        <v>14</v>
      </c>
      <c r="B62" s="2306" t="s">
        <v>68</v>
      </c>
      <c r="C62" s="2307" t="s">
        <v>571</v>
      </c>
      <c r="D62" s="2380">
        <v>20579</v>
      </c>
      <c r="E62" s="2380">
        <v>16114</v>
      </c>
      <c r="F62" s="2380">
        <v>186</v>
      </c>
      <c r="G62" s="2380">
        <v>-2134</v>
      </c>
      <c r="H62" s="2380">
        <v>34745</v>
      </c>
      <c r="I62" s="2380"/>
      <c r="J62" s="2380">
        <v>29056</v>
      </c>
      <c r="K62" s="2380">
        <v>-78</v>
      </c>
      <c r="L62" s="2381">
        <v>63723</v>
      </c>
    </row>
    <row r="63" spans="1:14" x14ac:dyDescent="0.2">
      <c r="A63" s="2311">
        <v>141</v>
      </c>
      <c r="B63" s="2366" t="s">
        <v>69</v>
      </c>
      <c r="C63" s="2307" t="s">
        <v>571</v>
      </c>
      <c r="D63" s="2380">
        <v>10822</v>
      </c>
      <c r="E63" s="2380">
        <v>3556</v>
      </c>
      <c r="F63" s="2380">
        <v>1226</v>
      </c>
      <c r="G63" s="2380">
        <v>-2134</v>
      </c>
      <c r="H63" s="2380">
        <v>13470</v>
      </c>
      <c r="I63" s="2380"/>
      <c r="J63" s="2380">
        <v>2935</v>
      </c>
      <c r="K63" s="2380">
        <v>-2</v>
      </c>
      <c r="L63" s="2381">
        <v>16403</v>
      </c>
    </row>
    <row r="64" spans="1:14" x14ac:dyDescent="0.2">
      <c r="A64" s="2305">
        <v>1411</v>
      </c>
      <c r="B64" s="2367" t="s">
        <v>302</v>
      </c>
      <c r="C64" s="2307" t="s">
        <v>571</v>
      </c>
      <c r="D64" s="1378">
        <v>1052</v>
      </c>
      <c r="E64" s="1378">
        <v>2377</v>
      </c>
      <c r="F64" s="1378">
        <v>1122</v>
      </c>
      <c r="G64" s="1378">
        <v>-2134</v>
      </c>
      <c r="H64" s="1378">
        <v>2417</v>
      </c>
      <c r="I64" s="1378"/>
      <c r="J64" s="1378">
        <v>1341</v>
      </c>
      <c r="K64" s="1378">
        <v>-2</v>
      </c>
      <c r="L64" s="2382">
        <v>3756</v>
      </c>
    </row>
    <row r="65" spans="1:12" x14ac:dyDescent="0.2">
      <c r="A65" s="2305">
        <v>1412</v>
      </c>
      <c r="B65" s="2367" t="s">
        <v>303</v>
      </c>
      <c r="C65" s="2307" t="s">
        <v>571</v>
      </c>
      <c r="D65" s="1378">
        <v>8342</v>
      </c>
      <c r="E65" s="1378">
        <v>191</v>
      </c>
      <c r="F65" s="1378">
        <v>104</v>
      </c>
      <c r="G65" s="1378">
        <v>0</v>
      </c>
      <c r="H65" s="1378">
        <v>8637</v>
      </c>
      <c r="I65" s="1378"/>
      <c r="J65" s="1378">
        <v>227</v>
      </c>
      <c r="K65" s="1378">
        <v>0</v>
      </c>
      <c r="L65" s="2382">
        <v>8864</v>
      </c>
    </row>
    <row r="66" spans="1:12" x14ac:dyDescent="0.2">
      <c r="A66" s="2305">
        <v>1413</v>
      </c>
      <c r="B66" s="2367" t="s">
        <v>304</v>
      </c>
      <c r="C66" s="2307" t="s">
        <v>571</v>
      </c>
      <c r="D66" s="1378">
        <v>0</v>
      </c>
      <c r="E66" s="1378">
        <v>0</v>
      </c>
      <c r="F66" s="1378">
        <v>0</v>
      </c>
      <c r="G66" s="1378">
        <v>0</v>
      </c>
      <c r="H66" s="1378">
        <v>0</v>
      </c>
      <c r="I66" s="1378"/>
      <c r="J66" s="1378">
        <v>0</v>
      </c>
      <c r="K66" s="1378">
        <v>0</v>
      </c>
      <c r="L66" s="2382">
        <v>0</v>
      </c>
    </row>
    <row r="67" spans="1:12" x14ac:dyDescent="0.2">
      <c r="A67" s="2305">
        <v>1414</v>
      </c>
      <c r="B67" s="2367" t="s">
        <v>305</v>
      </c>
      <c r="C67" s="2307" t="s">
        <v>571</v>
      </c>
      <c r="D67" s="1378">
        <v>0</v>
      </c>
      <c r="E67" s="1378">
        <v>0</v>
      </c>
      <c r="F67" s="1378">
        <v>0</v>
      </c>
      <c r="G67" s="1378">
        <v>0</v>
      </c>
      <c r="H67" s="1378">
        <v>0</v>
      </c>
      <c r="I67" s="1378"/>
      <c r="J67" s="1378">
        <v>0</v>
      </c>
      <c r="K67" s="1378">
        <v>0</v>
      </c>
      <c r="L67" s="2382">
        <v>0</v>
      </c>
    </row>
    <row r="68" spans="1:12" x14ac:dyDescent="0.2">
      <c r="A68" s="2305">
        <v>1415</v>
      </c>
      <c r="B68" s="2367" t="s">
        <v>648</v>
      </c>
      <c r="C68" s="2307" t="s">
        <v>571</v>
      </c>
      <c r="D68" s="1378">
        <v>1428</v>
      </c>
      <c r="E68" s="1378">
        <v>988</v>
      </c>
      <c r="F68" s="1378">
        <v>0</v>
      </c>
      <c r="G68" s="1378">
        <v>0</v>
      </c>
      <c r="H68" s="1378">
        <v>2416</v>
      </c>
      <c r="I68" s="1378"/>
      <c r="J68" s="1378">
        <v>1367</v>
      </c>
      <c r="K68" s="1378">
        <v>0</v>
      </c>
      <c r="L68" s="2382">
        <v>3783</v>
      </c>
    </row>
    <row r="69" spans="1:12" x14ac:dyDescent="0.2">
      <c r="A69" s="2311">
        <v>142</v>
      </c>
      <c r="B69" s="2366" t="s">
        <v>70</v>
      </c>
      <c r="C69" s="2307" t="s">
        <v>571</v>
      </c>
      <c r="D69" s="2380">
        <v>4772</v>
      </c>
      <c r="E69" s="2380">
        <v>10312</v>
      </c>
      <c r="F69" s="2380">
        <v>0</v>
      </c>
      <c r="G69" s="2380">
        <v>0</v>
      </c>
      <c r="H69" s="2380">
        <v>15084</v>
      </c>
      <c r="I69" s="2380"/>
      <c r="J69" s="2380">
        <v>19496</v>
      </c>
      <c r="K69" s="2380">
        <v>-58</v>
      </c>
      <c r="L69" s="2381">
        <v>34522</v>
      </c>
    </row>
    <row r="70" spans="1:12" x14ac:dyDescent="0.2">
      <c r="A70" s="2305">
        <v>1421</v>
      </c>
      <c r="B70" s="2367" t="s">
        <v>649</v>
      </c>
      <c r="C70" s="2307" t="s">
        <v>571</v>
      </c>
      <c r="D70" s="1378">
        <v>1050</v>
      </c>
      <c r="E70" s="1378">
        <v>7321</v>
      </c>
      <c r="F70" s="1378">
        <v>0</v>
      </c>
      <c r="G70" s="1378">
        <v>0</v>
      </c>
      <c r="H70" s="1378">
        <v>8371</v>
      </c>
      <c r="I70" s="1378"/>
      <c r="J70" s="1378">
        <v>17191</v>
      </c>
      <c r="K70" s="1378">
        <v>0</v>
      </c>
      <c r="L70" s="2382">
        <v>25562</v>
      </c>
    </row>
    <row r="71" spans="1:12" x14ac:dyDescent="0.2">
      <c r="A71" s="2305">
        <v>1422</v>
      </c>
      <c r="B71" s="2367" t="s">
        <v>650</v>
      </c>
      <c r="C71" s="2307" t="s">
        <v>571</v>
      </c>
      <c r="D71" s="1378">
        <v>3722</v>
      </c>
      <c r="E71" s="1378">
        <v>1456</v>
      </c>
      <c r="F71" s="1378">
        <v>0</v>
      </c>
      <c r="G71" s="1378">
        <v>0</v>
      </c>
      <c r="H71" s="1378">
        <v>5178</v>
      </c>
      <c r="I71" s="1378"/>
      <c r="J71" s="1378">
        <v>1128</v>
      </c>
      <c r="K71" s="1378">
        <v>-58</v>
      </c>
      <c r="L71" s="2382">
        <v>6248</v>
      </c>
    </row>
    <row r="72" spans="1:12" x14ac:dyDescent="0.2">
      <c r="A72" s="2305">
        <v>1423</v>
      </c>
      <c r="B72" s="2367" t="s">
        <v>651</v>
      </c>
      <c r="C72" s="2307" t="s">
        <v>571</v>
      </c>
      <c r="D72" s="1378">
        <v>0</v>
      </c>
      <c r="E72" s="1378">
        <v>1438</v>
      </c>
      <c r="F72" s="1378">
        <v>0</v>
      </c>
      <c r="G72" s="1378">
        <v>0</v>
      </c>
      <c r="H72" s="1378">
        <v>1438</v>
      </c>
      <c r="I72" s="1378"/>
      <c r="J72" s="1378">
        <v>1167</v>
      </c>
      <c r="K72" s="1378">
        <v>0</v>
      </c>
      <c r="L72" s="2382">
        <v>2605</v>
      </c>
    </row>
    <row r="73" spans="1:12" x14ac:dyDescent="0.2">
      <c r="A73" s="2305">
        <v>1424</v>
      </c>
      <c r="B73" s="2367" t="s">
        <v>358</v>
      </c>
      <c r="C73" s="2307" t="s">
        <v>571</v>
      </c>
      <c r="D73" s="1378">
        <v>0</v>
      </c>
      <c r="E73" s="1378">
        <v>97</v>
      </c>
      <c r="F73" s="1378">
        <v>0</v>
      </c>
      <c r="G73" s="1378">
        <v>0</v>
      </c>
      <c r="H73" s="1378">
        <v>97</v>
      </c>
      <c r="I73" s="1378"/>
      <c r="J73" s="1378">
        <v>10</v>
      </c>
      <c r="K73" s="1378">
        <v>0</v>
      </c>
      <c r="L73" s="2382">
        <v>107</v>
      </c>
    </row>
    <row r="74" spans="1:12" x14ac:dyDescent="0.2">
      <c r="A74" s="2311">
        <v>143</v>
      </c>
      <c r="B74" s="2366" t="s">
        <v>71</v>
      </c>
      <c r="C74" s="2307" t="s">
        <v>571</v>
      </c>
      <c r="D74" s="2380">
        <v>1539</v>
      </c>
      <c r="E74" s="2380">
        <v>287</v>
      </c>
      <c r="F74" s="2380">
        <v>24</v>
      </c>
      <c r="G74" s="2380">
        <v>0</v>
      </c>
      <c r="H74" s="2380">
        <v>1850</v>
      </c>
      <c r="I74" s="2380"/>
      <c r="J74" s="2380">
        <v>581</v>
      </c>
      <c r="K74" s="2380">
        <v>-18</v>
      </c>
      <c r="L74" s="2381">
        <v>2413</v>
      </c>
    </row>
    <row r="75" spans="1:12" x14ac:dyDescent="0.2">
      <c r="A75" s="2311">
        <v>144</v>
      </c>
      <c r="B75" s="2366" t="s">
        <v>72</v>
      </c>
      <c r="C75" s="2307" t="s">
        <v>571</v>
      </c>
      <c r="D75" s="2380">
        <v>2649</v>
      </c>
      <c r="E75" s="2380">
        <v>930</v>
      </c>
      <c r="F75" s="2380">
        <v>-1900</v>
      </c>
      <c r="G75" s="2380">
        <v>0</v>
      </c>
      <c r="H75" s="2380">
        <v>1679</v>
      </c>
      <c r="I75" s="2380"/>
      <c r="J75" s="2380">
        <v>1566</v>
      </c>
      <c r="K75" s="2380">
        <v>0</v>
      </c>
      <c r="L75" s="2381">
        <v>3245</v>
      </c>
    </row>
    <row r="76" spans="1:12" x14ac:dyDescent="0.2">
      <c r="A76" s="2305">
        <v>1441</v>
      </c>
      <c r="B76" s="2367" t="s">
        <v>300</v>
      </c>
      <c r="C76" s="2307" t="s">
        <v>571</v>
      </c>
      <c r="D76" s="1378">
        <v>2611</v>
      </c>
      <c r="E76" s="1378">
        <v>814</v>
      </c>
      <c r="F76" s="1378">
        <v>0</v>
      </c>
      <c r="G76" s="1378">
        <v>0</v>
      </c>
      <c r="H76" s="1378">
        <v>3425</v>
      </c>
      <c r="I76" s="1378"/>
      <c r="J76" s="1378">
        <v>1447</v>
      </c>
      <c r="K76" s="1378">
        <v>0</v>
      </c>
      <c r="L76" s="2382">
        <v>4872</v>
      </c>
    </row>
    <row r="77" spans="1:12" x14ac:dyDescent="0.2">
      <c r="A77" s="2305">
        <v>1442</v>
      </c>
      <c r="B77" s="2367" t="s">
        <v>301</v>
      </c>
      <c r="C77" s="2307" t="s">
        <v>571</v>
      </c>
      <c r="D77" s="1378">
        <v>38</v>
      </c>
      <c r="E77" s="1378">
        <v>116</v>
      </c>
      <c r="F77" s="1378">
        <v>-1900</v>
      </c>
      <c r="G77" s="1378">
        <v>0</v>
      </c>
      <c r="H77" s="1378">
        <v>-1746</v>
      </c>
      <c r="I77" s="1378"/>
      <c r="J77" s="1378">
        <v>119</v>
      </c>
      <c r="K77" s="1378">
        <v>0</v>
      </c>
      <c r="L77" s="2382">
        <v>-1627</v>
      </c>
    </row>
    <row r="78" spans="1:12" x14ac:dyDescent="0.2">
      <c r="A78" s="2373">
        <v>145</v>
      </c>
      <c r="B78" s="2374" t="s">
        <v>73</v>
      </c>
      <c r="C78" s="2324" t="s">
        <v>571</v>
      </c>
      <c r="D78" s="2389">
        <v>797</v>
      </c>
      <c r="E78" s="2389">
        <v>1029</v>
      </c>
      <c r="F78" s="2389">
        <v>836</v>
      </c>
      <c r="G78" s="2389">
        <v>0</v>
      </c>
      <c r="H78" s="2389">
        <v>2662</v>
      </c>
      <c r="I78" s="2389"/>
      <c r="J78" s="2389">
        <v>4478</v>
      </c>
      <c r="K78" s="2389">
        <v>0</v>
      </c>
      <c r="L78" s="2390">
        <v>7140</v>
      </c>
    </row>
    <row r="79" spans="1:12" x14ac:dyDescent="0.2">
      <c r="A79" s="141" t="s">
        <v>58</v>
      </c>
      <c r="B79" s="2288"/>
      <c r="C79" s="2288"/>
      <c r="D79" s="2325"/>
      <c r="E79" s="2325"/>
      <c r="F79" s="2375"/>
      <c r="G79" s="2375"/>
      <c r="H79" s="2375"/>
      <c r="I79" s="2375"/>
      <c r="J79" s="2375"/>
      <c r="K79" s="2375"/>
      <c r="L79" s="2375"/>
    </row>
    <row r="80" spans="1:12" x14ac:dyDescent="0.2">
      <c r="A80" s="141" t="s">
        <v>59</v>
      </c>
      <c r="B80" s="2288"/>
      <c r="C80" s="2288"/>
      <c r="D80" s="2325"/>
      <c r="E80" s="2325"/>
      <c r="F80" s="2375"/>
      <c r="G80" s="2375"/>
      <c r="H80" s="2375"/>
      <c r="I80" s="2375"/>
      <c r="J80" s="2375"/>
      <c r="K80" s="2375"/>
      <c r="L80" s="2375"/>
    </row>
  </sheetData>
  <mergeCells count="10">
    <mergeCell ref="G1:K1"/>
    <mergeCell ref="G2:L2"/>
    <mergeCell ref="G3:H3"/>
    <mergeCell ref="A4:B5"/>
    <mergeCell ref="D4:H4"/>
    <mergeCell ref="I4:I5"/>
    <mergeCell ref="J4:J5"/>
    <mergeCell ref="K4:K5"/>
    <mergeCell ref="L4:L5"/>
    <mergeCell ref="A1:B1"/>
  </mergeCells>
  <printOptions horizontalCentered="1"/>
  <pageMargins left="0.19685039370078741" right="0.19685039370078741" top="0.6692913385826772" bottom="0.51181102362204722" header="0" footer="0.31496062992125984"/>
  <pageSetup paperSize="9" scale="92" firstPageNumber="31" fitToWidth="0" fitToHeight="0" orientation="landscape" r:id="rId1"/>
  <headerFooter alignWithMargins="0">
    <oddFooter>&amp;C&amp;P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2">
    <pageSetUpPr fitToPage="1"/>
  </sheetPr>
  <dimension ref="A1:N43"/>
  <sheetViews>
    <sheetView view="pageBreakPreview" zoomScale="60" zoomScaleNormal="100" workbookViewId="0">
      <selection sqref="A1:B1"/>
    </sheetView>
  </sheetViews>
  <sheetFormatPr defaultRowHeight="12.75" x14ac:dyDescent="0.2"/>
  <cols>
    <col min="1" max="1" width="4.7109375" style="2376" customWidth="1"/>
    <col min="2" max="2" width="33.140625" style="2376" customWidth="1"/>
    <col min="3" max="3" width="0.42578125" style="2376" customWidth="1"/>
    <col min="4" max="4" width="9.140625" style="2376"/>
    <col min="5" max="5" width="11.42578125" style="2376" customWidth="1"/>
    <col min="6" max="8" width="9.140625" style="2376"/>
    <col min="9" max="9" width="10.140625" style="2376" customWidth="1"/>
    <col min="10" max="10" width="10.42578125" style="2376" customWidth="1"/>
    <col min="11" max="11" width="10.140625" style="2376" customWidth="1"/>
    <col min="12" max="16384" width="9.140625" style="2376"/>
  </cols>
  <sheetData>
    <row r="1" spans="1:12" ht="27.75" customHeight="1" x14ac:dyDescent="0.2">
      <c r="A1" s="3426" t="s">
        <v>184</v>
      </c>
      <c r="B1" s="3075"/>
      <c r="C1" s="2"/>
      <c r="D1" s="2"/>
      <c r="E1" s="9"/>
      <c r="F1" s="2391"/>
      <c r="G1" s="3092" t="str">
        <f>[9]Coverpage!I7</f>
        <v>Poland</v>
      </c>
      <c r="H1" s="3092"/>
      <c r="I1" s="3092"/>
      <c r="J1" s="3092"/>
      <c r="K1" s="3092"/>
      <c r="L1" s="2355">
        <f>[9]Coverpage!I9</f>
        <v>964</v>
      </c>
    </row>
    <row r="2" spans="1:12" x14ac:dyDescent="0.2">
      <c r="A2" s="2286" t="s">
        <v>74</v>
      </c>
      <c r="B2" s="2289"/>
      <c r="C2" s="9"/>
      <c r="D2" s="9"/>
      <c r="E2" s="9"/>
      <c r="F2" s="2391"/>
      <c r="G2" s="3093" t="s">
        <v>549</v>
      </c>
      <c r="H2" s="3093"/>
      <c r="I2" s="3093"/>
      <c r="J2" s="3093"/>
      <c r="K2" s="3093"/>
      <c r="L2" s="3093"/>
    </row>
    <row r="3" spans="1:12" x14ac:dyDescent="0.2">
      <c r="A3" s="2290"/>
      <c r="B3" s="2291"/>
      <c r="C3" s="2292"/>
      <c r="D3" s="2293"/>
      <c r="E3" s="2294"/>
      <c r="F3" s="2392"/>
      <c r="G3" s="3424" t="s">
        <v>737</v>
      </c>
      <c r="H3" s="3424"/>
      <c r="I3" s="2358">
        <f>[10]Coverage!I11</f>
        <v>2012</v>
      </c>
      <c r="J3" s="2392"/>
      <c r="K3" s="2294"/>
      <c r="L3" s="2393"/>
    </row>
    <row r="4" spans="1:12" x14ac:dyDescent="0.2">
      <c r="A4" s="3425" t="s">
        <v>75</v>
      </c>
      <c r="B4" s="3425"/>
      <c r="C4" s="137"/>
      <c r="D4" s="3103" t="s">
        <v>552</v>
      </c>
      <c r="E4" s="3104"/>
      <c r="F4" s="3104"/>
      <c r="G4" s="3104"/>
      <c r="H4" s="3105"/>
      <c r="I4" s="3110" t="s">
        <v>553</v>
      </c>
      <c r="J4" s="3430" t="s">
        <v>554</v>
      </c>
      <c r="K4" s="3110" t="s">
        <v>555</v>
      </c>
      <c r="L4" s="3431" t="s">
        <v>60</v>
      </c>
    </row>
    <row r="5" spans="1:12" ht="34.5" x14ac:dyDescent="0.2">
      <c r="A5" s="3425"/>
      <c r="B5" s="3425"/>
      <c r="C5" s="137"/>
      <c r="D5" s="16" t="s">
        <v>556</v>
      </c>
      <c r="E5" s="17" t="s">
        <v>557</v>
      </c>
      <c r="F5" s="2394" t="s">
        <v>558</v>
      </c>
      <c r="G5" s="17" t="s">
        <v>555</v>
      </c>
      <c r="H5" s="15" t="s">
        <v>61</v>
      </c>
      <c r="I5" s="3111"/>
      <c r="J5" s="3430"/>
      <c r="K5" s="3111"/>
      <c r="L5" s="3431"/>
    </row>
    <row r="6" spans="1:12" x14ac:dyDescent="0.2">
      <c r="A6" s="2298"/>
      <c r="B6" s="2299"/>
      <c r="C6" s="2299"/>
      <c r="D6" s="19" t="s">
        <v>559</v>
      </c>
      <c r="E6" s="20" t="s">
        <v>560</v>
      </c>
      <c r="F6" s="2395" t="s">
        <v>561</v>
      </c>
      <c r="G6" s="20" t="s">
        <v>562</v>
      </c>
      <c r="H6" s="21" t="s">
        <v>563</v>
      </c>
      <c r="I6" s="20" t="s">
        <v>564</v>
      </c>
      <c r="J6" s="2395" t="s">
        <v>565</v>
      </c>
      <c r="K6" s="20" t="s">
        <v>566</v>
      </c>
      <c r="L6" s="2361" t="s">
        <v>567</v>
      </c>
    </row>
    <row r="7" spans="1:12" x14ac:dyDescent="0.2">
      <c r="A7" s="2305"/>
      <c r="B7" s="2295" t="s">
        <v>568</v>
      </c>
      <c r="C7" s="2301"/>
      <c r="D7" s="2362" t="str">
        <f>IF([10]Coverage!J18="","",[10]Coverage!J18)</f>
        <v>A</v>
      </c>
      <c r="E7" s="2362" t="str">
        <f>IF([10]Coverage!K18="","",[10]Coverage!K18)</f>
        <v>A</v>
      </c>
      <c r="F7" s="2363" t="str">
        <f>IF([10]Coverage!L18="","",[10]Coverage!L18)</f>
        <v>A</v>
      </c>
      <c r="G7" s="2362" t="str">
        <f>IF([10]Coverage!M18="","",[10]Coverage!M18)</f>
        <v>A</v>
      </c>
      <c r="H7" s="2362" t="str">
        <f>IF([10]Coverage!M18="","",[10]Coverage!M18)</f>
        <v>A</v>
      </c>
      <c r="I7" s="2362"/>
      <c r="J7" s="2363" t="str">
        <f>IF([10]Coverage!O18="","",[10]Coverage!O18)</f>
        <v>A</v>
      </c>
      <c r="K7" s="2362" t="str">
        <f>IF([10]Coverage!P18="","",[10]Coverage!P18)</f>
        <v>A</v>
      </c>
      <c r="L7" s="2363" t="str">
        <f>IF([10]Coverage!P18="","",[10]Coverage!P18)</f>
        <v>A</v>
      </c>
    </row>
    <row r="8" spans="1:12" x14ac:dyDescent="0.2">
      <c r="A8" s="2364">
        <v>2</v>
      </c>
      <c r="B8" s="2365" t="s">
        <v>120</v>
      </c>
      <c r="C8" s="2396" t="s">
        <v>571</v>
      </c>
      <c r="D8" s="2399">
        <v>342380</v>
      </c>
      <c r="E8" s="2399">
        <v>67231</v>
      </c>
      <c r="F8" s="2400">
        <v>264225</v>
      </c>
      <c r="G8" s="2399">
        <v>-112571</v>
      </c>
      <c r="H8" s="2399">
        <v>561265</v>
      </c>
      <c r="I8" s="2399"/>
      <c r="J8" s="2400">
        <v>195449</v>
      </c>
      <c r="K8" s="2399">
        <v>-106562</v>
      </c>
      <c r="L8" s="2400">
        <v>650152</v>
      </c>
    </row>
    <row r="9" spans="1:12" x14ac:dyDescent="0.2">
      <c r="A9" s="2311">
        <v>21</v>
      </c>
      <c r="B9" s="2306" t="s">
        <v>121</v>
      </c>
      <c r="C9" s="2307" t="s">
        <v>571</v>
      </c>
      <c r="D9" s="2401">
        <v>53823</v>
      </c>
      <c r="E9" s="2401">
        <v>20518</v>
      </c>
      <c r="F9" s="2402">
        <v>3291</v>
      </c>
      <c r="G9" s="2401">
        <v>0</v>
      </c>
      <c r="H9" s="2401">
        <v>77632</v>
      </c>
      <c r="I9" s="2401"/>
      <c r="J9" s="2402">
        <v>89863</v>
      </c>
      <c r="K9" s="2401">
        <v>0</v>
      </c>
      <c r="L9" s="2402">
        <v>167495</v>
      </c>
    </row>
    <row r="10" spans="1:12" x14ac:dyDescent="0.2">
      <c r="A10" s="2305">
        <v>211</v>
      </c>
      <c r="B10" s="2313" t="s">
        <v>455</v>
      </c>
      <c r="C10" s="2307" t="s">
        <v>571</v>
      </c>
      <c r="D10" s="2401">
        <v>34958</v>
      </c>
      <c r="E10" s="2401">
        <v>17581</v>
      </c>
      <c r="F10" s="2402">
        <v>2793</v>
      </c>
      <c r="G10" s="2401">
        <v>0</v>
      </c>
      <c r="H10" s="2401">
        <v>55332</v>
      </c>
      <c r="I10" s="2401"/>
      <c r="J10" s="2402">
        <v>76498</v>
      </c>
      <c r="K10" s="2401">
        <v>0</v>
      </c>
      <c r="L10" s="2402">
        <v>131830</v>
      </c>
    </row>
    <row r="11" spans="1:12" x14ac:dyDescent="0.2">
      <c r="A11" s="2305">
        <v>212</v>
      </c>
      <c r="B11" s="2313" t="s">
        <v>456</v>
      </c>
      <c r="C11" s="2307" t="s">
        <v>571</v>
      </c>
      <c r="D11" s="2401">
        <v>18865</v>
      </c>
      <c r="E11" s="2401">
        <v>2937</v>
      </c>
      <c r="F11" s="2402">
        <v>498</v>
      </c>
      <c r="G11" s="2401">
        <v>0</v>
      </c>
      <c r="H11" s="2401">
        <v>22300</v>
      </c>
      <c r="I11" s="2401"/>
      <c r="J11" s="2402">
        <v>13365</v>
      </c>
      <c r="K11" s="2401">
        <v>0</v>
      </c>
      <c r="L11" s="2402">
        <v>35665</v>
      </c>
    </row>
    <row r="12" spans="1:12" x14ac:dyDescent="0.2">
      <c r="A12" s="2305">
        <v>2121</v>
      </c>
      <c r="B12" s="2367" t="s">
        <v>457</v>
      </c>
      <c r="C12" s="2307" t="s">
        <v>571</v>
      </c>
      <c r="D12" s="2401">
        <v>4928</v>
      </c>
      <c r="E12" s="2401">
        <v>2937</v>
      </c>
      <c r="F12" s="2402">
        <v>498</v>
      </c>
      <c r="G12" s="2401">
        <v>0</v>
      </c>
      <c r="H12" s="2401">
        <v>8363</v>
      </c>
      <c r="I12" s="2401"/>
      <c r="J12" s="2402">
        <v>13365</v>
      </c>
      <c r="K12" s="2401">
        <v>0</v>
      </c>
      <c r="L12" s="2402">
        <v>21728</v>
      </c>
    </row>
    <row r="13" spans="1:12" x14ac:dyDescent="0.2">
      <c r="A13" s="2305">
        <v>2122</v>
      </c>
      <c r="B13" s="2367" t="s">
        <v>458</v>
      </c>
      <c r="C13" s="2307" t="s">
        <v>571</v>
      </c>
      <c r="D13" s="2401">
        <v>13937</v>
      </c>
      <c r="E13" s="2401">
        <v>0</v>
      </c>
      <c r="F13" s="2402">
        <v>0</v>
      </c>
      <c r="G13" s="2401">
        <v>0</v>
      </c>
      <c r="H13" s="2401">
        <v>13937</v>
      </c>
      <c r="I13" s="2401"/>
      <c r="J13" s="2402">
        <v>0</v>
      </c>
      <c r="K13" s="2401">
        <v>0</v>
      </c>
      <c r="L13" s="2402">
        <v>13937</v>
      </c>
    </row>
    <row r="14" spans="1:12" x14ac:dyDescent="0.2">
      <c r="A14" s="2311">
        <v>22</v>
      </c>
      <c r="B14" s="2306" t="s">
        <v>132</v>
      </c>
      <c r="C14" s="2307" t="s">
        <v>571</v>
      </c>
      <c r="D14" s="2403">
        <v>23033</v>
      </c>
      <c r="E14" s="2403">
        <v>15889</v>
      </c>
      <c r="F14" s="2404">
        <v>1610</v>
      </c>
      <c r="G14" s="2403">
        <v>-336</v>
      </c>
      <c r="H14" s="2403">
        <v>40196</v>
      </c>
      <c r="I14" s="2403"/>
      <c r="J14" s="2404">
        <v>57655</v>
      </c>
      <c r="K14" s="2403">
        <v>-486</v>
      </c>
      <c r="L14" s="2404">
        <v>97365</v>
      </c>
    </row>
    <row r="15" spans="1:12" x14ac:dyDescent="0.2">
      <c r="A15" s="2311">
        <v>23</v>
      </c>
      <c r="B15" s="2306" t="s">
        <v>133</v>
      </c>
      <c r="C15" s="2307" t="s">
        <v>571</v>
      </c>
      <c r="D15" s="2403">
        <v>4920</v>
      </c>
      <c r="E15" s="2403">
        <v>8605</v>
      </c>
      <c r="F15" s="2404">
        <v>318</v>
      </c>
      <c r="G15" s="2403">
        <v>0</v>
      </c>
      <c r="H15" s="2403">
        <v>13843</v>
      </c>
      <c r="I15" s="2403"/>
      <c r="J15" s="2404">
        <v>13778</v>
      </c>
      <c r="K15" s="2403">
        <v>0</v>
      </c>
      <c r="L15" s="2404">
        <v>27621</v>
      </c>
    </row>
    <row r="16" spans="1:12" x14ac:dyDescent="0.2">
      <c r="A16" s="2311">
        <v>24</v>
      </c>
      <c r="B16" s="2306" t="s">
        <v>179</v>
      </c>
      <c r="C16" s="2307" t="s">
        <v>571</v>
      </c>
      <c r="D16" s="2403">
        <v>38866</v>
      </c>
      <c r="E16" s="2403">
        <v>2710</v>
      </c>
      <c r="F16" s="2404">
        <v>14</v>
      </c>
      <c r="G16" s="2403">
        <v>-2134</v>
      </c>
      <c r="H16" s="2403">
        <v>39456</v>
      </c>
      <c r="I16" s="2403"/>
      <c r="J16" s="2404">
        <v>3896</v>
      </c>
      <c r="K16" s="2403">
        <v>-2</v>
      </c>
      <c r="L16" s="2404">
        <v>43350</v>
      </c>
    </row>
    <row r="17" spans="1:14" x14ac:dyDescent="0.2">
      <c r="A17" s="2305">
        <v>241</v>
      </c>
      <c r="B17" s="2313" t="s">
        <v>200</v>
      </c>
      <c r="C17" s="2307" t="s">
        <v>571</v>
      </c>
      <c r="D17" s="2401">
        <v>9887</v>
      </c>
      <c r="E17" s="2401">
        <v>597</v>
      </c>
      <c r="F17" s="2402">
        <v>0</v>
      </c>
      <c r="G17" s="2401">
        <v>0</v>
      </c>
      <c r="H17" s="2401">
        <v>10484</v>
      </c>
      <c r="I17" s="2401"/>
      <c r="J17" s="2402">
        <v>62</v>
      </c>
      <c r="K17" s="2401">
        <v>0</v>
      </c>
      <c r="L17" s="2402">
        <v>10546</v>
      </c>
    </row>
    <row r="18" spans="1:14" x14ac:dyDescent="0.2">
      <c r="A18" s="2305">
        <v>242</v>
      </c>
      <c r="B18" s="2313" t="s">
        <v>201</v>
      </c>
      <c r="C18" s="2307" t="s">
        <v>571</v>
      </c>
      <c r="D18" s="2401">
        <v>26864</v>
      </c>
      <c r="E18" s="2401">
        <v>2094</v>
      </c>
      <c r="F18" s="2402">
        <v>14</v>
      </c>
      <c r="G18" s="2401">
        <v>0</v>
      </c>
      <c r="H18" s="2401">
        <v>28972</v>
      </c>
      <c r="I18" s="2401"/>
      <c r="J18" s="2402">
        <v>3832</v>
      </c>
      <c r="K18" s="2401">
        <v>0</v>
      </c>
      <c r="L18" s="2402">
        <v>32804</v>
      </c>
    </row>
    <row r="19" spans="1:14" x14ac:dyDescent="0.2">
      <c r="A19" s="2305">
        <v>243</v>
      </c>
      <c r="B19" s="2313" t="s">
        <v>589</v>
      </c>
      <c r="C19" s="2307" t="s">
        <v>571</v>
      </c>
      <c r="D19" s="2401">
        <v>2115</v>
      </c>
      <c r="E19" s="2401">
        <v>19</v>
      </c>
      <c r="F19" s="2402">
        <v>0</v>
      </c>
      <c r="G19" s="2401">
        <v>-2134</v>
      </c>
      <c r="H19" s="2401">
        <v>0</v>
      </c>
      <c r="I19" s="2401"/>
      <c r="J19" s="2402">
        <v>2</v>
      </c>
      <c r="K19" s="2401">
        <v>-2</v>
      </c>
      <c r="L19" s="2402">
        <v>0</v>
      </c>
    </row>
    <row r="20" spans="1:14" x14ac:dyDescent="0.2">
      <c r="A20" s="2311">
        <v>25</v>
      </c>
      <c r="B20" s="2306" t="s">
        <v>180</v>
      </c>
      <c r="C20" s="2307" t="s">
        <v>571</v>
      </c>
      <c r="D20" s="2403">
        <v>5288</v>
      </c>
      <c r="E20" s="2403">
        <v>4520</v>
      </c>
      <c r="F20" s="2404">
        <v>1444</v>
      </c>
      <c r="G20" s="2403">
        <v>0</v>
      </c>
      <c r="H20" s="2403">
        <v>11252</v>
      </c>
      <c r="I20" s="2403"/>
      <c r="J20" s="2404">
        <v>374</v>
      </c>
      <c r="K20" s="2403">
        <v>0</v>
      </c>
      <c r="L20" s="2404">
        <v>11626</v>
      </c>
      <c r="M20" s="2841">
        <f>+J20+J30</f>
        <v>3072</v>
      </c>
      <c r="N20" s="2376">
        <f>+M20/J8</f>
        <v>1.5717655245102304E-2</v>
      </c>
    </row>
    <row r="21" spans="1:14" x14ac:dyDescent="0.2">
      <c r="A21" s="2305">
        <v>251</v>
      </c>
      <c r="B21" s="2313" t="s">
        <v>590</v>
      </c>
      <c r="C21" s="2307" t="s">
        <v>571</v>
      </c>
      <c r="D21" s="2401">
        <v>2618</v>
      </c>
      <c r="E21" s="2401">
        <v>0</v>
      </c>
      <c r="F21" s="2402">
        <v>0</v>
      </c>
      <c r="G21" s="2401">
        <v>0</v>
      </c>
      <c r="H21" s="2401">
        <v>2618</v>
      </c>
      <c r="I21" s="2401"/>
      <c r="J21" s="2402">
        <v>110</v>
      </c>
      <c r="K21" s="2401">
        <v>0</v>
      </c>
      <c r="L21" s="2402">
        <v>2728</v>
      </c>
    </row>
    <row r="22" spans="1:14" x14ac:dyDescent="0.2">
      <c r="A22" s="2305">
        <v>252</v>
      </c>
      <c r="B22" s="2313" t="s">
        <v>591</v>
      </c>
      <c r="C22" s="2307" t="s">
        <v>571</v>
      </c>
      <c r="D22" s="2401">
        <v>2670</v>
      </c>
      <c r="E22" s="2401">
        <v>4520</v>
      </c>
      <c r="F22" s="2402">
        <v>1444</v>
      </c>
      <c r="G22" s="2401">
        <v>0</v>
      </c>
      <c r="H22" s="2401">
        <v>8634</v>
      </c>
      <c r="I22" s="2401"/>
      <c r="J22" s="2402">
        <v>264</v>
      </c>
      <c r="K22" s="2401">
        <v>0</v>
      </c>
      <c r="L22" s="2402">
        <v>8898</v>
      </c>
    </row>
    <row r="23" spans="1:14" x14ac:dyDescent="0.2">
      <c r="A23" s="2311">
        <v>26</v>
      </c>
      <c r="B23" s="2306" t="s">
        <v>181</v>
      </c>
      <c r="C23" s="2307" t="s">
        <v>571</v>
      </c>
      <c r="D23" s="2403">
        <v>186887</v>
      </c>
      <c r="E23" s="2403">
        <v>4889</v>
      </c>
      <c r="F23" s="2404">
        <v>38054</v>
      </c>
      <c r="G23" s="2403">
        <v>-109823</v>
      </c>
      <c r="H23" s="2403">
        <v>120007</v>
      </c>
      <c r="I23" s="2403"/>
      <c r="J23" s="2404">
        <v>2710</v>
      </c>
      <c r="K23" s="2403">
        <v>-105433</v>
      </c>
      <c r="L23" s="2404">
        <v>17284</v>
      </c>
    </row>
    <row r="24" spans="1:14" x14ac:dyDescent="0.2">
      <c r="A24" s="2305">
        <v>261</v>
      </c>
      <c r="B24" s="2313" t="s">
        <v>592</v>
      </c>
      <c r="C24" s="2307" t="s">
        <v>571</v>
      </c>
      <c r="D24" s="2401">
        <v>52</v>
      </c>
      <c r="E24" s="2401">
        <v>0</v>
      </c>
      <c r="F24" s="2402">
        <v>0</v>
      </c>
      <c r="G24" s="2401">
        <v>0</v>
      </c>
      <c r="H24" s="2401">
        <v>52</v>
      </c>
      <c r="I24" s="2401"/>
      <c r="J24" s="2402">
        <v>0</v>
      </c>
      <c r="K24" s="2401">
        <v>0</v>
      </c>
      <c r="L24" s="2402">
        <v>52</v>
      </c>
    </row>
    <row r="25" spans="1:14" x14ac:dyDescent="0.2">
      <c r="A25" s="2305">
        <v>2611</v>
      </c>
      <c r="B25" s="2367" t="s">
        <v>110</v>
      </c>
      <c r="C25" s="2307" t="s">
        <v>571</v>
      </c>
      <c r="D25" s="2401">
        <v>52</v>
      </c>
      <c r="E25" s="2401">
        <v>0</v>
      </c>
      <c r="F25" s="2402">
        <v>0</v>
      </c>
      <c r="G25" s="2401">
        <v>0</v>
      </c>
      <c r="H25" s="2401">
        <v>52</v>
      </c>
      <c r="I25" s="2401"/>
      <c r="J25" s="2402">
        <v>0</v>
      </c>
      <c r="K25" s="2401">
        <v>0</v>
      </c>
      <c r="L25" s="2402">
        <v>52</v>
      </c>
    </row>
    <row r="26" spans="1:14" x14ac:dyDescent="0.2">
      <c r="A26" s="2305">
        <v>2612</v>
      </c>
      <c r="B26" s="2367" t="s">
        <v>111</v>
      </c>
      <c r="C26" s="2307" t="s">
        <v>571</v>
      </c>
      <c r="D26" s="2401">
        <v>0</v>
      </c>
      <c r="E26" s="2401">
        <v>0</v>
      </c>
      <c r="F26" s="2402">
        <v>0</v>
      </c>
      <c r="G26" s="2401">
        <v>0</v>
      </c>
      <c r="H26" s="2401">
        <v>0</v>
      </c>
      <c r="I26" s="2401"/>
      <c r="J26" s="2402">
        <v>0</v>
      </c>
      <c r="K26" s="2401">
        <v>0</v>
      </c>
      <c r="L26" s="2402">
        <v>0</v>
      </c>
    </row>
    <row r="27" spans="1:14" x14ac:dyDescent="0.2">
      <c r="A27" s="2305">
        <v>262</v>
      </c>
      <c r="B27" s="2313" t="s">
        <v>112</v>
      </c>
      <c r="C27" s="2307" t="s">
        <v>571</v>
      </c>
      <c r="D27" s="2401">
        <v>17220</v>
      </c>
      <c r="E27" s="2401">
        <v>0</v>
      </c>
      <c r="F27" s="2402">
        <v>0</v>
      </c>
      <c r="G27" s="2401">
        <v>0</v>
      </c>
      <c r="H27" s="2401">
        <v>17220</v>
      </c>
      <c r="I27" s="2401"/>
      <c r="J27" s="2402">
        <v>12</v>
      </c>
      <c r="K27" s="2401">
        <v>0</v>
      </c>
      <c r="L27" s="2402">
        <v>17232</v>
      </c>
    </row>
    <row r="28" spans="1:14" x14ac:dyDescent="0.2">
      <c r="A28" s="2305">
        <v>2621</v>
      </c>
      <c r="B28" s="2367" t="s">
        <v>110</v>
      </c>
      <c r="C28" s="2307" t="s">
        <v>571</v>
      </c>
      <c r="D28" s="2401">
        <v>17220</v>
      </c>
      <c r="E28" s="2401">
        <v>0</v>
      </c>
      <c r="F28" s="2402">
        <v>0</v>
      </c>
      <c r="G28" s="2401">
        <v>0</v>
      </c>
      <c r="H28" s="2401">
        <v>17220</v>
      </c>
      <c r="I28" s="2401"/>
      <c r="J28" s="2402">
        <v>12</v>
      </c>
      <c r="K28" s="2401">
        <v>0</v>
      </c>
      <c r="L28" s="2402">
        <v>17232</v>
      </c>
    </row>
    <row r="29" spans="1:14" x14ac:dyDescent="0.2">
      <c r="A29" s="2305">
        <v>2622</v>
      </c>
      <c r="B29" s="2367" t="s">
        <v>111</v>
      </c>
      <c r="C29" s="2307" t="s">
        <v>571</v>
      </c>
      <c r="D29" s="2401">
        <v>0</v>
      </c>
      <c r="E29" s="2401">
        <v>0</v>
      </c>
      <c r="F29" s="2402">
        <v>0</v>
      </c>
      <c r="G29" s="2401">
        <v>0</v>
      </c>
      <c r="H29" s="2401">
        <v>0</v>
      </c>
      <c r="I29" s="2401"/>
      <c r="J29" s="2402">
        <v>0</v>
      </c>
      <c r="K29" s="2401">
        <v>0</v>
      </c>
      <c r="L29" s="2402">
        <v>0</v>
      </c>
    </row>
    <row r="30" spans="1:14" x14ac:dyDescent="0.2">
      <c r="A30" s="2305">
        <v>263</v>
      </c>
      <c r="B30" s="2313" t="s">
        <v>113</v>
      </c>
      <c r="C30" s="2307" t="s">
        <v>571</v>
      </c>
      <c r="D30" s="2401">
        <v>169615</v>
      </c>
      <c r="E30" s="2401">
        <v>4889</v>
      </c>
      <c r="F30" s="2402">
        <v>38054</v>
      </c>
      <c r="G30" s="2401">
        <v>-109823</v>
      </c>
      <c r="H30" s="2401">
        <v>102735</v>
      </c>
      <c r="I30" s="2401"/>
      <c r="J30" s="2402">
        <v>2698</v>
      </c>
      <c r="K30" s="2401">
        <v>-105433</v>
      </c>
      <c r="L30" s="2402">
        <v>0</v>
      </c>
    </row>
    <row r="31" spans="1:14" x14ac:dyDescent="0.2">
      <c r="A31" s="2305">
        <v>2631</v>
      </c>
      <c r="B31" s="2367" t="s">
        <v>110</v>
      </c>
      <c r="C31" s="2307" t="s">
        <v>571</v>
      </c>
      <c r="D31" s="2401">
        <v>164321</v>
      </c>
      <c r="E31" s="2401">
        <v>3556</v>
      </c>
      <c r="F31" s="2402">
        <v>38051</v>
      </c>
      <c r="G31" s="2401">
        <v>-106514</v>
      </c>
      <c r="H31" s="2401">
        <v>99414</v>
      </c>
      <c r="I31" s="2401"/>
      <c r="J31" s="2402">
        <v>2596</v>
      </c>
      <c r="K31" s="2401">
        <v>-102010</v>
      </c>
      <c r="L31" s="2402">
        <v>0</v>
      </c>
    </row>
    <row r="32" spans="1:14" x14ac:dyDescent="0.2">
      <c r="A32" s="2305">
        <v>2632</v>
      </c>
      <c r="B32" s="2367" t="s">
        <v>111</v>
      </c>
      <c r="C32" s="2307" t="s">
        <v>571</v>
      </c>
      <c r="D32" s="2401">
        <v>5294</v>
      </c>
      <c r="E32" s="2401">
        <v>1333</v>
      </c>
      <c r="F32" s="2402">
        <v>3</v>
      </c>
      <c r="G32" s="2401">
        <v>-3309</v>
      </c>
      <c r="H32" s="2401">
        <v>3321</v>
      </c>
      <c r="I32" s="2401"/>
      <c r="J32" s="2402">
        <v>102</v>
      </c>
      <c r="K32" s="2401">
        <v>-3423</v>
      </c>
      <c r="L32" s="2402">
        <v>0</v>
      </c>
    </row>
    <row r="33" spans="1:12" x14ac:dyDescent="0.2">
      <c r="A33" s="2311">
        <v>27</v>
      </c>
      <c r="B33" s="2306" t="s">
        <v>182</v>
      </c>
      <c r="C33" s="2307" t="s">
        <v>571</v>
      </c>
      <c r="D33" s="2403">
        <v>21686</v>
      </c>
      <c r="E33" s="2403">
        <v>863</v>
      </c>
      <c r="F33" s="2404">
        <v>217025</v>
      </c>
      <c r="G33" s="2403">
        <v>0</v>
      </c>
      <c r="H33" s="2403">
        <v>239574</v>
      </c>
      <c r="I33" s="2403"/>
      <c r="J33" s="2404">
        <v>17565</v>
      </c>
      <c r="K33" s="2403">
        <v>0</v>
      </c>
      <c r="L33" s="2404">
        <v>257139</v>
      </c>
    </row>
    <row r="34" spans="1:12" x14ac:dyDescent="0.2">
      <c r="A34" s="2305">
        <v>271</v>
      </c>
      <c r="B34" s="2313" t="s">
        <v>114</v>
      </c>
      <c r="C34" s="2307" t="s">
        <v>571</v>
      </c>
      <c r="D34" s="2401">
        <v>20637</v>
      </c>
      <c r="E34" s="2401">
        <v>9</v>
      </c>
      <c r="F34" s="2402">
        <v>217025</v>
      </c>
      <c r="G34" s="2401">
        <v>0</v>
      </c>
      <c r="H34" s="2401">
        <v>237671</v>
      </c>
      <c r="I34" s="2401"/>
      <c r="J34" s="2402">
        <v>10674</v>
      </c>
      <c r="K34" s="2401">
        <v>0</v>
      </c>
      <c r="L34" s="2402">
        <v>248345</v>
      </c>
    </row>
    <row r="35" spans="1:12" x14ac:dyDescent="0.2">
      <c r="A35" s="2305">
        <v>272</v>
      </c>
      <c r="B35" s="2313" t="s">
        <v>115</v>
      </c>
      <c r="C35" s="2307" t="s">
        <v>571</v>
      </c>
      <c r="D35" s="2401">
        <v>1049</v>
      </c>
      <c r="E35" s="2401">
        <v>854</v>
      </c>
      <c r="F35" s="2402">
        <v>0</v>
      </c>
      <c r="G35" s="2401">
        <v>0</v>
      </c>
      <c r="H35" s="2401">
        <v>1903</v>
      </c>
      <c r="I35" s="2401"/>
      <c r="J35" s="2402">
        <v>6891</v>
      </c>
      <c r="K35" s="2401">
        <v>0</v>
      </c>
      <c r="L35" s="2402">
        <v>8794</v>
      </c>
    </row>
    <row r="36" spans="1:12" x14ac:dyDescent="0.2">
      <c r="A36" s="2305">
        <v>273</v>
      </c>
      <c r="B36" s="2313" t="s">
        <v>116</v>
      </c>
      <c r="C36" s="2307" t="s">
        <v>571</v>
      </c>
      <c r="D36" s="2401">
        <v>0</v>
      </c>
      <c r="E36" s="2401">
        <v>0</v>
      </c>
      <c r="F36" s="2402">
        <v>0</v>
      </c>
      <c r="G36" s="2401">
        <v>0</v>
      </c>
      <c r="H36" s="2401">
        <v>0</v>
      </c>
      <c r="I36" s="2401"/>
      <c r="J36" s="2402">
        <v>0</v>
      </c>
      <c r="K36" s="2401">
        <v>0</v>
      </c>
      <c r="L36" s="2402">
        <v>0</v>
      </c>
    </row>
    <row r="37" spans="1:12" x14ac:dyDescent="0.2">
      <c r="A37" s="2311">
        <v>28</v>
      </c>
      <c r="B37" s="2306" t="s">
        <v>183</v>
      </c>
      <c r="C37" s="2307" t="s">
        <v>571</v>
      </c>
      <c r="D37" s="2403">
        <v>7877</v>
      </c>
      <c r="E37" s="2403">
        <v>9237</v>
      </c>
      <c r="F37" s="2404">
        <v>2469</v>
      </c>
      <c r="G37" s="2403">
        <v>-278</v>
      </c>
      <c r="H37" s="2403">
        <v>19305</v>
      </c>
      <c r="I37" s="2403"/>
      <c r="J37" s="2404">
        <v>9608</v>
      </c>
      <c r="K37" s="2403">
        <v>-641</v>
      </c>
      <c r="L37" s="2404">
        <v>28272</v>
      </c>
    </row>
    <row r="38" spans="1:12" x14ac:dyDescent="0.2">
      <c r="A38" s="2305">
        <v>281</v>
      </c>
      <c r="B38" s="2313" t="s">
        <v>117</v>
      </c>
      <c r="C38" s="2307" t="s">
        <v>571</v>
      </c>
      <c r="D38" s="2401">
        <v>0</v>
      </c>
      <c r="E38" s="2401">
        <v>3</v>
      </c>
      <c r="F38" s="2402">
        <v>0</v>
      </c>
      <c r="G38" s="2401">
        <v>0</v>
      </c>
      <c r="H38" s="2401">
        <v>3</v>
      </c>
      <c r="I38" s="2401"/>
      <c r="J38" s="2402">
        <v>1</v>
      </c>
      <c r="K38" s="2401">
        <v>0</v>
      </c>
      <c r="L38" s="2402">
        <v>4</v>
      </c>
    </row>
    <row r="39" spans="1:12" x14ac:dyDescent="0.2">
      <c r="A39" s="2305">
        <v>282</v>
      </c>
      <c r="B39" s="2313" t="s">
        <v>118</v>
      </c>
      <c r="C39" s="2307" t="s">
        <v>571</v>
      </c>
      <c r="D39" s="2401">
        <v>7877</v>
      </c>
      <c r="E39" s="2401">
        <v>9234</v>
      </c>
      <c r="F39" s="2402">
        <v>2469</v>
      </c>
      <c r="G39" s="2401">
        <v>-278</v>
      </c>
      <c r="H39" s="2401">
        <v>19302</v>
      </c>
      <c r="I39" s="2401"/>
      <c r="J39" s="2402">
        <v>9607</v>
      </c>
      <c r="K39" s="2401">
        <v>-641</v>
      </c>
      <c r="L39" s="2402">
        <v>28268</v>
      </c>
    </row>
    <row r="40" spans="1:12" x14ac:dyDescent="0.2">
      <c r="A40" s="2305">
        <v>2821</v>
      </c>
      <c r="B40" s="2367" t="s">
        <v>119</v>
      </c>
      <c r="C40" s="2307" t="s">
        <v>571</v>
      </c>
      <c r="D40" s="2401">
        <v>5912</v>
      </c>
      <c r="E40" s="2401">
        <v>6264</v>
      </c>
      <c r="F40" s="2402">
        <v>2182</v>
      </c>
      <c r="G40" s="2401">
        <v>-278</v>
      </c>
      <c r="H40" s="2401">
        <v>14080</v>
      </c>
      <c r="I40" s="2401"/>
      <c r="J40" s="2402">
        <v>7914</v>
      </c>
      <c r="K40" s="2401">
        <v>-641</v>
      </c>
      <c r="L40" s="2402">
        <v>21353</v>
      </c>
    </row>
    <row r="41" spans="1:12" x14ac:dyDescent="0.2">
      <c r="A41" s="2339">
        <v>2822</v>
      </c>
      <c r="B41" s="2397" t="s">
        <v>111</v>
      </c>
      <c r="C41" s="2324" t="s">
        <v>571</v>
      </c>
      <c r="D41" s="2405">
        <v>1965</v>
      </c>
      <c r="E41" s="2405">
        <v>2970</v>
      </c>
      <c r="F41" s="2406">
        <v>287</v>
      </c>
      <c r="G41" s="2405">
        <v>0</v>
      </c>
      <c r="H41" s="2405">
        <v>5222</v>
      </c>
      <c r="I41" s="2405"/>
      <c r="J41" s="2406">
        <v>1693</v>
      </c>
      <c r="K41" s="2405">
        <v>0</v>
      </c>
      <c r="L41" s="2406">
        <v>6915</v>
      </c>
    </row>
    <row r="42" spans="1:12" x14ac:dyDescent="0.2">
      <c r="A42" s="141" t="s">
        <v>58</v>
      </c>
      <c r="B42" s="2307"/>
      <c r="C42" s="2307"/>
      <c r="D42" s="2309"/>
      <c r="E42" s="2309"/>
      <c r="F42" s="2398"/>
      <c r="G42" s="2309"/>
      <c r="H42" s="2309"/>
      <c r="I42" s="2309"/>
      <c r="J42" s="2398"/>
      <c r="K42" s="2309"/>
      <c r="L42" s="2398"/>
    </row>
    <row r="43" spans="1:12" x14ac:dyDescent="0.2">
      <c r="A43" s="141" t="s">
        <v>59</v>
      </c>
      <c r="B43" s="2307"/>
      <c r="C43" s="2307"/>
      <c r="D43" s="2309"/>
      <c r="E43" s="2309"/>
      <c r="F43" s="2398"/>
      <c r="G43" s="2309"/>
      <c r="H43" s="2309"/>
      <c r="I43" s="2309"/>
      <c r="J43" s="2398"/>
      <c r="K43" s="2309"/>
      <c r="L43" s="2398"/>
    </row>
  </sheetData>
  <mergeCells count="10">
    <mergeCell ref="G1:K1"/>
    <mergeCell ref="G2:L2"/>
    <mergeCell ref="G3:H3"/>
    <mergeCell ref="A4:B5"/>
    <mergeCell ref="D4:H4"/>
    <mergeCell ref="I4:I5"/>
    <mergeCell ref="J4:J5"/>
    <mergeCell ref="K4:K5"/>
    <mergeCell ref="L4:L5"/>
    <mergeCell ref="A1:B1"/>
  </mergeCells>
  <printOptions horizontalCentered="1"/>
  <pageMargins left="0.19685039370078741" right="0.19685039370078741" top="0.6692913385826772" bottom="0.51181102362204722" header="0" footer="0.31496062992125984"/>
  <pageSetup paperSize="9" scale="89" firstPageNumber="31" fitToWidth="0" orientation="landscape" r:id="rId1"/>
  <headerFooter alignWithMargins="0">
    <oddFooter>&amp;C&amp;P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3"/>
  <dimension ref="A1:L106"/>
  <sheetViews>
    <sheetView view="pageBreakPreview" topLeftCell="A31" zoomScale="60" zoomScaleNormal="100" workbookViewId="0">
      <selection activeCell="S79" sqref="S79"/>
    </sheetView>
  </sheetViews>
  <sheetFormatPr defaultRowHeight="12.75" x14ac:dyDescent="0.2"/>
  <cols>
    <col min="1" max="1" width="6" style="2376" customWidth="1"/>
    <col min="2" max="2" width="38.5703125" style="2376" customWidth="1"/>
    <col min="3" max="3" width="0.28515625" style="2376" customWidth="1"/>
    <col min="4" max="4" width="9.140625" style="2376"/>
    <col min="5" max="5" width="11.7109375" style="2376" customWidth="1"/>
    <col min="6" max="6" width="9.140625" style="2376"/>
    <col min="7" max="7" width="10.5703125" style="2376" customWidth="1"/>
    <col min="8" max="8" width="9.140625" style="2376"/>
    <col min="9" max="9" width="10.85546875" style="2376" customWidth="1"/>
    <col min="10" max="10" width="10.42578125" style="2376" customWidth="1"/>
    <col min="11" max="11" width="10.140625" style="2376" customWidth="1"/>
    <col min="12" max="16384" width="9.140625" style="2376"/>
  </cols>
  <sheetData>
    <row r="1" spans="1:12" ht="27.75" customHeight="1" x14ac:dyDescent="0.2">
      <c r="A1" s="3426" t="s">
        <v>184</v>
      </c>
      <c r="B1" s="3075"/>
      <c r="C1" s="2"/>
      <c r="D1" s="2"/>
      <c r="E1" s="9"/>
      <c r="F1" s="9"/>
      <c r="G1" s="3092" t="str">
        <f>[9]Coverpage!I7</f>
        <v>Poland</v>
      </c>
      <c r="H1" s="3092"/>
      <c r="I1" s="3092"/>
      <c r="J1" s="3092"/>
      <c r="K1" s="3092"/>
      <c r="L1" s="4">
        <f>[9]Coverpage!I9</f>
        <v>964</v>
      </c>
    </row>
    <row r="2" spans="1:12" x14ac:dyDescent="0.2">
      <c r="A2" s="2286" t="s">
        <v>518</v>
      </c>
      <c r="B2" s="2289"/>
      <c r="C2" s="9"/>
      <c r="D2" s="9"/>
      <c r="E2" s="9"/>
      <c r="F2" s="9"/>
      <c r="G2" s="3093" t="s">
        <v>549</v>
      </c>
      <c r="H2" s="3093"/>
      <c r="I2" s="3093"/>
      <c r="J2" s="3093"/>
      <c r="K2" s="3093"/>
      <c r="L2" s="3093"/>
    </row>
    <row r="3" spans="1:12" x14ac:dyDescent="0.2">
      <c r="A3" s="2290"/>
      <c r="B3" s="2291"/>
      <c r="C3" s="2292"/>
      <c r="D3" s="2293"/>
      <c r="E3" s="2294"/>
      <c r="F3" s="2294"/>
      <c r="G3" s="3424" t="s">
        <v>737</v>
      </c>
      <c r="H3" s="3424"/>
      <c r="I3" s="2358">
        <f>[10]Coverage!I11</f>
        <v>2012</v>
      </c>
      <c r="J3" s="2294"/>
      <c r="K3" s="2294"/>
      <c r="L3" s="2297"/>
    </row>
    <row r="4" spans="1:12" x14ac:dyDescent="0.2">
      <c r="A4" s="3425" t="s">
        <v>144</v>
      </c>
      <c r="B4" s="3425"/>
      <c r="C4" s="137"/>
      <c r="D4" s="3103" t="s">
        <v>552</v>
      </c>
      <c r="E4" s="3104"/>
      <c r="F4" s="3104"/>
      <c r="G4" s="3104"/>
      <c r="H4" s="3105"/>
      <c r="I4" s="3110" t="s">
        <v>553</v>
      </c>
      <c r="J4" s="3112" t="s">
        <v>554</v>
      </c>
      <c r="K4" s="3110" t="s">
        <v>555</v>
      </c>
      <c r="L4" s="3113" t="s">
        <v>60</v>
      </c>
    </row>
    <row r="5" spans="1:12" ht="34.5" x14ac:dyDescent="0.2">
      <c r="A5" s="3425"/>
      <c r="B5" s="3425"/>
      <c r="C5" s="137"/>
      <c r="D5" s="16" t="s">
        <v>556</v>
      </c>
      <c r="E5" s="17" t="s">
        <v>557</v>
      </c>
      <c r="F5" s="15" t="s">
        <v>558</v>
      </c>
      <c r="G5" s="17" t="s">
        <v>555</v>
      </c>
      <c r="H5" s="15" t="s">
        <v>61</v>
      </c>
      <c r="I5" s="3111"/>
      <c r="J5" s="3112"/>
      <c r="K5" s="3111"/>
      <c r="L5" s="3113"/>
    </row>
    <row r="6" spans="1:12" x14ac:dyDescent="0.2">
      <c r="A6" s="2298"/>
      <c r="B6" s="2299"/>
      <c r="C6" s="2299"/>
      <c r="D6" s="19" t="s">
        <v>559</v>
      </c>
      <c r="E6" s="20" t="s">
        <v>560</v>
      </c>
      <c r="F6" s="21" t="s">
        <v>561</v>
      </c>
      <c r="G6" s="20" t="s">
        <v>562</v>
      </c>
      <c r="H6" s="21" t="s">
        <v>563</v>
      </c>
      <c r="I6" s="20" t="s">
        <v>564</v>
      </c>
      <c r="J6" s="21" t="s">
        <v>565</v>
      </c>
      <c r="K6" s="20" t="s">
        <v>566</v>
      </c>
      <c r="L6" s="22" t="s">
        <v>567</v>
      </c>
    </row>
    <row r="7" spans="1:12" x14ac:dyDescent="0.2">
      <c r="A7" s="2305"/>
      <c r="B7" s="2295" t="s">
        <v>568</v>
      </c>
      <c r="C7" s="2301"/>
      <c r="D7" s="2362" t="str">
        <f>IF([10]Coverage!J18="","",[10]Coverage!J18)</f>
        <v>A</v>
      </c>
      <c r="E7" s="2362" t="str">
        <f>IF([10]Coverage!K18="","",[10]Coverage!K18)</f>
        <v>A</v>
      </c>
      <c r="F7" s="2362" t="str">
        <f>IF([10]Coverage!L18="","",[10]Coverage!L18)</f>
        <v>A</v>
      </c>
      <c r="G7" s="2362" t="str">
        <f>IF([10]Coverage!M18="","",[10]Coverage!M18)</f>
        <v>A</v>
      </c>
      <c r="H7" s="2362" t="str">
        <f>IF([10]Coverage!M18="","",[10]Coverage!M18)</f>
        <v>A</v>
      </c>
      <c r="I7" s="2362"/>
      <c r="J7" s="2362" t="str">
        <f>IF([10]Coverage!O18="","",[10]Coverage!O18)</f>
        <v>A</v>
      </c>
      <c r="K7" s="2362" t="str">
        <f>IF([10]Coverage!P18="","",[10]Coverage!P18)</f>
        <v>A</v>
      </c>
      <c r="L7" s="2362" t="str">
        <f>IF([10]Coverage!P18="","",[10]Coverage!P18)</f>
        <v>A</v>
      </c>
    </row>
    <row r="8" spans="1:12" ht="13.5" x14ac:dyDescent="0.2">
      <c r="A8" s="2364">
        <v>3</v>
      </c>
      <c r="B8" s="2365" t="s">
        <v>889</v>
      </c>
      <c r="C8" s="2396" t="s">
        <v>571</v>
      </c>
      <c r="D8" s="2426">
        <v>-53138</v>
      </c>
      <c r="E8" s="2427">
        <v>9628</v>
      </c>
      <c r="F8" s="2427">
        <v>2769</v>
      </c>
      <c r="G8" s="2427">
        <v>0</v>
      </c>
      <c r="H8" s="2428">
        <v>-40741</v>
      </c>
      <c r="I8" s="2427"/>
      <c r="J8" s="2427">
        <v>14221</v>
      </c>
      <c r="K8" s="2427">
        <v>0</v>
      </c>
      <c r="L8" s="2428">
        <v>-26520</v>
      </c>
    </row>
    <row r="9" spans="1:12" ht="13.5" x14ac:dyDescent="0.2">
      <c r="A9" s="2369">
        <v>31</v>
      </c>
      <c r="B9" s="2407" t="s">
        <v>878</v>
      </c>
      <c r="C9" s="2317" t="s">
        <v>571</v>
      </c>
      <c r="D9" s="2383">
        <v>1478</v>
      </c>
      <c r="E9" s="2383">
        <v>14536</v>
      </c>
      <c r="F9" s="2383">
        <v>193</v>
      </c>
      <c r="G9" s="2383">
        <v>0</v>
      </c>
      <c r="H9" s="2383">
        <v>16207</v>
      </c>
      <c r="I9" s="2383"/>
      <c r="J9" s="2383">
        <v>18106</v>
      </c>
      <c r="K9" s="2383">
        <v>0</v>
      </c>
      <c r="L9" s="2383">
        <v>34313</v>
      </c>
    </row>
    <row r="10" spans="1:12" x14ac:dyDescent="0.2">
      <c r="A10" s="2408">
        <v>311</v>
      </c>
      <c r="B10" s="2409" t="s">
        <v>620</v>
      </c>
      <c r="C10" s="2410" t="s">
        <v>571</v>
      </c>
      <c r="D10" s="2381">
        <v>841</v>
      </c>
      <c r="E10" s="2381">
        <v>17139</v>
      </c>
      <c r="F10" s="2381">
        <v>193</v>
      </c>
      <c r="G10" s="2381">
        <v>0</v>
      </c>
      <c r="H10" s="2381">
        <v>18173</v>
      </c>
      <c r="I10" s="2381"/>
      <c r="J10" s="2381">
        <v>20277</v>
      </c>
      <c r="K10" s="2381">
        <v>0</v>
      </c>
      <c r="L10" s="2381">
        <v>38450</v>
      </c>
    </row>
    <row r="11" spans="1:12" x14ac:dyDescent="0.2">
      <c r="A11" s="2419">
        <v>311.10000000000002</v>
      </c>
      <c r="B11" s="2420" t="s">
        <v>890</v>
      </c>
      <c r="C11" s="2410" t="s">
        <v>571</v>
      </c>
      <c r="D11" s="2381">
        <v>5827</v>
      </c>
      <c r="E11" s="2381">
        <v>26090</v>
      </c>
      <c r="F11" s="2381">
        <v>511</v>
      </c>
      <c r="G11" s="2381">
        <v>0</v>
      </c>
      <c r="H11" s="2381">
        <v>32428</v>
      </c>
      <c r="I11" s="2381"/>
      <c r="J11" s="2381">
        <v>34087</v>
      </c>
      <c r="K11" s="2381">
        <v>0</v>
      </c>
      <c r="L11" s="2381">
        <v>66515</v>
      </c>
    </row>
    <row r="12" spans="1:12" x14ac:dyDescent="0.2">
      <c r="A12" s="2419">
        <v>311.2</v>
      </c>
      <c r="B12" s="2420" t="s">
        <v>891</v>
      </c>
      <c r="C12" s="2410" t="s">
        <v>571</v>
      </c>
      <c r="D12" s="2381">
        <v>66</v>
      </c>
      <c r="E12" s="2381">
        <v>346</v>
      </c>
      <c r="F12" s="2381">
        <v>0</v>
      </c>
      <c r="G12" s="2381">
        <v>0</v>
      </c>
      <c r="H12" s="2381">
        <v>412</v>
      </c>
      <c r="I12" s="2381"/>
      <c r="J12" s="2381">
        <v>32</v>
      </c>
      <c r="K12" s="2381">
        <v>0</v>
      </c>
      <c r="L12" s="2381">
        <v>444</v>
      </c>
    </row>
    <row r="13" spans="1:12" x14ac:dyDescent="0.2">
      <c r="A13" s="2419">
        <v>311.3</v>
      </c>
      <c r="B13" s="2420" t="s">
        <v>892</v>
      </c>
      <c r="C13" s="2410" t="s">
        <v>571</v>
      </c>
      <c r="D13" s="2381">
        <v>4920</v>
      </c>
      <c r="E13" s="2381">
        <v>8605</v>
      </c>
      <c r="F13" s="2381">
        <v>318</v>
      </c>
      <c r="G13" s="2381">
        <v>0</v>
      </c>
      <c r="H13" s="2381">
        <v>13843</v>
      </c>
      <c r="I13" s="2381"/>
      <c r="J13" s="2381">
        <v>13778</v>
      </c>
      <c r="K13" s="2381">
        <v>0</v>
      </c>
      <c r="L13" s="2381">
        <v>27621</v>
      </c>
    </row>
    <row r="14" spans="1:12" x14ac:dyDescent="0.2">
      <c r="A14" s="2411">
        <v>3111</v>
      </c>
      <c r="B14" s="2412" t="s">
        <v>145</v>
      </c>
      <c r="C14" s="2410" t="s">
        <v>571</v>
      </c>
      <c r="D14" s="926" t="s">
        <v>925</v>
      </c>
      <c r="E14" s="926" t="s">
        <v>925</v>
      </c>
      <c r="F14" s="926" t="s">
        <v>925</v>
      </c>
      <c r="G14" s="926" t="s">
        <v>925</v>
      </c>
      <c r="H14" s="926" t="s">
        <v>925</v>
      </c>
      <c r="I14" s="926" t="s">
        <v>925</v>
      </c>
      <c r="J14" s="926" t="s">
        <v>925</v>
      </c>
      <c r="K14" s="926" t="s">
        <v>925</v>
      </c>
      <c r="L14" s="926" t="s">
        <v>925</v>
      </c>
    </row>
    <row r="15" spans="1:12" x14ac:dyDescent="0.2">
      <c r="A15" s="2421">
        <v>3111.1</v>
      </c>
      <c r="B15" s="2422" t="s">
        <v>492</v>
      </c>
      <c r="C15" s="2410" t="s">
        <v>571</v>
      </c>
      <c r="D15" s="926" t="s">
        <v>925</v>
      </c>
      <c r="E15" s="926" t="s">
        <v>925</v>
      </c>
      <c r="F15" s="926" t="s">
        <v>925</v>
      </c>
      <c r="G15" s="926" t="s">
        <v>925</v>
      </c>
      <c r="H15" s="926" t="s">
        <v>925</v>
      </c>
      <c r="I15" s="926" t="s">
        <v>925</v>
      </c>
      <c r="J15" s="926" t="s">
        <v>925</v>
      </c>
      <c r="K15" s="926" t="s">
        <v>925</v>
      </c>
      <c r="L15" s="926" t="s">
        <v>925</v>
      </c>
    </row>
    <row r="16" spans="1:12" x14ac:dyDescent="0.2">
      <c r="A16" s="2421">
        <v>3111.2</v>
      </c>
      <c r="B16" s="2422" t="s">
        <v>122</v>
      </c>
      <c r="C16" s="2410" t="s">
        <v>571</v>
      </c>
      <c r="D16" s="926" t="s">
        <v>925</v>
      </c>
      <c r="E16" s="926" t="s">
        <v>925</v>
      </c>
      <c r="F16" s="926" t="s">
        <v>925</v>
      </c>
      <c r="G16" s="926" t="s">
        <v>925</v>
      </c>
      <c r="H16" s="926" t="s">
        <v>925</v>
      </c>
      <c r="I16" s="926" t="s">
        <v>925</v>
      </c>
      <c r="J16" s="926" t="s">
        <v>925</v>
      </c>
      <c r="K16" s="926" t="s">
        <v>925</v>
      </c>
      <c r="L16" s="926" t="s">
        <v>925</v>
      </c>
    </row>
    <row r="17" spans="1:12" x14ac:dyDescent="0.2">
      <c r="A17" s="2421">
        <v>3111.3</v>
      </c>
      <c r="B17" s="2422" t="s">
        <v>123</v>
      </c>
      <c r="C17" s="2410" t="s">
        <v>571</v>
      </c>
      <c r="D17" s="926" t="s">
        <v>925</v>
      </c>
      <c r="E17" s="926" t="s">
        <v>925</v>
      </c>
      <c r="F17" s="926" t="s">
        <v>925</v>
      </c>
      <c r="G17" s="926" t="s">
        <v>925</v>
      </c>
      <c r="H17" s="926" t="s">
        <v>925</v>
      </c>
      <c r="I17" s="926" t="s">
        <v>925</v>
      </c>
      <c r="J17" s="926" t="s">
        <v>925</v>
      </c>
      <c r="K17" s="926" t="s">
        <v>925</v>
      </c>
      <c r="L17" s="926" t="s">
        <v>925</v>
      </c>
    </row>
    <row r="18" spans="1:12" x14ac:dyDescent="0.2">
      <c r="A18" s="2411">
        <v>3112</v>
      </c>
      <c r="B18" s="2412" t="s">
        <v>440</v>
      </c>
      <c r="C18" s="2410" t="s">
        <v>571</v>
      </c>
      <c r="D18" s="926" t="s">
        <v>925</v>
      </c>
      <c r="E18" s="926" t="s">
        <v>925</v>
      </c>
      <c r="F18" s="926" t="s">
        <v>925</v>
      </c>
      <c r="G18" s="926" t="s">
        <v>925</v>
      </c>
      <c r="H18" s="926" t="s">
        <v>925</v>
      </c>
      <c r="I18" s="926" t="s">
        <v>925</v>
      </c>
      <c r="J18" s="926" t="s">
        <v>925</v>
      </c>
      <c r="K18" s="926" t="s">
        <v>925</v>
      </c>
      <c r="L18" s="926" t="s">
        <v>925</v>
      </c>
    </row>
    <row r="19" spans="1:12" x14ac:dyDescent="0.2">
      <c r="A19" s="2421">
        <v>3112.1</v>
      </c>
      <c r="B19" s="2422" t="s">
        <v>441</v>
      </c>
      <c r="C19" s="2410" t="s">
        <v>571</v>
      </c>
      <c r="D19" s="926" t="s">
        <v>925</v>
      </c>
      <c r="E19" s="926" t="s">
        <v>925</v>
      </c>
      <c r="F19" s="926" t="s">
        <v>925</v>
      </c>
      <c r="G19" s="926" t="s">
        <v>925</v>
      </c>
      <c r="H19" s="926" t="s">
        <v>925</v>
      </c>
      <c r="I19" s="926" t="s">
        <v>925</v>
      </c>
      <c r="J19" s="926" t="s">
        <v>925</v>
      </c>
      <c r="K19" s="926" t="s">
        <v>925</v>
      </c>
      <c r="L19" s="926" t="s">
        <v>925</v>
      </c>
    </row>
    <row r="20" spans="1:12" x14ac:dyDescent="0.2">
      <c r="A20" s="2421">
        <v>3112.2</v>
      </c>
      <c r="B20" s="2422" t="s">
        <v>442</v>
      </c>
      <c r="C20" s="2410" t="s">
        <v>571</v>
      </c>
      <c r="D20" s="926" t="s">
        <v>925</v>
      </c>
      <c r="E20" s="926" t="s">
        <v>925</v>
      </c>
      <c r="F20" s="926" t="s">
        <v>925</v>
      </c>
      <c r="G20" s="926" t="s">
        <v>925</v>
      </c>
      <c r="H20" s="926" t="s">
        <v>925</v>
      </c>
      <c r="I20" s="926" t="s">
        <v>925</v>
      </c>
      <c r="J20" s="926" t="s">
        <v>925</v>
      </c>
      <c r="K20" s="926" t="s">
        <v>925</v>
      </c>
      <c r="L20" s="926" t="s">
        <v>925</v>
      </c>
    </row>
    <row r="21" spans="1:12" x14ac:dyDescent="0.2">
      <c r="A21" s="2421">
        <v>3112.3</v>
      </c>
      <c r="B21" s="2422" t="s">
        <v>443</v>
      </c>
      <c r="C21" s="2410" t="s">
        <v>571</v>
      </c>
      <c r="D21" s="926" t="s">
        <v>925</v>
      </c>
      <c r="E21" s="926" t="s">
        <v>925</v>
      </c>
      <c r="F21" s="926" t="s">
        <v>925</v>
      </c>
      <c r="G21" s="926" t="s">
        <v>925</v>
      </c>
      <c r="H21" s="926" t="s">
        <v>925</v>
      </c>
      <c r="I21" s="926" t="s">
        <v>925</v>
      </c>
      <c r="J21" s="926" t="s">
        <v>925</v>
      </c>
      <c r="K21" s="926" t="s">
        <v>925</v>
      </c>
      <c r="L21" s="926" t="s">
        <v>925</v>
      </c>
    </row>
    <row r="22" spans="1:12" x14ac:dyDescent="0.2">
      <c r="A22" s="2411">
        <v>3113</v>
      </c>
      <c r="B22" s="2412" t="s">
        <v>444</v>
      </c>
      <c r="C22" s="2410" t="s">
        <v>571</v>
      </c>
      <c r="D22" s="926" t="s">
        <v>925</v>
      </c>
      <c r="E22" s="926" t="s">
        <v>925</v>
      </c>
      <c r="F22" s="926" t="s">
        <v>925</v>
      </c>
      <c r="G22" s="926" t="s">
        <v>925</v>
      </c>
      <c r="H22" s="926" t="s">
        <v>925</v>
      </c>
      <c r="I22" s="926" t="s">
        <v>925</v>
      </c>
      <c r="J22" s="926" t="s">
        <v>925</v>
      </c>
      <c r="K22" s="926" t="s">
        <v>925</v>
      </c>
      <c r="L22" s="926" t="s">
        <v>925</v>
      </c>
    </row>
    <row r="23" spans="1:12" x14ac:dyDescent="0.2">
      <c r="A23" s="2421">
        <v>3113.1</v>
      </c>
      <c r="B23" s="2422" t="s">
        <v>445</v>
      </c>
      <c r="C23" s="2410" t="s">
        <v>571</v>
      </c>
      <c r="D23" s="926" t="s">
        <v>925</v>
      </c>
      <c r="E23" s="926" t="s">
        <v>925</v>
      </c>
      <c r="F23" s="926" t="s">
        <v>925</v>
      </c>
      <c r="G23" s="926" t="s">
        <v>925</v>
      </c>
      <c r="H23" s="926" t="s">
        <v>925</v>
      </c>
      <c r="I23" s="926" t="s">
        <v>925</v>
      </c>
      <c r="J23" s="926" t="s">
        <v>925</v>
      </c>
      <c r="K23" s="926" t="s">
        <v>925</v>
      </c>
      <c r="L23" s="926" t="s">
        <v>925</v>
      </c>
    </row>
    <row r="24" spans="1:12" x14ac:dyDescent="0.2">
      <c r="A24" s="2421">
        <v>3113.2</v>
      </c>
      <c r="B24" s="2422" t="s">
        <v>446</v>
      </c>
      <c r="C24" s="2410" t="s">
        <v>571</v>
      </c>
      <c r="D24" s="926" t="s">
        <v>925</v>
      </c>
      <c r="E24" s="926" t="s">
        <v>925</v>
      </c>
      <c r="F24" s="926" t="s">
        <v>925</v>
      </c>
      <c r="G24" s="926" t="s">
        <v>925</v>
      </c>
      <c r="H24" s="926" t="s">
        <v>925</v>
      </c>
      <c r="I24" s="926" t="s">
        <v>925</v>
      </c>
      <c r="J24" s="926" t="s">
        <v>925</v>
      </c>
      <c r="K24" s="926" t="s">
        <v>925</v>
      </c>
      <c r="L24" s="926" t="s">
        <v>925</v>
      </c>
    </row>
    <row r="25" spans="1:12" x14ac:dyDescent="0.2">
      <c r="A25" s="2421">
        <v>3113.3</v>
      </c>
      <c r="B25" s="2422" t="s">
        <v>447</v>
      </c>
      <c r="C25" s="2410" t="s">
        <v>571</v>
      </c>
      <c r="D25" s="926" t="s">
        <v>925</v>
      </c>
      <c r="E25" s="926" t="s">
        <v>925</v>
      </c>
      <c r="F25" s="926" t="s">
        <v>925</v>
      </c>
      <c r="G25" s="926" t="s">
        <v>925</v>
      </c>
      <c r="H25" s="926" t="s">
        <v>925</v>
      </c>
      <c r="I25" s="926" t="s">
        <v>925</v>
      </c>
      <c r="J25" s="926" t="s">
        <v>925</v>
      </c>
      <c r="K25" s="926" t="s">
        <v>925</v>
      </c>
      <c r="L25" s="926" t="s">
        <v>925</v>
      </c>
    </row>
    <row r="26" spans="1:12" x14ac:dyDescent="0.2">
      <c r="A26" s="2408">
        <v>312</v>
      </c>
      <c r="B26" s="2409" t="s">
        <v>621</v>
      </c>
      <c r="C26" s="2410" t="s">
        <v>571</v>
      </c>
      <c r="D26" s="2381">
        <v>0</v>
      </c>
      <c r="E26" s="2381">
        <v>-136</v>
      </c>
      <c r="F26" s="2381">
        <v>0</v>
      </c>
      <c r="G26" s="2381">
        <v>0</v>
      </c>
      <c r="H26" s="2381">
        <v>-136</v>
      </c>
      <c r="I26" s="2381"/>
      <c r="J26" s="2381">
        <v>-49</v>
      </c>
      <c r="K26" s="2381"/>
      <c r="L26" s="2381">
        <v>-185</v>
      </c>
    </row>
    <row r="27" spans="1:12" x14ac:dyDescent="0.2">
      <c r="A27" s="2408">
        <v>313</v>
      </c>
      <c r="B27" s="2409" t="s">
        <v>622</v>
      </c>
      <c r="C27" s="2410" t="s">
        <v>571</v>
      </c>
      <c r="D27" s="2381">
        <v>477</v>
      </c>
      <c r="E27" s="2381">
        <v>0</v>
      </c>
      <c r="F27" s="2381">
        <v>0</v>
      </c>
      <c r="G27" s="2381">
        <v>0</v>
      </c>
      <c r="H27" s="2381">
        <v>477</v>
      </c>
      <c r="I27" s="2381"/>
      <c r="J27" s="2381">
        <v>116</v>
      </c>
      <c r="K27" s="2381">
        <v>0</v>
      </c>
      <c r="L27" s="2381">
        <v>593</v>
      </c>
    </row>
    <row r="28" spans="1:12" x14ac:dyDescent="0.2">
      <c r="A28" s="2419">
        <v>313.10000000000002</v>
      </c>
      <c r="B28" s="2420" t="s">
        <v>893</v>
      </c>
      <c r="C28" s="2410" t="s">
        <v>571</v>
      </c>
      <c r="D28" s="2381">
        <v>477</v>
      </c>
      <c r="E28" s="2381">
        <v>0</v>
      </c>
      <c r="F28" s="2381">
        <v>0</v>
      </c>
      <c r="G28" s="2381">
        <v>0</v>
      </c>
      <c r="H28" s="2381">
        <v>477</v>
      </c>
      <c r="I28" s="2381"/>
      <c r="J28" s="2381">
        <v>116</v>
      </c>
      <c r="K28" s="2381">
        <v>0</v>
      </c>
      <c r="L28" s="2381">
        <v>593</v>
      </c>
    </row>
    <row r="29" spans="1:12" x14ac:dyDescent="0.2">
      <c r="A29" s="2419">
        <v>313.2</v>
      </c>
      <c r="B29" s="2420" t="s">
        <v>894</v>
      </c>
      <c r="C29" s="2410" t="s">
        <v>571</v>
      </c>
      <c r="D29" s="2381">
        <v>0</v>
      </c>
      <c r="E29" s="2381">
        <v>0</v>
      </c>
      <c r="F29" s="2381">
        <v>0</v>
      </c>
      <c r="G29" s="2381">
        <v>0</v>
      </c>
      <c r="H29" s="2381">
        <v>0</v>
      </c>
      <c r="I29" s="2381"/>
      <c r="J29" s="2381">
        <v>0</v>
      </c>
      <c r="K29" s="2381">
        <v>0</v>
      </c>
      <c r="L29" s="2381">
        <v>0</v>
      </c>
    </row>
    <row r="30" spans="1:12" x14ac:dyDescent="0.2">
      <c r="A30" s="2408">
        <v>314</v>
      </c>
      <c r="B30" s="2409" t="s">
        <v>623</v>
      </c>
      <c r="C30" s="2410" t="s">
        <v>571</v>
      </c>
      <c r="D30" s="2381">
        <v>160</v>
      </c>
      <c r="E30" s="2381">
        <v>-2467</v>
      </c>
      <c r="F30" s="2381">
        <v>0</v>
      </c>
      <c r="G30" s="2381">
        <v>0</v>
      </c>
      <c r="H30" s="2381">
        <v>-2307</v>
      </c>
      <c r="I30" s="2381"/>
      <c r="J30" s="2381">
        <v>-2238</v>
      </c>
      <c r="K30" s="2381">
        <v>0</v>
      </c>
      <c r="L30" s="2381">
        <v>-4545</v>
      </c>
    </row>
    <row r="31" spans="1:12" x14ac:dyDescent="0.2">
      <c r="A31" s="2419">
        <v>314.10000000000002</v>
      </c>
      <c r="B31" s="2420" t="s">
        <v>895</v>
      </c>
      <c r="C31" s="2410" t="s">
        <v>571</v>
      </c>
      <c r="D31" s="2381">
        <v>160</v>
      </c>
      <c r="E31" s="2381">
        <v>768</v>
      </c>
      <c r="F31" s="2381">
        <v>0</v>
      </c>
      <c r="G31" s="2381">
        <v>0</v>
      </c>
      <c r="H31" s="2429">
        <v>928</v>
      </c>
      <c r="I31" s="2381"/>
      <c r="J31" s="2381">
        <v>1091</v>
      </c>
      <c r="K31" s="2381">
        <v>0</v>
      </c>
      <c r="L31" s="2381">
        <v>2019</v>
      </c>
    </row>
    <row r="32" spans="1:12" x14ac:dyDescent="0.2">
      <c r="A32" s="2419">
        <v>314.2</v>
      </c>
      <c r="B32" s="2420" t="s">
        <v>896</v>
      </c>
      <c r="C32" s="2410" t="s">
        <v>571</v>
      </c>
      <c r="D32" s="2381">
        <v>0</v>
      </c>
      <c r="E32" s="2381">
        <v>3235</v>
      </c>
      <c r="F32" s="2381">
        <v>0</v>
      </c>
      <c r="G32" s="2381">
        <v>0</v>
      </c>
      <c r="H32" s="2429">
        <v>3235</v>
      </c>
      <c r="I32" s="2381"/>
      <c r="J32" s="2381">
        <v>3329</v>
      </c>
      <c r="K32" s="2381">
        <v>0</v>
      </c>
      <c r="L32" s="2381">
        <v>6564</v>
      </c>
    </row>
    <row r="33" spans="1:12" x14ac:dyDescent="0.2">
      <c r="A33" s="2419">
        <v>314.3</v>
      </c>
      <c r="B33" s="2420" t="s">
        <v>897</v>
      </c>
      <c r="C33" s="2410" t="s">
        <v>571</v>
      </c>
      <c r="D33" s="2381">
        <v>0</v>
      </c>
      <c r="E33" s="2381">
        <v>0</v>
      </c>
      <c r="F33" s="2381">
        <v>0</v>
      </c>
      <c r="G33" s="2381">
        <v>0</v>
      </c>
      <c r="H33" s="2429">
        <v>0</v>
      </c>
      <c r="I33" s="2381"/>
      <c r="J33" s="2381">
        <v>0</v>
      </c>
      <c r="K33" s="2381">
        <v>0</v>
      </c>
      <c r="L33" s="2381">
        <v>0</v>
      </c>
    </row>
    <row r="34" spans="1:12" x14ac:dyDescent="0.2">
      <c r="A34" s="2411">
        <v>3141</v>
      </c>
      <c r="B34" s="2412" t="s">
        <v>448</v>
      </c>
      <c r="C34" s="2410" t="s">
        <v>571</v>
      </c>
      <c r="D34" s="2382">
        <v>160</v>
      </c>
      <c r="E34" s="2382">
        <v>-2165</v>
      </c>
      <c r="F34" s="2382">
        <v>0</v>
      </c>
      <c r="G34" s="2382">
        <v>0</v>
      </c>
      <c r="H34" s="2382">
        <v>-2005</v>
      </c>
      <c r="I34" s="2382"/>
      <c r="J34" s="2382">
        <v>-2238</v>
      </c>
      <c r="K34" s="2430">
        <v>0</v>
      </c>
      <c r="L34" s="2382">
        <v>-4243</v>
      </c>
    </row>
    <row r="35" spans="1:12" x14ac:dyDescent="0.2">
      <c r="A35" s="2421">
        <v>3141.1</v>
      </c>
      <c r="B35" s="2422" t="s">
        <v>449</v>
      </c>
      <c r="C35" s="2410" t="s">
        <v>571</v>
      </c>
      <c r="D35" s="2382">
        <v>160</v>
      </c>
      <c r="E35" s="2382">
        <v>745</v>
      </c>
      <c r="F35" s="2382">
        <v>0</v>
      </c>
      <c r="G35" s="2382">
        <v>0</v>
      </c>
      <c r="H35" s="2431">
        <v>905</v>
      </c>
      <c r="I35" s="2382"/>
      <c r="J35" s="2382">
        <v>1091</v>
      </c>
      <c r="K35" s="2431">
        <v>0</v>
      </c>
      <c r="L35" s="2382">
        <v>1996</v>
      </c>
    </row>
    <row r="36" spans="1:12" x14ac:dyDescent="0.2">
      <c r="A36" s="2421">
        <v>3141.2</v>
      </c>
      <c r="B36" s="2422" t="s">
        <v>450</v>
      </c>
      <c r="C36" s="2410" t="s">
        <v>571</v>
      </c>
      <c r="D36" s="2382">
        <v>0</v>
      </c>
      <c r="E36" s="2382">
        <v>2910</v>
      </c>
      <c r="F36" s="2382">
        <v>0</v>
      </c>
      <c r="G36" s="2382">
        <v>0</v>
      </c>
      <c r="H36" s="2431">
        <v>2910</v>
      </c>
      <c r="I36" s="2382"/>
      <c r="J36" s="2382">
        <v>3329</v>
      </c>
      <c r="K36" s="2431">
        <v>0</v>
      </c>
      <c r="L36" s="2382">
        <v>6239</v>
      </c>
    </row>
    <row r="37" spans="1:12" x14ac:dyDescent="0.2">
      <c r="A37" s="2421">
        <v>3141.3</v>
      </c>
      <c r="B37" s="2422" t="s">
        <v>451</v>
      </c>
      <c r="C37" s="2410" t="s">
        <v>571</v>
      </c>
      <c r="D37" s="2382">
        <v>0</v>
      </c>
      <c r="E37" s="2382">
        <v>0</v>
      </c>
      <c r="F37" s="2382">
        <v>0</v>
      </c>
      <c r="G37" s="2382">
        <v>0</v>
      </c>
      <c r="H37" s="2431">
        <v>0</v>
      </c>
      <c r="I37" s="2382"/>
      <c r="J37" s="2382">
        <v>0</v>
      </c>
      <c r="K37" s="2431">
        <v>0</v>
      </c>
      <c r="L37" s="2382">
        <v>0</v>
      </c>
    </row>
    <row r="38" spans="1:12" x14ac:dyDescent="0.2">
      <c r="A38" s="2411">
        <v>3142</v>
      </c>
      <c r="B38" s="2412" t="s">
        <v>452</v>
      </c>
      <c r="C38" s="2410" t="s">
        <v>571</v>
      </c>
      <c r="D38" s="2382">
        <v>0</v>
      </c>
      <c r="E38" s="2382">
        <v>0</v>
      </c>
      <c r="F38" s="2382">
        <v>0</v>
      </c>
      <c r="G38" s="2382">
        <v>0</v>
      </c>
      <c r="H38" s="2430">
        <v>0</v>
      </c>
      <c r="I38" s="2382"/>
      <c r="J38" s="2382">
        <v>0</v>
      </c>
      <c r="K38" s="2430">
        <v>0</v>
      </c>
      <c r="L38" s="2382">
        <v>0</v>
      </c>
    </row>
    <row r="39" spans="1:12" x14ac:dyDescent="0.2">
      <c r="A39" s="2421">
        <v>3142.1</v>
      </c>
      <c r="B39" s="2422" t="s">
        <v>453</v>
      </c>
      <c r="C39" s="2410" t="s">
        <v>571</v>
      </c>
      <c r="D39" s="2382">
        <v>0</v>
      </c>
      <c r="E39" s="2382">
        <v>0</v>
      </c>
      <c r="F39" s="2382">
        <v>0</v>
      </c>
      <c r="G39" s="2382">
        <v>0</v>
      </c>
      <c r="H39" s="2431">
        <v>0</v>
      </c>
      <c r="I39" s="2382"/>
      <c r="J39" s="2382">
        <v>0</v>
      </c>
      <c r="K39" s="2431">
        <v>0</v>
      </c>
      <c r="L39" s="2382">
        <v>0</v>
      </c>
    </row>
    <row r="40" spans="1:12" x14ac:dyDescent="0.2">
      <c r="A40" s="2421">
        <v>3142.2</v>
      </c>
      <c r="B40" s="2422" t="s">
        <v>454</v>
      </c>
      <c r="C40" s="2410" t="s">
        <v>571</v>
      </c>
      <c r="D40" s="2382">
        <v>0</v>
      </c>
      <c r="E40" s="2382">
        <v>0</v>
      </c>
      <c r="F40" s="2382">
        <v>0</v>
      </c>
      <c r="G40" s="2382">
        <v>0</v>
      </c>
      <c r="H40" s="2431">
        <v>0</v>
      </c>
      <c r="I40" s="2382"/>
      <c r="J40" s="2382">
        <v>0</v>
      </c>
      <c r="K40" s="2431">
        <v>0</v>
      </c>
      <c r="L40" s="2382">
        <v>0</v>
      </c>
    </row>
    <row r="41" spans="1:12" x14ac:dyDescent="0.2">
      <c r="A41" s="2421">
        <v>3142.3</v>
      </c>
      <c r="B41" s="2422" t="s">
        <v>0</v>
      </c>
      <c r="C41" s="2410" t="s">
        <v>571</v>
      </c>
      <c r="D41" s="2382">
        <v>0</v>
      </c>
      <c r="E41" s="2382">
        <v>0</v>
      </c>
      <c r="F41" s="2382">
        <v>0</v>
      </c>
      <c r="G41" s="2382">
        <v>0</v>
      </c>
      <c r="H41" s="2431">
        <v>0</v>
      </c>
      <c r="I41" s="2382"/>
      <c r="J41" s="2382">
        <v>0</v>
      </c>
      <c r="K41" s="2431">
        <v>0</v>
      </c>
      <c r="L41" s="2382">
        <v>0</v>
      </c>
    </row>
    <row r="42" spans="1:12" x14ac:dyDescent="0.2">
      <c r="A42" s="2411">
        <v>3143</v>
      </c>
      <c r="B42" s="2412" t="s">
        <v>1</v>
      </c>
      <c r="C42" s="2410" t="s">
        <v>571</v>
      </c>
      <c r="D42" s="2382">
        <v>0</v>
      </c>
      <c r="E42" s="2382">
        <v>0</v>
      </c>
      <c r="F42" s="2382">
        <v>0</v>
      </c>
      <c r="G42" s="2382">
        <v>0</v>
      </c>
      <c r="H42" s="2431">
        <v>0</v>
      </c>
      <c r="I42" s="2382"/>
      <c r="J42" s="2382">
        <v>0</v>
      </c>
      <c r="K42" s="2430">
        <v>0</v>
      </c>
      <c r="L42" s="2382">
        <v>0</v>
      </c>
    </row>
    <row r="43" spans="1:12" x14ac:dyDescent="0.2">
      <c r="A43" s="2421">
        <v>3143.1</v>
      </c>
      <c r="B43" s="2422" t="s">
        <v>2</v>
      </c>
      <c r="C43" s="2410" t="s">
        <v>571</v>
      </c>
      <c r="D43" s="2382">
        <v>0</v>
      </c>
      <c r="E43" s="2382">
        <v>0</v>
      </c>
      <c r="F43" s="2382">
        <v>0</v>
      </c>
      <c r="G43" s="2382">
        <v>0</v>
      </c>
      <c r="H43" s="2431">
        <v>0</v>
      </c>
      <c r="I43" s="2382"/>
      <c r="J43" s="2382">
        <v>0</v>
      </c>
      <c r="K43" s="2431">
        <v>0</v>
      </c>
      <c r="L43" s="2382">
        <v>0</v>
      </c>
    </row>
    <row r="44" spans="1:12" x14ac:dyDescent="0.2">
      <c r="A44" s="2421">
        <v>3143.2</v>
      </c>
      <c r="B44" s="2422" t="s">
        <v>761</v>
      </c>
      <c r="C44" s="2410" t="s">
        <v>571</v>
      </c>
      <c r="D44" s="2382">
        <v>0</v>
      </c>
      <c r="E44" s="2382">
        <v>0</v>
      </c>
      <c r="F44" s="2382">
        <v>0</v>
      </c>
      <c r="G44" s="2382">
        <v>0</v>
      </c>
      <c r="H44" s="2431">
        <v>0</v>
      </c>
      <c r="I44" s="2382"/>
      <c r="J44" s="2382">
        <v>0</v>
      </c>
      <c r="K44" s="2431">
        <v>0</v>
      </c>
      <c r="L44" s="2382">
        <v>0</v>
      </c>
    </row>
    <row r="45" spans="1:12" x14ac:dyDescent="0.2">
      <c r="A45" s="2411">
        <v>3144</v>
      </c>
      <c r="B45" s="2412" t="s">
        <v>762</v>
      </c>
      <c r="C45" s="2410" t="s">
        <v>571</v>
      </c>
      <c r="D45" s="2382">
        <v>0</v>
      </c>
      <c r="E45" s="2382">
        <v>-302</v>
      </c>
      <c r="F45" s="2382">
        <v>0</v>
      </c>
      <c r="G45" s="2382">
        <v>0</v>
      </c>
      <c r="H45" s="2431">
        <v>-302</v>
      </c>
      <c r="I45" s="2382"/>
      <c r="J45" s="2382">
        <v>0</v>
      </c>
      <c r="K45" s="2430">
        <v>0</v>
      </c>
      <c r="L45" s="2382">
        <v>-302</v>
      </c>
    </row>
    <row r="46" spans="1:12" x14ac:dyDescent="0.2">
      <c r="A46" s="2421">
        <v>3144.1</v>
      </c>
      <c r="B46" s="2422" t="s">
        <v>763</v>
      </c>
      <c r="C46" s="2410" t="s">
        <v>571</v>
      </c>
      <c r="D46" s="2382">
        <v>0</v>
      </c>
      <c r="E46" s="2382">
        <v>23</v>
      </c>
      <c r="F46" s="2382">
        <v>0</v>
      </c>
      <c r="G46" s="2382">
        <v>0</v>
      </c>
      <c r="H46" s="2431">
        <v>23</v>
      </c>
      <c r="I46" s="2382"/>
      <c r="J46" s="2382">
        <v>0</v>
      </c>
      <c r="K46" s="2431">
        <v>0</v>
      </c>
      <c r="L46" s="2382">
        <v>23</v>
      </c>
    </row>
    <row r="47" spans="1:12" x14ac:dyDescent="0.2">
      <c r="A47" s="2423">
        <v>3144.2</v>
      </c>
      <c r="B47" s="2424" t="s">
        <v>764</v>
      </c>
      <c r="C47" s="2425" t="s">
        <v>571</v>
      </c>
      <c r="D47" s="2382">
        <v>0</v>
      </c>
      <c r="E47" s="2382">
        <v>325</v>
      </c>
      <c r="F47" s="2432">
        <v>0</v>
      </c>
      <c r="G47" s="2432">
        <v>0</v>
      </c>
      <c r="H47" s="2433">
        <v>325</v>
      </c>
      <c r="I47" s="2432"/>
      <c r="J47" s="2432">
        <v>0</v>
      </c>
      <c r="K47" s="2431">
        <v>0</v>
      </c>
      <c r="L47" s="2432">
        <v>325</v>
      </c>
    </row>
    <row r="48" spans="1:12" x14ac:dyDescent="0.2">
      <c r="A48" s="2413">
        <v>32</v>
      </c>
      <c r="B48" s="2414" t="s">
        <v>879</v>
      </c>
      <c r="C48" s="2415" t="s">
        <v>571</v>
      </c>
      <c r="D48" s="2379">
        <v>-1988</v>
      </c>
      <c r="E48" s="2379">
        <v>1183</v>
      </c>
      <c r="F48" s="2379">
        <v>4363</v>
      </c>
      <c r="G48" s="2379">
        <v>-12292</v>
      </c>
      <c r="H48" s="2379">
        <v>-8734</v>
      </c>
      <c r="I48" s="2379"/>
      <c r="J48" s="2379">
        <v>117</v>
      </c>
      <c r="K48" s="2379">
        <v>82</v>
      </c>
      <c r="L48" s="2379">
        <v>-8535</v>
      </c>
    </row>
    <row r="49" spans="1:12" x14ac:dyDescent="0.2">
      <c r="A49" s="115" t="s">
        <v>765</v>
      </c>
      <c r="B49" s="2314" t="s">
        <v>766</v>
      </c>
      <c r="C49" s="2410"/>
      <c r="D49" s="2382">
        <v>7097</v>
      </c>
      <c r="E49" s="2382">
        <v>3205</v>
      </c>
      <c r="F49" s="2382">
        <v>1619</v>
      </c>
      <c r="G49" s="2382">
        <v>-3875</v>
      </c>
      <c r="H49" s="2382">
        <v>8046</v>
      </c>
      <c r="I49" s="2382"/>
      <c r="J49" s="2382">
        <v>-655</v>
      </c>
      <c r="K49" s="2382">
        <v>0</v>
      </c>
      <c r="L49" s="2382">
        <v>7391</v>
      </c>
    </row>
    <row r="50" spans="1:12" x14ac:dyDescent="0.2">
      <c r="A50" s="115" t="s">
        <v>767</v>
      </c>
      <c r="B50" s="2314" t="s">
        <v>768</v>
      </c>
      <c r="C50" s="2307"/>
      <c r="D50" s="1378">
        <v>-599</v>
      </c>
      <c r="E50" s="1378">
        <v>2235</v>
      </c>
      <c r="F50" s="1378">
        <v>2948</v>
      </c>
      <c r="G50" s="1378">
        <v>-5660</v>
      </c>
      <c r="H50" s="1378">
        <v>-1076</v>
      </c>
      <c r="I50" s="1378"/>
      <c r="J50" s="1378">
        <v>-50</v>
      </c>
      <c r="K50" s="1378">
        <v>50</v>
      </c>
      <c r="L50" s="1378">
        <v>-1076</v>
      </c>
    </row>
    <row r="51" spans="1:12" x14ac:dyDescent="0.2">
      <c r="A51" s="115" t="s">
        <v>769</v>
      </c>
      <c r="B51" s="2314" t="s">
        <v>770</v>
      </c>
      <c r="C51" s="2307"/>
      <c r="D51" s="1378">
        <v>1486</v>
      </c>
      <c r="E51" s="1378">
        <v>-262</v>
      </c>
      <c r="F51" s="1378">
        <v>-5</v>
      </c>
      <c r="G51" s="1378">
        <v>-2990</v>
      </c>
      <c r="H51" s="1378">
        <v>-1771</v>
      </c>
      <c r="I51" s="1378"/>
      <c r="J51" s="1378">
        <v>151</v>
      </c>
      <c r="K51" s="1378">
        <v>-9</v>
      </c>
      <c r="L51" s="1378">
        <v>-1629</v>
      </c>
    </row>
    <row r="52" spans="1:12" x14ac:dyDescent="0.2">
      <c r="A52" s="115" t="s">
        <v>771</v>
      </c>
      <c r="B52" s="2314" t="s">
        <v>772</v>
      </c>
      <c r="C52" s="2307"/>
      <c r="D52" s="1378">
        <v>-17430</v>
      </c>
      <c r="E52" s="1378">
        <v>49</v>
      </c>
      <c r="F52" s="1378">
        <v>372</v>
      </c>
      <c r="G52" s="1378">
        <v>0</v>
      </c>
      <c r="H52" s="1378">
        <v>-17009</v>
      </c>
      <c r="I52" s="1378"/>
      <c r="J52" s="1378">
        <v>-196</v>
      </c>
      <c r="K52" s="1378">
        <v>0</v>
      </c>
      <c r="L52" s="1378">
        <v>-17205</v>
      </c>
    </row>
    <row r="53" spans="1:12" x14ac:dyDescent="0.2">
      <c r="A53" s="115" t="s">
        <v>773</v>
      </c>
      <c r="B53" s="2314" t="s">
        <v>774</v>
      </c>
      <c r="C53" s="2307"/>
      <c r="D53" s="1378">
        <v>0</v>
      </c>
      <c r="E53" s="1378">
        <v>0</v>
      </c>
      <c r="F53" s="1378">
        <v>0</v>
      </c>
      <c r="G53" s="1378">
        <v>0</v>
      </c>
      <c r="H53" s="1378">
        <v>0</v>
      </c>
      <c r="I53" s="1378"/>
      <c r="J53" s="1378">
        <v>0</v>
      </c>
      <c r="K53" s="1378">
        <v>0</v>
      </c>
      <c r="L53" s="1378">
        <v>0</v>
      </c>
    </row>
    <row r="54" spans="1:12" x14ac:dyDescent="0.2">
      <c r="A54" s="115" t="s">
        <v>775</v>
      </c>
      <c r="B54" s="2314" t="s">
        <v>359</v>
      </c>
      <c r="C54" s="2307"/>
      <c r="D54" s="1378">
        <v>0</v>
      </c>
      <c r="E54" s="1378">
        <v>11</v>
      </c>
      <c r="F54" s="1378">
        <v>0</v>
      </c>
      <c r="G54" s="1378">
        <v>0</v>
      </c>
      <c r="H54" s="1378">
        <v>11</v>
      </c>
      <c r="I54" s="1378"/>
      <c r="J54" s="1378">
        <v>0</v>
      </c>
      <c r="K54" s="1378">
        <v>0</v>
      </c>
      <c r="L54" s="1378">
        <v>11</v>
      </c>
    </row>
    <row r="55" spans="1:12" x14ac:dyDescent="0.2">
      <c r="A55" s="115" t="s">
        <v>360</v>
      </c>
      <c r="B55" s="2314" t="s">
        <v>361</v>
      </c>
      <c r="C55" s="2307"/>
      <c r="D55" s="1378">
        <v>7458</v>
      </c>
      <c r="E55" s="1378">
        <v>-4055</v>
      </c>
      <c r="F55" s="1378">
        <v>-571</v>
      </c>
      <c r="G55" s="1378">
        <v>233</v>
      </c>
      <c r="H55" s="1378">
        <v>3065</v>
      </c>
      <c r="I55" s="1378"/>
      <c r="J55" s="1378">
        <v>867</v>
      </c>
      <c r="K55" s="1378">
        <v>41</v>
      </c>
      <c r="L55" s="1378">
        <v>3973</v>
      </c>
    </row>
    <row r="56" spans="1:12" x14ac:dyDescent="0.2">
      <c r="A56" s="2311">
        <v>321</v>
      </c>
      <c r="B56" s="2366" t="s">
        <v>880</v>
      </c>
      <c r="C56" s="2307" t="s">
        <v>571</v>
      </c>
      <c r="D56" s="2380">
        <v>-11312</v>
      </c>
      <c r="E56" s="2380">
        <v>6384</v>
      </c>
      <c r="F56" s="2380">
        <v>4697</v>
      </c>
      <c r="G56" s="2380">
        <v>-12292</v>
      </c>
      <c r="H56" s="2380">
        <v>-12523</v>
      </c>
      <c r="I56" s="2380"/>
      <c r="J56" s="2380">
        <v>2317</v>
      </c>
      <c r="K56" s="2380">
        <v>82</v>
      </c>
      <c r="L56" s="2380">
        <v>-10124</v>
      </c>
    </row>
    <row r="57" spans="1:12" x14ac:dyDescent="0.2">
      <c r="A57" s="2305">
        <v>3212</v>
      </c>
      <c r="B57" s="2367" t="s">
        <v>362</v>
      </c>
      <c r="C57" s="2307" t="s">
        <v>571</v>
      </c>
      <c r="D57" s="1378">
        <v>2269</v>
      </c>
      <c r="E57" s="1378">
        <v>3205</v>
      </c>
      <c r="F57" s="1378">
        <v>1619</v>
      </c>
      <c r="G57" s="1378">
        <v>-3875</v>
      </c>
      <c r="H57" s="1378">
        <v>3218</v>
      </c>
      <c r="I57" s="1378"/>
      <c r="J57" s="1378">
        <v>-655</v>
      </c>
      <c r="K57" s="1378">
        <v>0</v>
      </c>
      <c r="L57" s="1378">
        <v>2563</v>
      </c>
    </row>
    <row r="58" spans="1:12" x14ac:dyDescent="0.2">
      <c r="A58" s="2305">
        <v>3213</v>
      </c>
      <c r="B58" s="2367" t="s">
        <v>363</v>
      </c>
      <c r="C58" s="2307" t="s">
        <v>571</v>
      </c>
      <c r="D58" s="1378">
        <v>0</v>
      </c>
      <c r="E58" s="1378">
        <v>2235</v>
      </c>
      <c r="F58" s="1378">
        <v>2948</v>
      </c>
      <c r="G58" s="1378">
        <v>-5660</v>
      </c>
      <c r="H58" s="1378">
        <v>-477</v>
      </c>
      <c r="I58" s="1378"/>
      <c r="J58" s="1378">
        <v>-50</v>
      </c>
      <c r="K58" s="1378">
        <v>50</v>
      </c>
      <c r="L58" s="1378">
        <v>-477</v>
      </c>
    </row>
    <row r="59" spans="1:12" x14ac:dyDescent="0.2">
      <c r="A59" s="2305">
        <v>3214</v>
      </c>
      <c r="B59" s="2367" t="s">
        <v>364</v>
      </c>
      <c r="C59" s="2307" t="s">
        <v>571</v>
      </c>
      <c r="D59" s="1378">
        <v>1438</v>
      </c>
      <c r="E59" s="1378">
        <v>-262</v>
      </c>
      <c r="F59" s="1378">
        <v>-5</v>
      </c>
      <c r="G59" s="1378">
        <v>-2990</v>
      </c>
      <c r="H59" s="1378">
        <v>-1819</v>
      </c>
      <c r="I59" s="1378"/>
      <c r="J59" s="1378">
        <v>151</v>
      </c>
      <c r="K59" s="1378">
        <v>-9</v>
      </c>
      <c r="L59" s="1378">
        <v>-1677</v>
      </c>
    </row>
    <row r="60" spans="1:12" x14ac:dyDescent="0.2">
      <c r="A60" s="2305">
        <v>3215</v>
      </c>
      <c r="B60" s="2367" t="s">
        <v>365</v>
      </c>
      <c r="C60" s="2307" t="s">
        <v>571</v>
      </c>
      <c r="D60" s="1378">
        <v>-17437</v>
      </c>
      <c r="E60" s="1378">
        <v>49</v>
      </c>
      <c r="F60" s="1378">
        <v>372</v>
      </c>
      <c r="G60" s="1378">
        <v>0</v>
      </c>
      <c r="H60" s="1378">
        <v>-17016</v>
      </c>
      <c r="I60" s="1378"/>
      <c r="J60" s="1378">
        <v>-196</v>
      </c>
      <c r="K60" s="1378">
        <v>0</v>
      </c>
      <c r="L60" s="1378">
        <v>-17212</v>
      </c>
    </row>
    <row r="61" spans="1:12" x14ac:dyDescent="0.2">
      <c r="A61" s="2305">
        <v>3216</v>
      </c>
      <c r="B61" s="2367" t="s">
        <v>665</v>
      </c>
      <c r="C61" s="2307" t="s">
        <v>571</v>
      </c>
      <c r="D61" s="1378">
        <v>0</v>
      </c>
      <c r="E61" s="1378">
        <v>0</v>
      </c>
      <c r="F61" s="1378">
        <v>0</v>
      </c>
      <c r="G61" s="1378">
        <v>0</v>
      </c>
      <c r="H61" s="1378">
        <v>0</v>
      </c>
      <c r="I61" s="1378"/>
      <c r="J61" s="1378">
        <v>0</v>
      </c>
      <c r="K61" s="1378">
        <v>0</v>
      </c>
      <c r="L61" s="1378">
        <v>0</v>
      </c>
    </row>
    <row r="62" spans="1:12" x14ac:dyDescent="0.2">
      <c r="A62" s="2305">
        <v>3217</v>
      </c>
      <c r="B62" s="2367" t="s">
        <v>366</v>
      </c>
      <c r="C62" s="2307" t="s">
        <v>571</v>
      </c>
      <c r="D62" s="1378">
        <v>0</v>
      </c>
      <c r="E62" s="1378">
        <v>10</v>
      </c>
      <c r="F62" s="1378">
        <v>0</v>
      </c>
      <c r="G62" s="1378">
        <v>0</v>
      </c>
      <c r="H62" s="1378">
        <v>10</v>
      </c>
      <c r="I62" s="1378"/>
      <c r="J62" s="1378">
        <v>0</v>
      </c>
      <c r="K62" s="1378">
        <v>0</v>
      </c>
      <c r="L62" s="1378">
        <v>10</v>
      </c>
    </row>
    <row r="63" spans="1:12" x14ac:dyDescent="0.2">
      <c r="A63" s="2305">
        <v>3218</v>
      </c>
      <c r="B63" s="2367" t="s">
        <v>367</v>
      </c>
      <c r="C63" s="2307" t="s">
        <v>571</v>
      </c>
      <c r="D63" s="1378">
        <v>2418</v>
      </c>
      <c r="E63" s="1378">
        <v>1147</v>
      </c>
      <c r="F63" s="1378">
        <v>-237</v>
      </c>
      <c r="G63" s="1378">
        <v>233</v>
      </c>
      <c r="H63" s="1378">
        <v>3561</v>
      </c>
      <c r="I63" s="1378"/>
      <c r="J63" s="1378">
        <v>3067</v>
      </c>
      <c r="K63" s="1378">
        <v>41</v>
      </c>
      <c r="L63" s="1378">
        <v>6669</v>
      </c>
    </row>
    <row r="64" spans="1:12" x14ac:dyDescent="0.2">
      <c r="A64" s="2311">
        <v>322</v>
      </c>
      <c r="B64" s="2366" t="s">
        <v>881</v>
      </c>
      <c r="C64" s="2307" t="s">
        <v>571</v>
      </c>
      <c r="D64" s="2380">
        <v>9324</v>
      </c>
      <c r="E64" s="2380">
        <v>-5201</v>
      </c>
      <c r="F64" s="2380">
        <v>-334</v>
      </c>
      <c r="G64" s="2380">
        <v>0</v>
      </c>
      <c r="H64" s="2380">
        <v>3789</v>
      </c>
      <c r="I64" s="2380"/>
      <c r="J64" s="2380">
        <v>-2200</v>
      </c>
      <c r="K64" s="2380">
        <v>0</v>
      </c>
      <c r="L64" s="2434">
        <v>1589</v>
      </c>
    </row>
    <row r="65" spans="1:12" x14ac:dyDescent="0.2">
      <c r="A65" s="2305">
        <v>3222</v>
      </c>
      <c r="B65" s="2367" t="s">
        <v>362</v>
      </c>
      <c r="C65" s="2307" t="s">
        <v>571</v>
      </c>
      <c r="D65" s="1378">
        <v>4828</v>
      </c>
      <c r="E65" s="1378">
        <v>0</v>
      </c>
      <c r="F65" s="1378">
        <v>0</v>
      </c>
      <c r="G65" s="1378">
        <v>0</v>
      </c>
      <c r="H65" s="2435">
        <v>4828</v>
      </c>
      <c r="I65" s="1378"/>
      <c r="J65" s="1378">
        <v>0</v>
      </c>
      <c r="K65" s="1378">
        <v>0</v>
      </c>
      <c r="L65" s="2436">
        <v>4828</v>
      </c>
    </row>
    <row r="66" spans="1:12" x14ac:dyDescent="0.2">
      <c r="A66" s="2305">
        <v>3223</v>
      </c>
      <c r="B66" s="2367" t="s">
        <v>368</v>
      </c>
      <c r="C66" s="2307" t="s">
        <v>571</v>
      </c>
      <c r="D66" s="1378">
        <v>-599</v>
      </c>
      <c r="E66" s="1378">
        <v>0</v>
      </c>
      <c r="F66" s="1378">
        <v>0</v>
      </c>
      <c r="G66" s="1378">
        <v>0</v>
      </c>
      <c r="H66" s="2435">
        <v>-599</v>
      </c>
      <c r="I66" s="1378"/>
      <c r="J66" s="1378">
        <v>0</v>
      </c>
      <c r="K66" s="1378">
        <v>0</v>
      </c>
      <c r="L66" s="2436">
        <v>-599</v>
      </c>
    </row>
    <row r="67" spans="1:12" x14ac:dyDescent="0.2">
      <c r="A67" s="2305">
        <v>3224</v>
      </c>
      <c r="B67" s="2367" t="s">
        <v>364</v>
      </c>
      <c r="C67" s="2307" t="s">
        <v>571</v>
      </c>
      <c r="D67" s="1378">
        <v>48</v>
      </c>
      <c r="E67" s="1378">
        <v>0</v>
      </c>
      <c r="F67" s="1378">
        <v>0</v>
      </c>
      <c r="G67" s="1378">
        <v>0</v>
      </c>
      <c r="H67" s="2435">
        <v>48</v>
      </c>
      <c r="I67" s="1378"/>
      <c r="J67" s="1378">
        <v>0</v>
      </c>
      <c r="K67" s="1378">
        <v>0</v>
      </c>
      <c r="L67" s="2436">
        <v>48</v>
      </c>
    </row>
    <row r="68" spans="1:12" x14ac:dyDescent="0.2">
      <c r="A68" s="2305">
        <v>3225</v>
      </c>
      <c r="B68" s="2367" t="s">
        <v>365</v>
      </c>
      <c r="C68" s="2307" t="s">
        <v>571</v>
      </c>
      <c r="D68" s="1378">
        <v>7</v>
      </c>
      <c r="E68" s="1378">
        <v>0</v>
      </c>
      <c r="F68" s="1378">
        <v>0</v>
      </c>
      <c r="G68" s="1378">
        <v>0</v>
      </c>
      <c r="H68" s="2435">
        <v>7</v>
      </c>
      <c r="I68" s="1378"/>
      <c r="J68" s="1378">
        <v>0</v>
      </c>
      <c r="K68" s="1378">
        <v>0</v>
      </c>
      <c r="L68" s="2436">
        <v>7</v>
      </c>
    </row>
    <row r="69" spans="1:12" x14ac:dyDescent="0.2">
      <c r="A69" s="2305">
        <v>3226</v>
      </c>
      <c r="B69" s="2367" t="s">
        <v>665</v>
      </c>
      <c r="C69" s="2307" t="s">
        <v>571</v>
      </c>
      <c r="D69" s="1378">
        <v>0</v>
      </c>
      <c r="E69" s="1378">
        <v>0</v>
      </c>
      <c r="F69" s="1378">
        <v>0</v>
      </c>
      <c r="G69" s="1378">
        <v>0</v>
      </c>
      <c r="H69" s="2435">
        <v>0</v>
      </c>
      <c r="I69" s="1378"/>
      <c r="J69" s="1378">
        <v>0</v>
      </c>
      <c r="K69" s="1378">
        <v>0</v>
      </c>
      <c r="L69" s="2436">
        <v>0</v>
      </c>
    </row>
    <row r="70" spans="1:12" x14ac:dyDescent="0.2">
      <c r="A70" s="2305">
        <v>3227</v>
      </c>
      <c r="B70" s="2367" t="s">
        <v>366</v>
      </c>
      <c r="C70" s="2307" t="s">
        <v>571</v>
      </c>
      <c r="D70" s="1378">
        <v>0</v>
      </c>
      <c r="E70" s="1378">
        <v>1</v>
      </c>
      <c r="F70" s="1378">
        <v>0</v>
      </c>
      <c r="G70" s="1378">
        <v>0</v>
      </c>
      <c r="H70" s="2435">
        <v>1</v>
      </c>
      <c r="I70" s="1378"/>
      <c r="J70" s="1378">
        <v>0</v>
      </c>
      <c r="K70" s="1378">
        <v>0</v>
      </c>
      <c r="L70" s="2436">
        <v>1</v>
      </c>
    </row>
    <row r="71" spans="1:12" x14ac:dyDescent="0.2">
      <c r="A71" s="2305">
        <v>3228</v>
      </c>
      <c r="B71" s="2367" t="s">
        <v>367</v>
      </c>
      <c r="C71" s="2307" t="s">
        <v>571</v>
      </c>
      <c r="D71" s="1378">
        <v>5040</v>
      </c>
      <c r="E71" s="1378">
        <v>-5202</v>
      </c>
      <c r="F71" s="1378">
        <v>-334</v>
      </c>
      <c r="G71" s="1378">
        <v>0</v>
      </c>
      <c r="H71" s="2435">
        <v>-496</v>
      </c>
      <c r="I71" s="1378"/>
      <c r="J71" s="1378">
        <v>-2200</v>
      </c>
      <c r="K71" s="1378">
        <v>0</v>
      </c>
      <c r="L71" s="2436">
        <v>-2696</v>
      </c>
    </row>
    <row r="72" spans="1:12" x14ac:dyDescent="0.2">
      <c r="A72" s="2416">
        <v>323</v>
      </c>
      <c r="B72" s="2357" t="s">
        <v>285</v>
      </c>
      <c r="C72" s="2324" t="s">
        <v>571</v>
      </c>
      <c r="D72" s="2380">
        <v>0</v>
      </c>
      <c r="E72" s="2380">
        <v>0</v>
      </c>
      <c r="F72" s="2389">
        <v>0</v>
      </c>
      <c r="G72" s="2389">
        <v>0</v>
      </c>
      <c r="H72" s="2437">
        <v>0</v>
      </c>
      <c r="I72" s="2389"/>
      <c r="J72" s="2389">
        <v>0</v>
      </c>
      <c r="K72" s="2389">
        <v>0</v>
      </c>
      <c r="L72" s="2438">
        <v>0</v>
      </c>
    </row>
    <row r="73" spans="1:12" x14ac:dyDescent="0.2">
      <c r="A73" s="2364">
        <v>33</v>
      </c>
      <c r="B73" s="2365" t="s">
        <v>882</v>
      </c>
      <c r="C73" s="2396" t="s">
        <v>571</v>
      </c>
      <c r="D73" s="2378">
        <v>52628</v>
      </c>
      <c r="E73" s="2378">
        <v>6091</v>
      </c>
      <c r="F73" s="2378">
        <v>1787</v>
      </c>
      <c r="G73" s="2378">
        <v>-12292</v>
      </c>
      <c r="H73" s="2378">
        <v>48214</v>
      </c>
      <c r="I73" s="2378"/>
      <c r="J73" s="2378">
        <v>4002</v>
      </c>
      <c r="K73" s="2378">
        <v>82</v>
      </c>
      <c r="L73" s="2378">
        <v>52298</v>
      </c>
    </row>
    <row r="74" spans="1:12" x14ac:dyDescent="0.2">
      <c r="A74" s="115" t="s">
        <v>369</v>
      </c>
      <c r="B74" s="2314" t="s">
        <v>370</v>
      </c>
      <c r="C74" s="2307"/>
      <c r="D74" s="1378">
        <v>3875</v>
      </c>
      <c r="E74" s="1378">
        <v>0</v>
      </c>
      <c r="F74" s="1378">
        <v>0</v>
      </c>
      <c r="G74" s="1378">
        <v>-3875</v>
      </c>
      <c r="H74" s="1378">
        <v>0</v>
      </c>
      <c r="I74" s="1378"/>
      <c r="J74" s="1378">
        <v>0</v>
      </c>
      <c r="K74" s="1378">
        <v>0</v>
      </c>
      <c r="L74" s="1378">
        <v>0</v>
      </c>
    </row>
    <row r="75" spans="1:12" x14ac:dyDescent="0.2">
      <c r="A75" s="115" t="s">
        <v>371</v>
      </c>
      <c r="B75" s="2314" t="s">
        <v>213</v>
      </c>
      <c r="C75" s="2307"/>
      <c r="D75" s="1378">
        <v>45105</v>
      </c>
      <c r="E75" s="1378">
        <v>3110</v>
      </c>
      <c r="F75" s="1378">
        <v>0</v>
      </c>
      <c r="G75" s="1378">
        <v>-5660</v>
      </c>
      <c r="H75" s="1378">
        <v>42555</v>
      </c>
      <c r="I75" s="1378"/>
      <c r="J75" s="1378">
        <v>1201</v>
      </c>
      <c r="K75" s="1378">
        <v>50</v>
      </c>
      <c r="L75" s="1378">
        <v>43806</v>
      </c>
    </row>
    <row r="76" spans="1:12" x14ac:dyDescent="0.2">
      <c r="A76" s="115" t="s">
        <v>214</v>
      </c>
      <c r="B76" s="2314" t="s">
        <v>667</v>
      </c>
      <c r="C76" s="2307"/>
      <c r="D76" s="1378">
        <v>4561</v>
      </c>
      <c r="E76" s="1378">
        <v>2815</v>
      </c>
      <c r="F76" s="1378">
        <v>2998</v>
      </c>
      <c r="G76" s="1378">
        <v>-2990</v>
      </c>
      <c r="H76" s="1378">
        <v>7384</v>
      </c>
      <c r="I76" s="1378"/>
      <c r="J76" s="1378">
        <v>1963</v>
      </c>
      <c r="K76" s="1378">
        <v>-9</v>
      </c>
      <c r="L76" s="1378">
        <v>9338</v>
      </c>
    </row>
    <row r="77" spans="1:12" x14ac:dyDescent="0.2">
      <c r="A77" s="115" t="s">
        <v>668</v>
      </c>
      <c r="B77" s="2314" t="s">
        <v>669</v>
      </c>
      <c r="C77" s="2307"/>
      <c r="D77" s="1378">
        <v>0</v>
      </c>
      <c r="E77" s="1378">
        <v>0</v>
      </c>
      <c r="F77" s="1378">
        <v>0</v>
      </c>
      <c r="G77" s="1378">
        <v>0</v>
      </c>
      <c r="H77" s="1378">
        <v>0</v>
      </c>
      <c r="I77" s="1378"/>
      <c r="J77" s="1378">
        <v>0</v>
      </c>
      <c r="K77" s="1378">
        <v>0</v>
      </c>
      <c r="L77" s="1378">
        <v>0</v>
      </c>
    </row>
    <row r="78" spans="1:12" x14ac:dyDescent="0.2">
      <c r="A78" s="115" t="s">
        <v>670</v>
      </c>
      <c r="B78" s="2314" t="s">
        <v>671</v>
      </c>
      <c r="C78" s="2307"/>
      <c r="D78" s="1378">
        <v>0</v>
      </c>
      <c r="E78" s="1378">
        <v>0</v>
      </c>
      <c r="F78" s="1378">
        <v>0</v>
      </c>
      <c r="G78" s="1378">
        <v>0</v>
      </c>
      <c r="H78" s="1378">
        <v>0</v>
      </c>
      <c r="I78" s="1378"/>
      <c r="J78" s="1378">
        <v>0</v>
      </c>
      <c r="K78" s="1378">
        <v>0</v>
      </c>
      <c r="L78" s="1378">
        <v>0</v>
      </c>
    </row>
    <row r="79" spans="1:12" x14ac:dyDescent="0.2">
      <c r="A79" s="115" t="s">
        <v>672</v>
      </c>
      <c r="B79" s="2314" t="s">
        <v>613</v>
      </c>
      <c r="C79" s="2307"/>
      <c r="D79" s="1378">
        <v>-25</v>
      </c>
      <c r="E79" s="1378">
        <v>-77</v>
      </c>
      <c r="F79" s="1378">
        <v>0</v>
      </c>
      <c r="G79" s="1378">
        <v>0</v>
      </c>
      <c r="H79" s="1378">
        <v>-102</v>
      </c>
      <c r="I79" s="1378"/>
      <c r="J79" s="1378">
        <v>0</v>
      </c>
      <c r="K79" s="1378">
        <v>0</v>
      </c>
      <c r="L79" s="1378">
        <v>-102</v>
      </c>
    </row>
    <row r="80" spans="1:12" x14ac:dyDescent="0.2">
      <c r="A80" s="115" t="s">
        <v>614</v>
      </c>
      <c r="B80" s="2314" t="s">
        <v>615</v>
      </c>
      <c r="C80" s="2307"/>
      <c r="D80" s="1378">
        <v>-888</v>
      </c>
      <c r="E80" s="1378">
        <v>243</v>
      </c>
      <c r="F80" s="1378">
        <v>-1211</v>
      </c>
      <c r="G80" s="1378">
        <v>233</v>
      </c>
      <c r="H80" s="1378">
        <v>-1623</v>
      </c>
      <c r="I80" s="1378"/>
      <c r="J80" s="1378">
        <v>838</v>
      </c>
      <c r="K80" s="1378">
        <v>41</v>
      </c>
      <c r="L80" s="1378">
        <v>-744</v>
      </c>
    </row>
    <row r="81" spans="1:12" x14ac:dyDescent="0.2">
      <c r="A81" s="2311">
        <v>331</v>
      </c>
      <c r="B81" s="2366" t="s">
        <v>880</v>
      </c>
      <c r="C81" s="2307" t="s">
        <v>571</v>
      </c>
      <c r="D81" s="2380">
        <v>-10260</v>
      </c>
      <c r="E81" s="2380">
        <v>3586</v>
      </c>
      <c r="F81" s="2380">
        <v>1787</v>
      </c>
      <c r="G81" s="2380">
        <v>-12292</v>
      </c>
      <c r="H81" s="2380">
        <v>-17179</v>
      </c>
      <c r="I81" s="2380"/>
      <c r="J81" s="2380">
        <v>2692</v>
      </c>
      <c r="K81" s="2380">
        <v>82</v>
      </c>
      <c r="L81" s="2380">
        <v>-14405</v>
      </c>
    </row>
    <row r="82" spans="1:12" x14ac:dyDescent="0.2">
      <c r="A82" s="2305">
        <v>3312</v>
      </c>
      <c r="B82" s="2367" t="s">
        <v>616</v>
      </c>
      <c r="C82" s="2307" t="s">
        <v>571</v>
      </c>
      <c r="D82" s="1378">
        <v>3875</v>
      </c>
      <c r="E82" s="1378">
        <v>0</v>
      </c>
      <c r="F82" s="1378">
        <v>0</v>
      </c>
      <c r="G82" s="1378">
        <v>-3875</v>
      </c>
      <c r="H82" s="1378">
        <v>0</v>
      </c>
      <c r="I82" s="1378"/>
      <c r="J82" s="1378">
        <v>0</v>
      </c>
      <c r="K82" s="1378">
        <v>0</v>
      </c>
      <c r="L82" s="1378">
        <v>0</v>
      </c>
    </row>
    <row r="83" spans="1:12" x14ac:dyDescent="0.2">
      <c r="A83" s="2305">
        <v>3313</v>
      </c>
      <c r="B83" s="2367" t="s">
        <v>368</v>
      </c>
      <c r="C83" s="2307" t="s">
        <v>571</v>
      </c>
      <c r="D83" s="1378">
        <v>-13737</v>
      </c>
      <c r="E83" s="1378">
        <v>3110</v>
      </c>
      <c r="F83" s="1378">
        <v>0</v>
      </c>
      <c r="G83" s="1378">
        <v>-5660</v>
      </c>
      <c r="H83" s="1378">
        <v>-16287</v>
      </c>
      <c r="I83" s="1378"/>
      <c r="J83" s="1378">
        <v>1294</v>
      </c>
      <c r="K83" s="1378">
        <v>50</v>
      </c>
      <c r="L83" s="1378">
        <v>-14943</v>
      </c>
    </row>
    <row r="84" spans="1:12" x14ac:dyDescent="0.2">
      <c r="A84" s="2305">
        <v>3314</v>
      </c>
      <c r="B84" s="2367" t="s">
        <v>364</v>
      </c>
      <c r="C84" s="2307" t="s">
        <v>571</v>
      </c>
      <c r="D84" s="1378">
        <v>943</v>
      </c>
      <c r="E84" s="1378">
        <v>310</v>
      </c>
      <c r="F84" s="1378">
        <v>2998</v>
      </c>
      <c r="G84" s="1378">
        <v>-2990</v>
      </c>
      <c r="H84" s="1378">
        <v>1261</v>
      </c>
      <c r="I84" s="1378"/>
      <c r="J84" s="1378">
        <v>551</v>
      </c>
      <c r="K84" s="1378">
        <v>-9</v>
      </c>
      <c r="L84" s="1378">
        <v>1803</v>
      </c>
    </row>
    <row r="85" spans="1:12" x14ac:dyDescent="0.2">
      <c r="A85" s="2305">
        <v>3315</v>
      </c>
      <c r="B85" s="2367" t="s">
        <v>365</v>
      </c>
      <c r="C85" s="2307"/>
      <c r="D85" s="1378">
        <v>0</v>
      </c>
      <c r="E85" s="1378">
        <v>0</v>
      </c>
      <c r="F85" s="1378">
        <v>0</v>
      </c>
      <c r="G85" s="1378">
        <v>0</v>
      </c>
      <c r="H85" s="1378">
        <v>0</v>
      </c>
      <c r="I85" s="1378"/>
      <c r="J85" s="1378">
        <v>0</v>
      </c>
      <c r="K85" s="1378">
        <v>0</v>
      </c>
      <c r="L85" s="1378">
        <v>0</v>
      </c>
    </row>
    <row r="86" spans="1:12" x14ac:dyDescent="0.2">
      <c r="A86" s="2305">
        <v>3316</v>
      </c>
      <c r="B86" s="2367" t="s">
        <v>665</v>
      </c>
      <c r="C86" s="2307" t="s">
        <v>571</v>
      </c>
      <c r="D86" s="1378">
        <v>0</v>
      </c>
      <c r="E86" s="1378">
        <v>0</v>
      </c>
      <c r="F86" s="1378">
        <v>0</v>
      </c>
      <c r="G86" s="1378">
        <v>0</v>
      </c>
      <c r="H86" s="1378">
        <v>0</v>
      </c>
      <c r="I86" s="1378"/>
      <c r="J86" s="1378">
        <v>0</v>
      </c>
      <c r="K86" s="1378">
        <v>0</v>
      </c>
      <c r="L86" s="1378">
        <v>0</v>
      </c>
    </row>
    <row r="87" spans="1:12" x14ac:dyDescent="0.2">
      <c r="A87" s="2305">
        <v>3317</v>
      </c>
      <c r="B87" s="2367" t="s">
        <v>366</v>
      </c>
      <c r="C87" s="2307" t="s">
        <v>571</v>
      </c>
      <c r="D87" s="1378">
        <v>-4</v>
      </c>
      <c r="E87" s="1378">
        <v>-77</v>
      </c>
      <c r="F87" s="1378">
        <v>0</v>
      </c>
      <c r="G87" s="1378">
        <v>0</v>
      </c>
      <c r="H87" s="1378">
        <v>-81</v>
      </c>
      <c r="I87" s="1378"/>
      <c r="J87" s="1378">
        <v>0</v>
      </c>
      <c r="K87" s="1378">
        <v>0</v>
      </c>
      <c r="L87" s="1378">
        <v>-81</v>
      </c>
    </row>
    <row r="88" spans="1:12" x14ac:dyDescent="0.2">
      <c r="A88" s="2305">
        <v>3318</v>
      </c>
      <c r="B88" s="2367" t="s">
        <v>618</v>
      </c>
      <c r="C88" s="2307" t="s">
        <v>571</v>
      </c>
      <c r="D88" s="1378">
        <v>-1337</v>
      </c>
      <c r="E88" s="1378">
        <v>243</v>
      </c>
      <c r="F88" s="1378">
        <v>-1211</v>
      </c>
      <c r="G88" s="1378">
        <v>233</v>
      </c>
      <c r="H88" s="1378">
        <v>-2072</v>
      </c>
      <c r="I88" s="1378"/>
      <c r="J88" s="1378">
        <v>847</v>
      </c>
      <c r="K88" s="1378">
        <v>41</v>
      </c>
      <c r="L88" s="1378">
        <v>-1184</v>
      </c>
    </row>
    <row r="89" spans="1:12" x14ac:dyDescent="0.2">
      <c r="A89" s="2311">
        <v>332</v>
      </c>
      <c r="B89" s="2366" t="s">
        <v>881</v>
      </c>
      <c r="C89" s="2307" t="s">
        <v>571</v>
      </c>
      <c r="D89" s="2380">
        <v>62888</v>
      </c>
      <c r="E89" s="2380">
        <v>2505</v>
      </c>
      <c r="F89" s="2380">
        <v>0</v>
      </c>
      <c r="G89" s="2380">
        <v>0</v>
      </c>
      <c r="H89" s="2380">
        <v>65393</v>
      </c>
      <c r="I89" s="2380"/>
      <c r="J89" s="2380">
        <v>1310</v>
      </c>
      <c r="K89" s="2380">
        <v>0</v>
      </c>
      <c r="L89" s="2380">
        <v>66703</v>
      </c>
    </row>
    <row r="90" spans="1:12" x14ac:dyDescent="0.2">
      <c r="A90" s="2305">
        <v>3322</v>
      </c>
      <c r="B90" s="2367" t="s">
        <v>362</v>
      </c>
      <c r="C90" s="2307" t="s">
        <v>571</v>
      </c>
      <c r="D90" s="1378">
        <v>0</v>
      </c>
      <c r="E90" s="1378">
        <v>0</v>
      </c>
      <c r="F90" s="1378">
        <v>0</v>
      </c>
      <c r="G90" s="2436">
        <v>0</v>
      </c>
      <c r="H90" s="2435">
        <v>0</v>
      </c>
      <c r="I90" s="1378"/>
      <c r="J90" s="1378">
        <v>0</v>
      </c>
      <c r="K90" s="1378">
        <v>0</v>
      </c>
      <c r="L90" s="2436">
        <v>0</v>
      </c>
    </row>
    <row r="91" spans="1:12" x14ac:dyDescent="0.2">
      <c r="A91" s="2305">
        <v>3323</v>
      </c>
      <c r="B91" s="2367" t="s">
        <v>368</v>
      </c>
      <c r="C91" s="2307" t="s">
        <v>571</v>
      </c>
      <c r="D91" s="1378">
        <v>58842</v>
      </c>
      <c r="E91" s="1378">
        <v>0</v>
      </c>
      <c r="F91" s="1378">
        <v>0</v>
      </c>
      <c r="G91" s="2436">
        <v>0</v>
      </c>
      <c r="H91" s="2435">
        <v>58842</v>
      </c>
      <c r="I91" s="1378"/>
      <c r="J91" s="1378">
        <v>-93</v>
      </c>
      <c r="K91" s="1378">
        <v>0</v>
      </c>
      <c r="L91" s="2436">
        <v>58749</v>
      </c>
    </row>
    <row r="92" spans="1:12" x14ac:dyDescent="0.2">
      <c r="A92" s="2305">
        <v>3324</v>
      </c>
      <c r="B92" s="2367" t="s">
        <v>364</v>
      </c>
      <c r="C92" s="2307" t="s">
        <v>571</v>
      </c>
      <c r="D92" s="1378">
        <v>3618</v>
      </c>
      <c r="E92" s="1378">
        <v>2505</v>
      </c>
      <c r="F92" s="1378">
        <v>0</v>
      </c>
      <c r="G92" s="2436">
        <v>0</v>
      </c>
      <c r="H92" s="2435">
        <v>6123</v>
      </c>
      <c r="I92" s="1378"/>
      <c r="J92" s="1378">
        <v>1412</v>
      </c>
      <c r="K92" s="1378">
        <v>0</v>
      </c>
      <c r="L92" s="2436">
        <v>7535</v>
      </c>
    </row>
    <row r="93" spans="1:12" x14ac:dyDescent="0.2">
      <c r="A93" s="2305">
        <v>3325</v>
      </c>
      <c r="B93" s="2367" t="s">
        <v>365</v>
      </c>
      <c r="C93" s="2307"/>
      <c r="D93" s="1378">
        <v>0</v>
      </c>
      <c r="E93" s="1378">
        <v>0</v>
      </c>
      <c r="F93" s="1378">
        <v>0</v>
      </c>
      <c r="G93" s="2436">
        <v>0</v>
      </c>
      <c r="H93" s="2435">
        <v>0</v>
      </c>
      <c r="I93" s="1378"/>
      <c r="J93" s="1378">
        <v>0</v>
      </c>
      <c r="K93" s="1378">
        <v>0</v>
      </c>
      <c r="L93" s="2436">
        <v>0</v>
      </c>
    </row>
    <row r="94" spans="1:12" x14ac:dyDescent="0.2">
      <c r="A94" s="2305">
        <v>3326</v>
      </c>
      <c r="B94" s="2367" t="s">
        <v>665</v>
      </c>
      <c r="C94" s="2307" t="s">
        <v>571</v>
      </c>
      <c r="D94" s="1378">
        <v>0</v>
      </c>
      <c r="E94" s="1378">
        <v>0</v>
      </c>
      <c r="F94" s="1378">
        <v>0</v>
      </c>
      <c r="G94" s="2436">
        <v>0</v>
      </c>
      <c r="H94" s="2435">
        <v>0</v>
      </c>
      <c r="I94" s="1378"/>
      <c r="J94" s="1378">
        <v>0</v>
      </c>
      <c r="K94" s="1378">
        <v>0</v>
      </c>
      <c r="L94" s="2436">
        <v>0</v>
      </c>
    </row>
    <row r="95" spans="1:12" x14ac:dyDescent="0.2">
      <c r="A95" s="2305">
        <v>3327</v>
      </c>
      <c r="B95" s="2367" t="s">
        <v>366</v>
      </c>
      <c r="C95" s="2307" t="s">
        <v>571</v>
      </c>
      <c r="D95" s="1378">
        <v>-21</v>
      </c>
      <c r="E95" s="1378">
        <v>0</v>
      </c>
      <c r="F95" s="1378">
        <v>0</v>
      </c>
      <c r="G95" s="2436">
        <v>0</v>
      </c>
      <c r="H95" s="2435">
        <v>-21</v>
      </c>
      <c r="I95" s="1378"/>
      <c r="J95" s="1378">
        <v>0</v>
      </c>
      <c r="K95" s="1378">
        <v>0</v>
      </c>
      <c r="L95" s="2436">
        <v>-21</v>
      </c>
    </row>
    <row r="96" spans="1:12" x14ac:dyDescent="0.2">
      <c r="A96" s="2298">
        <v>3328</v>
      </c>
      <c r="B96" s="2417" t="s">
        <v>619</v>
      </c>
      <c r="C96" s="2324" t="s">
        <v>571</v>
      </c>
      <c r="D96" s="2439">
        <v>449</v>
      </c>
      <c r="E96" s="2439">
        <v>0</v>
      </c>
      <c r="F96" s="2439">
        <v>0</v>
      </c>
      <c r="G96" s="2439">
        <v>0</v>
      </c>
      <c r="H96" s="2440">
        <v>449</v>
      </c>
      <c r="I96" s="2439"/>
      <c r="J96" s="2439">
        <v>-9</v>
      </c>
      <c r="K96" s="2441">
        <v>0</v>
      </c>
      <c r="L96" s="2441">
        <v>440</v>
      </c>
    </row>
    <row r="97" spans="1:12" x14ac:dyDescent="0.2">
      <c r="A97" s="141" t="s">
        <v>58</v>
      </c>
      <c r="B97" s="2307"/>
      <c r="C97" s="2288"/>
      <c r="D97" s="2325"/>
      <c r="E97" s="2325"/>
      <c r="F97" s="2325"/>
      <c r="G97" s="2325"/>
      <c r="H97" s="2325"/>
      <c r="I97" s="2325"/>
      <c r="J97" s="2325"/>
      <c r="K97" s="2325"/>
      <c r="L97" s="2325"/>
    </row>
    <row r="98" spans="1:12" x14ac:dyDescent="0.2">
      <c r="A98" s="141" t="s">
        <v>59</v>
      </c>
      <c r="B98" s="2307"/>
      <c r="C98" s="2288"/>
      <c r="D98" s="2325"/>
      <c r="E98" s="2325"/>
      <c r="F98" s="2325"/>
      <c r="G98" s="2325"/>
      <c r="H98" s="2325"/>
      <c r="I98" s="2325"/>
      <c r="J98" s="2325"/>
      <c r="K98" s="2325"/>
      <c r="L98" s="2325"/>
    </row>
    <row r="99" spans="1:12" x14ac:dyDescent="0.2">
      <c r="A99" s="2307" t="s">
        <v>632</v>
      </c>
      <c r="B99" s="2307"/>
      <c r="C99" s="2288"/>
      <c r="D99" s="2325"/>
      <c r="E99" s="2325"/>
      <c r="F99" s="2325"/>
      <c r="G99" s="2325"/>
      <c r="H99" s="2325"/>
      <c r="I99" s="2325"/>
      <c r="J99" s="2325"/>
      <c r="K99" s="2325"/>
      <c r="L99" s="2325"/>
    </row>
    <row r="100" spans="1:12" x14ac:dyDescent="0.2">
      <c r="A100" s="2418" t="s">
        <v>633</v>
      </c>
      <c r="B100" s="2307"/>
      <c r="C100" s="2288"/>
      <c r="D100" s="2325"/>
      <c r="E100" s="2325"/>
      <c r="F100" s="2325"/>
      <c r="G100" s="2325"/>
      <c r="H100" s="2325"/>
      <c r="I100" s="2325"/>
      <c r="J100" s="2325"/>
      <c r="K100" s="2325"/>
      <c r="L100" s="2325"/>
    </row>
    <row r="101" spans="1:12" x14ac:dyDescent="0.2">
      <c r="A101" s="2307" t="s">
        <v>883</v>
      </c>
      <c r="B101" s="2307"/>
      <c r="C101" s="2288"/>
      <c r="D101" s="2325"/>
      <c r="E101" s="2325"/>
      <c r="F101" s="2325"/>
      <c r="G101" s="2325"/>
      <c r="H101" s="2325"/>
      <c r="I101" s="2325"/>
      <c r="J101" s="2325"/>
      <c r="K101" s="2325"/>
      <c r="L101" s="2325"/>
    </row>
    <row r="102" spans="1:12" x14ac:dyDescent="0.2">
      <c r="A102" s="2307" t="s">
        <v>884</v>
      </c>
      <c r="B102" s="2307"/>
      <c r="C102" s="2288"/>
      <c r="D102" s="2325"/>
      <c r="E102" s="2325"/>
      <c r="F102" s="2325"/>
      <c r="G102" s="2325"/>
      <c r="H102" s="2325"/>
      <c r="I102" s="2325"/>
      <c r="J102" s="2325"/>
      <c r="K102" s="2325"/>
      <c r="L102" s="2325"/>
    </row>
    <row r="103" spans="1:12" x14ac:dyDescent="0.2">
      <c r="A103" s="2307" t="s">
        <v>885</v>
      </c>
      <c r="B103" s="2307"/>
      <c r="C103" s="2288"/>
      <c r="D103" s="2325"/>
      <c r="E103" s="2325"/>
      <c r="F103" s="2325"/>
      <c r="G103" s="2325"/>
      <c r="H103" s="2325"/>
      <c r="I103" s="2325"/>
      <c r="J103" s="2325"/>
      <c r="K103" s="2325"/>
      <c r="L103" s="2325"/>
    </row>
    <row r="104" spans="1:12" x14ac:dyDescent="0.2">
      <c r="A104" s="2307" t="s">
        <v>886</v>
      </c>
      <c r="B104" s="2307"/>
      <c r="C104" s="2288"/>
      <c r="D104" s="2325"/>
      <c r="E104" s="2325"/>
      <c r="F104" s="2325"/>
      <c r="G104" s="2325"/>
      <c r="H104" s="2325"/>
      <c r="I104" s="2325"/>
      <c r="J104" s="2325"/>
      <c r="K104" s="2325"/>
      <c r="L104" s="2325"/>
    </row>
    <row r="105" spans="1:12" x14ac:dyDescent="0.2">
      <c r="A105" s="2307" t="s">
        <v>887</v>
      </c>
      <c r="B105" s="2307"/>
      <c r="C105" s="2288"/>
      <c r="D105" s="2325"/>
      <c r="E105" s="2325"/>
      <c r="F105" s="2325"/>
      <c r="G105" s="2325"/>
      <c r="H105" s="2325"/>
      <c r="I105" s="2325"/>
      <c r="J105" s="2325"/>
      <c r="K105" s="2325"/>
      <c r="L105" s="2325"/>
    </row>
    <row r="106" spans="1:12" x14ac:dyDescent="0.2">
      <c r="A106" s="2307" t="s">
        <v>888</v>
      </c>
      <c r="B106" s="2326"/>
      <c r="C106" s="2326"/>
      <c r="D106" s="2326"/>
      <c r="E106" s="2326"/>
      <c r="F106" s="2326"/>
      <c r="G106" s="2326"/>
      <c r="H106" s="2326"/>
      <c r="I106" s="2326"/>
      <c r="J106" s="2326"/>
      <c r="K106" s="2326"/>
      <c r="L106" s="2326"/>
    </row>
  </sheetData>
  <mergeCells count="10">
    <mergeCell ref="G1:K1"/>
    <mergeCell ref="G2:L2"/>
    <mergeCell ref="G3:H3"/>
    <mergeCell ref="A4:B5"/>
    <mergeCell ref="D4:H4"/>
    <mergeCell ref="I4:I5"/>
    <mergeCell ref="J4:J5"/>
    <mergeCell ref="K4:K5"/>
    <mergeCell ref="L4:L5"/>
    <mergeCell ref="A1:B1"/>
  </mergeCells>
  <printOptions horizontalCentered="1"/>
  <pageMargins left="0.19685039370078741" right="0.19685039370078741" top="0.6692913385826772" bottom="0.51181102362204722" header="0" footer="0.31496062992125984"/>
  <pageSetup paperSize="9" scale="82" firstPageNumber="31" fitToWidth="0" fitToHeight="0" orientation="landscape" r:id="rId1"/>
  <headerFooter alignWithMargins="0">
    <oddFooter>&amp;C&amp;P</oddFooter>
  </headerFooter>
  <rowBreaks count="2" manualBreakCount="2">
    <brk id="47" max="16383" man="1"/>
    <brk id="72" max="16383" man="1"/>
  </rowBreak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4">
    <pageSetUpPr fitToPage="1"/>
  </sheetPr>
  <dimension ref="A1:L40"/>
  <sheetViews>
    <sheetView view="pageBreakPreview" zoomScale="60" zoomScaleNormal="100" workbookViewId="0">
      <selection sqref="A1:B1"/>
    </sheetView>
  </sheetViews>
  <sheetFormatPr defaultRowHeight="12.75" x14ac:dyDescent="0.2"/>
  <cols>
    <col min="1" max="1" width="4.85546875" customWidth="1"/>
    <col min="2" max="2" width="39" customWidth="1"/>
    <col min="3" max="3" width="0.42578125" customWidth="1"/>
    <col min="5" max="5" width="10.85546875" customWidth="1"/>
    <col min="7" max="7" width="10" customWidth="1"/>
    <col min="9" max="11" width="10" customWidth="1"/>
  </cols>
  <sheetData>
    <row r="1" spans="1:12" ht="27.75" customHeight="1" x14ac:dyDescent="0.2">
      <c r="A1" s="3439" t="s">
        <v>184</v>
      </c>
      <c r="B1" s="3075"/>
      <c r="C1" s="2443"/>
      <c r="D1" s="2443"/>
      <c r="E1" s="2391"/>
      <c r="F1" s="2391"/>
      <c r="G1" s="3432" t="str">
        <f>[9]Coverpage!I7</f>
        <v>Poland</v>
      </c>
      <c r="H1" s="3432"/>
      <c r="I1" s="3432"/>
      <c r="J1" s="3432"/>
      <c r="K1" s="3432"/>
      <c r="L1" s="2355">
        <f>[9]Coverpage!I9</f>
        <v>964</v>
      </c>
    </row>
    <row r="2" spans="1:12" x14ac:dyDescent="0.2">
      <c r="A2" s="2442" t="s">
        <v>286</v>
      </c>
      <c r="B2" s="2444"/>
      <c r="C2" s="2391"/>
      <c r="D2" s="2391"/>
      <c r="E2" s="2391"/>
      <c r="F2" s="2391"/>
      <c r="G2" s="3433" t="s">
        <v>549</v>
      </c>
      <c r="H2" s="3433"/>
      <c r="I2" s="3433"/>
      <c r="J2" s="3433"/>
      <c r="K2" s="3433"/>
      <c r="L2" s="3433"/>
    </row>
    <row r="3" spans="1:12" x14ac:dyDescent="0.2">
      <c r="A3" s="2445"/>
      <c r="B3" s="2446"/>
      <c r="C3" s="2447"/>
      <c r="D3" s="2448"/>
      <c r="E3" s="2392"/>
      <c r="F3" s="2392"/>
      <c r="G3" s="3434" t="s">
        <v>550</v>
      </c>
      <c r="H3" s="3434"/>
      <c r="I3" s="2450">
        <f>[10]Coverage!I11</f>
        <v>2012</v>
      </c>
      <c r="J3" s="2392"/>
      <c r="K3" s="2392"/>
      <c r="L3" s="2393"/>
    </row>
    <row r="4" spans="1:12" x14ac:dyDescent="0.2">
      <c r="A4" s="3435" t="s">
        <v>501</v>
      </c>
      <c r="B4" s="3435"/>
      <c r="C4" s="2451"/>
      <c r="D4" s="3436" t="s">
        <v>552</v>
      </c>
      <c r="E4" s="3437"/>
      <c r="F4" s="3437"/>
      <c r="G4" s="3437"/>
      <c r="H4" s="3438"/>
      <c r="I4" s="3428" t="s">
        <v>553</v>
      </c>
      <c r="J4" s="3430" t="s">
        <v>554</v>
      </c>
      <c r="K4" s="3428" t="s">
        <v>555</v>
      </c>
      <c r="L4" s="3431" t="s">
        <v>502</v>
      </c>
    </row>
    <row r="5" spans="1:12" ht="34.5" x14ac:dyDescent="0.2">
      <c r="A5" s="3435"/>
      <c r="B5" s="3435"/>
      <c r="C5" s="2451"/>
      <c r="D5" s="2452" t="s">
        <v>556</v>
      </c>
      <c r="E5" s="2359" t="s">
        <v>557</v>
      </c>
      <c r="F5" s="2394" t="s">
        <v>558</v>
      </c>
      <c r="G5" s="2359" t="s">
        <v>555</v>
      </c>
      <c r="H5" s="2394" t="s">
        <v>503</v>
      </c>
      <c r="I5" s="3429"/>
      <c r="J5" s="3430"/>
      <c r="K5" s="3429"/>
      <c r="L5" s="3431"/>
    </row>
    <row r="6" spans="1:12" x14ac:dyDescent="0.2">
      <c r="A6" s="2453"/>
      <c r="B6" s="2454"/>
      <c r="C6" s="2454"/>
      <c r="D6" s="2455" t="s">
        <v>559</v>
      </c>
      <c r="E6" s="2456" t="s">
        <v>560</v>
      </c>
      <c r="F6" s="2395" t="s">
        <v>561</v>
      </c>
      <c r="G6" s="2456" t="s">
        <v>562</v>
      </c>
      <c r="H6" s="2395" t="s">
        <v>563</v>
      </c>
      <c r="I6" s="2456" t="s">
        <v>564</v>
      </c>
      <c r="J6" s="2395" t="s">
        <v>565</v>
      </c>
      <c r="K6" s="2456" t="s">
        <v>566</v>
      </c>
      <c r="L6" s="2361" t="s">
        <v>567</v>
      </c>
    </row>
    <row r="7" spans="1:12" x14ac:dyDescent="0.2">
      <c r="A7" s="2411"/>
      <c r="B7" s="2449" t="s">
        <v>568</v>
      </c>
      <c r="C7" s="2457"/>
      <c r="D7" s="2363" t="str">
        <f>IF([10]Coverage!J18="","",[10]Coverage!J18)</f>
        <v>A</v>
      </c>
      <c r="E7" s="2363" t="str">
        <f>IF([10]Coverage!K18="","",[10]Coverage!K18)</f>
        <v>A</v>
      </c>
      <c r="F7" s="2363" t="str">
        <f>IF([10]Coverage!L18="","",[10]Coverage!L18)</f>
        <v>A</v>
      </c>
      <c r="G7" s="2363" t="str">
        <f>IF([10]Coverage!M18="","",[10]Coverage!M18)</f>
        <v>A</v>
      </c>
      <c r="H7" s="2363" t="str">
        <f>IF([10]Coverage!M18="","",[10]Coverage!M18)</f>
        <v>A</v>
      </c>
      <c r="I7" s="2363"/>
      <c r="J7" s="2363" t="str">
        <f>IF([10]Coverage!O18="","",[10]Coverage!O18)</f>
        <v>A</v>
      </c>
      <c r="K7" s="2363" t="str">
        <f>IF([10]Coverage!P18="","",[10]Coverage!P18)</f>
        <v>A</v>
      </c>
      <c r="L7" s="2363" t="str">
        <f>IF([10]Coverage!P18="","",[10]Coverage!P18)</f>
        <v>A</v>
      </c>
    </row>
    <row r="8" spans="1:12" x14ac:dyDescent="0.2">
      <c r="A8" s="2413">
        <v>63</v>
      </c>
      <c r="B8" s="2414" t="s">
        <v>898</v>
      </c>
      <c r="C8" s="2415" t="s">
        <v>571</v>
      </c>
      <c r="D8" s="2379">
        <v>879289</v>
      </c>
      <c r="E8" s="2379">
        <v>53890.399999999994</v>
      </c>
      <c r="F8" s="2379">
        <v>19717.7</v>
      </c>
      <c r="G8" s="2379">
        <v>-54425.9</v>
      </c>
      <c r="H8" s="2379">
        <v>898471.29999999993</v>
      </c>
      <c r="I8" s="2379"/>
      <c r="J8" s="2379">
        <v>67827.900000000009</v>
      </c>
      <c r="K8" s="2379">
        <v>-2289</v>
      </c>
      <c r="L8" s="2379">
        <v>964010.2</v>
      </c>
    </row>
    <row r="9" spans="1:12" x14ac:dyDescent="0.2">
      <c r="A9" s="115" t="s">
        <v>586</v>
      </c>
      <c r="B9" s="2314" t="s">
        <v>372</v>
      </c>
      <c r="C9" s="2307"/>
      <c r="D9" s="2462">
        <v>16254.8</v>
      </c>
      <c r="E9" s="2462">
        <v>0</v>
      </c>
      <c r="F9" s="2462">
        <v>0</v>
      </c>
      <c r="G9" s="2462">
        <v>-16254.8</v>
      </c>
      <c r="H9" s="2462">
        <v>0</v>
      </c>
      <c r="I9" s="2462"/>
      <c r="J9" s="2462">
        <v>0.1</v>
      </c>
      <c r="K9" s="2462">
        <v>0</v>
      </c>
      <c r="L9" s="2462">
        <v>0.1</v>
      </c>
    </row>
    <row r="10" spans="1:12" x14ac:dyDescent="0.2">
      <c r="A10" s="115" t="s">
        <v>373</v>
      </c>
      <c r="B10" s="2314" t="s">
        <v>374</v>
      </c>
      <c r="C10" s="2307"/>
      <c r="D10" s="2462">
        <v>802770.6</v>
      </c>
      <c r="E10" s="2462">
        <v>25613.1</v>
      </c>
      <c r="F10" s="2462">
        <v>0</v>
      </c>
      <c r="G10" s="2462">
        <v>-19279</v>
      </c>
      <c r="H10" s="2462">
        <v>809104.7</v>
      </c>
      <c r="I10" s="2462"/>
      <c r="J10" s="2462">
        <v>5005.7000000000007</v>
      </c>
      <c r="K10" s="2462">
        <v>-566.70000000000005</v>
      </c>
      <c r="L10" s="2462">
        <v>813543.7</v>
      </c>
    </row>
    <row r="11" spans="1:12" x14ac:dyDescent="0.2">
      <c r="A11" s="115" t="s">
        <v>375</v>
      </c>
      <c r="B11" s="2314" t="s">
        <v>376</v>
      </c>
      <c r="C11" s="2307"/>
      <c r="D11" s="2462">
        <v>60263.7</v>
      </c>
      <c r="E11" s="2462">
        <v>28277.3</v>
      </c>
      <c r="F11" s="2462">
        <v>19717.7</v>
      </c>
      <c r="G11" s="2462">
        <v>-18892.099999999999</v>
      </c>
      <c r="H11" s="2462">
        <v>89366.6</v>
      </c>
      <c r="I11" s="2462"/>
      <c r="J11" s="2462">
        <v>62822.100000000006</v>
      </c>
      <c r="K11" s="2462">
        <v>-1722.3</v>
      </c>
      <c r="L11" s="2462">
        <v>150466.40000000002</v>
      </c>
    </row>
    <row r="12" spans="1:12" x14ac:dyDescent="0.2">
      <c r="A12" s="115" t="s">
        <v>377</v>
      </c>
      <c r="B12" s="2314" t="s">
        <v>378</v>
      </c>
      <c r="C12" s="2307"/>
      <c r="D12" s="2462">
        <v>0</v>
      </c>
      <c r="E12" s="2462">
        <v>0</v>
      </c>
      <c r="F12" s="2462">
        <v>0</v>
      </c>
      <c r="G12" s="2462">
        <v>0</v>
      </c>
      <c r="H12" s="2462">
        <v>0</v>
      </c>
      <c r="I12" s="2462"/>
      <c r="J12" s="2462">
        <v>0</v>
      </c>
      <c r="K12" s="2462">
        <v>0</v>
      </c>
      <c r="L12" s="2462">
        <v>0</v>
      </c>
    </row>
    <row r="13" spans="1:12" x14ac:dyDescent="0.2">
      <c r="A13" s="115" t="s">
        <v>379</v>
      </c>
      <c r="B13" s="2314" t="s">
        <v>380</v>
      </c>
      <c r="C13" s="2307"/>
      <c r="D13" s="2462">
        <v>0</v>
      </c>
      <c r="E13" s="2462">
        <v>0</v>
      </c>
      <c r="F13" s="2462">
        <v>0</v>
      </c>
      <c r="G13" s="2462">
        <v>0</v>
      </c>
      <c r="H13" s="2462">
        <v>0</v>
      </c>
      <c r="I13" s="2462"/>
      <c r="J13" s="2462">
        <v>0</v>
      </c>
      <c r="K13" s="2462">
        <v>0</v>
      </c>
      <c r="L13" s="2462">
        <v>0</v>
      </c>
    </row>
    <row r="14" spans="1:12" x14ac:dyDescent="0.2">
      <c r="A14" s="115" t="s">
        <v>381</v>
      </c>
      <c r="B14" s="2314" t="s">
        <v>382</v>
      </c>
      <c r="C14" s="2307"/>
      <c r="D14" s="2462">
        <v>0</v>
      </c>
      <c r="E14" s="2462">
        <v>0</v>
      </c>
      <c r="F14" s="2462">
        <v>0</v>
      </c>
      <c r="G14" s="2462">
        <v>0</v>
      </c>
      <c r="H14" s="2462">
        <v>0</v>
      </c>
      <c r="I14" s="2462"/>
      <c r="J14" s="2462">
        <v>0</v>
      </c>
      <c r="K14" s="2462">
        <v>0</v>
      </c>
      <c r="L14" s="2462">
        <v>0</v>
      </c>
    </row>
    <row r="15" spans="1:12" x14ac:dyDescent="0.2">
      <c r="A15" s="115" t="s">
        <v>383</v>
      </c>
      <c r="B15" s="2314" t="s">
        <v>472</v>
      </c>
      <c r="C15" s="2307"/>
      <c r="D15" s="2462">
        <v>0</v>
      </c>
      <c r="E15" s="2462">
        <v>0</v>
      </c>
      <c r="F15" s="2462">
        <v>0</v>
      </c>
      <c r="G15" s="2462">
        <v>0</v>
      </c>
      <c r="H15" s="2462">
        <v>0</v>
      </c>
      <c r="I15" s="2462"/>
      <c r="J15" s="2462">
        <v>0</v>
      </c>
      <c r="K15" s="2462">
        <v>0</v>
      </c>
      <c r="L15" s="2462">
        <v>0</v>
      </c>
    </row>
    <row r="16" spans="1:12" x14ac:dyDescent="0.2">
      <c r="A16" s="2408">
        <v>631</v>
      </c>
      <c r="B16" s="2409" t="s">
        <v>880</v>
      </c>
      <c r="C16" s="2410" t="s">
        <v>571</v>
      </c>
      <c r="D16" s="2381">
        <v>404705.8</v>
      </c>
      <c r="E16" s="2381">
        <v>37472.300000000003</v>
      </c>
      <c r="F16" s="2381">
        <v>19717.7</v>
      </c>
      <c r="G16" s="2381">
        <v>-54425.9</v>
      </c>
      <c r="H16" s="2381">
        <v>407469.89999999997</v>
      </c>
      <c r="I16" s="2381"/>
      <c r="J16" s="2381">
        <v>54686.200000000004</v>
      </c>
      <c r="K16" s="2470">
        <v>-2289</v>
      </c>
      <c r="L16" s="2381">
        <v>459867.1</v>
      </c>
    </row>
    <row r="17" spans="1:12" x14ac:dyDescent="0.2">
      <c r="A17" s="2411">
        <v>6312</v>
      </c>
      <c r="B17" s="2412" t="s">
        <v>616</v>
      </c>
      <c r="C17" s="2410" t="s">
        <v>571</v>
      </c>
      <c r="D17" s="2464">
        <v>16254.8</v>
      </c>
      <c r="E17" s="2464">
        <v>0</v>
      </c>
      <c r="F17" s="2464">
        <v>0</v>
      </c>
      <c r="G17" s="2464">
        <v>-16254.8</v>
      </c>
      <c r="H17" s="2463">
        <v>0</v>
      </c>
      <c r="I17" s="2465"/>
      <c r="J17" s="2464">
        <v>0.1</v>
      </c>
      <c r="K17" s="2464">
        <v>0</v>
      </c>
      <c r="L17" s="2463">
        <v>0.1</v>
      </c>
    </row>
    <row r="18" spans="1:12" x14ac:dyDescent="0.2">
      <c r="A18" s="2411">
        <v>6313</v>
      </c>
      <c r="B18" s="2412" t="s">
        <v>368</v>
      </c>
      <c r="C18" s="2410" t="s">
        <v>571</v>
      </c>
      <c r="D18" s="2464">
        <v>379139.5</v>
      </c>
      <c r="E18" s="2464">
        <v>24795.5</v>
      </c>
      <c r="F18" s="2464">
        <v>0</v>
      </c>
      <c r="G18" s="2464">
        <v>-19279</v>
      </c>
      <c r="H18" s="2463">
        <v>384656</v>
      </c>
      <c r="I18" s="2465"/>
      <c r="J18" s="2464">
        <v>3852.8</v>
      </c>
      <c r="K18" s="2464">
        <v>-566.70000000000005</v>
      </c>
      <c r="L18" s="2463">
        <v>387942.1</v>
      </c>
    </row>
    <row r="19" spans="1:12" x14ac:dyDescent="0.2">
      <c r="A19" s="2411">
        <v>6314</v>
      </c>
      <c r="B19" s="2412" t="s">
        <v>364</v>
      </c>
      <c r="C19" s="2410" t="s">
        <v>571</v>
      </c>
      <c r="D19" s="2464">
        <v>9311.5</v>
      </c>
      <c r="E19" s="2464">
        <v>12676.8</v>
      </c>
      <c r="F19" s="2464">
        <v>19717.7</v>
      </c>
      <c r="G19" s="2464">
        <v>-18892.099999999999</v>
      </c>
      <c r="H19" s="2463">
        <v>22813.9</v>
      </c>
      <c r="I19" s="2465"/>
      <c r="J19" s="2464">
        <v>50833.3</v>
      </c>
      <c r="K19" s="2464">
        <v>-1722.3</v>
      </c>
      <c r="L19" s="2463">
        <v>71924.900000000009</v>
      </c>
    </row>
    <row r="20" spans="1:12" x14ac:dyDescent="0.2">
      <c r="A20" s="2411">
        <v>6315</v>
      </c>
      <c r="B20" s="2412" t="s">
        <v>473</v>
      </c>
      <c r="C20" s="2410"/>
      <c r="D20" s="2463">
        <v>0</v>
      </c>
      <c r="E20" s="2463">
        <v>0</v>
      </c>
      <c r="F20" s="2463">
        <v>0</v>
      </c>
      <c r="G20" s="2463">
        <v>0</v>
      </c>
      <c r="H20" s="2463">
        <v>0</v>
      </c>
      <c r="I20" s="2465"/>
      <c r="J20" s="2463">
        <v>0</v>
      </c>
      <c r="K20" s="2463">
        <v>0</v>
      </c>
      <c r="L20" s="2463">
        <v>0</v>
      </c>
    </row>
    <row r="21" spans="1:12" x14ac:dyDescent="0.2">
      <c r="A21" s="2411">
        <v>6316</v>
      </c>
      <c r="B21" s="2412" t="s">
        <v>665</v>
      </c>
      <c r="C21" s="2410" t="s">
        <v>571</v>
      </c>
      <c r="D21" s="2463">
        <v>0</v>
      </c>
      <c r="E21" s="2463">
        <v>0</v>
      </c>
      <c r="F21" s="2463">
        <v>0</v>
      </c>
      <c r="G21" s="2463">
        <v>0</v>
      </c>
      <c r="H21" s="2463">
        <v>0</v>
      </c>
      <c r="I21" s="2463"/>
      <c r="J21" s="2463">
        <v>0</v>
      </c>
      <c r="K21" s="2463">
        <v>0</v>
      </c>
      <c r="L21" s="2463">
        <v>0</v>
      </c>
    </row>
    <row r="22" spans="1:12" x14ac:dyDescent="0.2">
      <c r="A22" s="2411">
        <v>6317</v>
      </c>
      <c r="B22" s="2412" t="s">
        <v>366</v>
      </c>
      <c r="C22" s="2410" t="s">
        <v>571</v>
      </c>
      <c r="D22" s="2463">
        <v>0</v>
      </c>
      <c r="E22" s="2463">
        <v>0</v>
      </c>
      <c r="F22" s="2463">
        <v>0</v>
      </c>
      <c r="G22" s="2463">
        <v>0</v>
      </c>
      <c r="H22" s="2463">
        <v>0</v>
      </c>
      <c r="I22" s="2463"/>
      <c r="J22" s="2463">
        <v>0</v>
      </c>
      <c r="K22" s="2463">
        <v>0</v>
      </c>
      <c r="L22" s="2463">
        <v>0</v>
      </c>
    </row>
    <row r="23" spans="1:12" x14ac:dyDescent="0.2">
      <c r="A23" s="2411">
        <v>6318</v>
      </c>
      <c r="B23" s="2412" t="s">
        <v>618</v>
      </c>
      <c r="C23" s="2410" t="s">
        <v>571</v>
      </c>
      <c r="D23" s="2463">
        <v>0</v>
      </c>
      <c r="E23" s="2463">
        <v>0</v>
      </c>
      <c r="F23" s="2463">
        <v>0</v>
      </c>
      <c r="G23" s="2463">
        <v>0</v>
      </c>
      <c r="H23" s="2463">
        <v>0</v>
      </c>
      <c r="I23" s="2463"/>
      <c r="J23" s="2463">
        <v>0</v>
      </c>
      <c r="K23" s="2463">
        <v>0</v>
      </c>
      <c r="L23" s="2463">
        <v>0</v>
      </c>
    </row>
    <row r="24" spans="1:12" x14ac:dyDescent="0.2">
      <c r="A24" s="2408">
        <v>632</v>
      </c>
      <c r="B24" s="2409" t="s">
        <v>881</v>
      </c>
      <c r="C24" s="2410" t="s">
        <v>571</v>
      </c>
      <c r="D24" s="2381">
        <v>474583.3</v>
      </c>
      <c r="E24" s="2381">
        <v>16418.099999999999</v>
      </c>
      <c r="F24" s="2381">
        <v>0</v>
      </c>
      <c r="G24" s="2381">
        <v>0</v>
      </c>
      <c r="H24" s="2381">
        <v>491001.39999999997</v>
      </c>
      <c r="I24" s="2381"/>
      <c r="J24" s="2381">
        <v>13141.699999999999</v>
      </c>
      <c r="K24" s="2381">
        <v>0</v>
      </c>
      <c r="L24" s="2381">
        <v>504143.1</v>
      </c>
    </row>
    <row r="25" spans="1:12" x14ac:dyDescent="0.2">
      <c r="A25" s="2411">
        <v>6322</v>
      </c>
      <c r="B25" s="2412" t="s">
        <v>362</v>
      </c>
      <c r="C25" s="2410" t="s">
        <v>571</v>
      </c>
      <c r="D25" s="2463">
        <v>0</v>
      </c>
      <c r="E25" s="2463">
        <v>0</v>
      </c>
      <c r="F25" s="2463">
        <v>0</v>
      </c>
      <c r="G25" s="2463">
        <v>0</v>
      </c>
      <c r="H25" s="2466">
        <v>0</v>
      </c>
      <c r="I25" s="2465"/>
      <c r="J25" s="2463">
        <v>0</v>
      </c>
      <c r="K25" s="2463">
        <v>0</v>
      </c>
      <c r="L25" s="2467">
        <v>0</v>
      </c>
    </row>
    <row r="26" spans="1:12" x14ac:dyDescent="0.2">
      <c r="A26" s="2411">
        <v>6323</v>
      </c>
      <c r="B26" s="2412" t="s">
        <v>368</v>
      </c>
      <c r="C26" s="2410" t="s">
        <v>571</v>
      </c>
      <c r="D26" s="2464">
        <v>423631.1</v>
      </c>
      <c r="E26" s="2464">
        <v>817.6</v>
      </c>
      <c r="F26" s="2463">
        <v>0</v>
      </c>
      <c r="G26" s="2463">
        <v>0</v>
      </c>
      <c r="H26" s="2466">
        <v>424448.69999999995</v>
      </c>
      <c r="I26" s="2465"/>
      <c r="J26" s="2464">
        <v>1152.9000000000001</v>
      </c>
      <c r="K26" s="2463">
        <v>0</v>
      </c>
      <c r="L26" s="2467">
        <v>425601.6</v>
      </c>
    </row>
    <row r="27" spans="1:12" x14ac:dyDescent="0.2">
      <c r="A27" s="2411">
        <v>6324</v>
      </c>
      <c r="B27" s="2412" t="s">
        <v>364</v>
      </c>
      <c r="C27" s="2410" t="s">
        <v>571</v>
      </c>
      <c r="D27" s="2464">
        <v>50952.2</v>
      </c>
      <c r="E27" s="2464">
        <v>15600.5</v>
      </c>
      <c r="F27" s="2463">
        <v>0</v>
      </c>
      <c r="G27" s="2463">
        <v>0</v>
      </c>
      <c r="H27" s="2466">
        <v>66552.7</v>
      </c>
      <c r="I27" s="2465"/>
      <c r="J27" s="2464">
        <v>11988.8</v>
      </c>
      <c r="K27" s="2463">
        <v>0</v>
      </c>
      <c r="L27" s="2467">
        <v>78541.5</v>
      </c>
    </row>
    <row r="28" spans="1:12" x14ac:dyDescent="0.2">
      <c r="A28" s="2411">
        <v>6325</v>
      </c>
      <c r="B28" s="2412" t="s">
        <v>474</v>
      </c>
      <c r="C28" s="2410"/>
      <c r="D28" s="2463">
        <v>0</v>
      </c>
      <c r="E28" s="2463">
        <v>0</v>
      </c>
      <c r="F28" s="2463">
        <v>0</v>
      </c>
      <c r="G28" s="2463">
        <v>0</v>
      </c>
      <c r="H28" s="2466">
        <v>0</v>
      </c>
      <c r="I28" s="2465"/>
      <c r="J28" s="2463">
        <v>0</v>
      </c>
      <c r="K28" s="2463">
        <v>0</v>
      </c>
      <c r="L28" s="2467">
        <v>0</v>
      </c>
    </row>
    <row r="29" spans="1:12" x14ac:dyDescent="0.2">
      <c r="A29" s="2411">
        <v>6326</v>
      </c>
      <c r="B29" s="2412" t="s">
        <v>665</v>
      </c>
      <c r="C29" s="2410" t="s">
        <v>571</v>
      </c>
      <c r="D29" s="2463">
        <v>0</v>
      </c>
      <c r="E29" s="2463">
        <v>0</v>
      </c>
      <c r="F29" s="2463">
        <v>0</v>
      </c>
      <c r="G29" s="2463">
        <v>0</v>
      </c>
      <c r="H29" s="2466">
        <v>0</v>
      </c>
      <c r="I29" s="2463"/>
      <c r="J29" s="2463">
        <v>0</v>
      </c>
      <c r="K29" s="2463">
        <v>0</v>
      </c>
      <c r="L29" s="2467">
        <v>0</v>
      </c>
    </row>
    <row r="30" spans="1:12" x14ac:dyDescent="0.2">
      <c r="A30" s="2411">
        <v>6327</v>
      </c>
      <c r="B30" s="2412" t="s">
        <v>366</v>
      </c>
      <c r="C30" s="2410" t="s">
        <v>571</v>
      </c>
      <c r="D30" s="2463">
        <v>0</v>
      </c>
      <c r="E30" s="2463">
        <v>0</v>
      </c>
      <c r="F30" s="2463">
        <v>0</v>
      </c>
      <c r="G30" s="2463">
        <v>0</v>
      </c>
      <c r="H30" s="2466">
        <v>0</v>
      </c>
      <c r="I30" s="2463"/>
      <c r="J30" s="2463">
        <v>0</v>
      </c>
      <c r="K30" s="2463">
        <v>0</v>
      </c>
      <c r="L30" s="2467">
        <v>0</v>
      </c>
    </row>
    <row r="31" spans="1:12" x14ac:dyDescent="0.2">
      <c r="A31" s="2453">
        <v>6328</v>
      </c>
      <c r="B31" s="2458" t="s">
        <v>619</v>
      </c>
      <c r="C31" s="2410" t="s">
        <v>571</v>
      </c>
      <c r="D31" s="2463">
        <v>0</v>
      </c>
      <c r="E31" s="2463">
        <v>0</v>
      </c>
      <c r="F31" s="2463">
        <v>0</v>
      </c>
      <c r="G31" s="2463">
        <v>0</v>
      </c>
      <c r="H31" s="2463">
        <v>0</v>
      </c>
      <c r="I31" s="2463"/>
      <c r="J31" s="2463">
        <v>0</v>
      </c>
      <c r="K31" s="2463">
        <v>0</v>
      </c>
      <c r="L31" s="2463">
        <v>0</v>
      </c>
    </row>
    <row r="32" spans="1:12" x14ac:dyDescent="0.2">
      <c r="A32" s="2459" t="s">
        <v>634</v>
      </c>
      <c r="B32" s="2410"/>
      <c r="C32" s="2460"/>
      <c r="D32" s="2461"/>
      <c r="E32" s="2461"/>
      <c r="F32" s="2461"/>
      <c r="G32" s="2461"/>
      <c r="H32" s="2461"/>
      <c r="I32" s="2461"/>
      <c r="J32" s="2461"/>
      <c r="K32" s="2461"/>
      <c r="L32" s="2461"/>
    </row>
    <row r="33" spans="1:12" x14ac:dyDescent="0.2">
      <c r="A33" s="2459" t="s">
        <v>635</v>
      </c>
      <c r="B33" s="2410"/>
      <c r="C33" s="2331"/>
      <c r="D33" s="2375"/>
      <c r="E33" s="2375"/>
      <c r="F33" s="2375"/>
      <c r="G33" s="2375"/>
      <c r="H33" s="2375"/>
      <c r="I33" s="2375"/>
      <c r="J33" s="2375"/>
      <c r="K33" s="2375"/>
      <c r="L33" s="2375"/>
    </row>
    <row r="34" spans="1:12" x14ac:dyDescent="0.2">
      <c r="A34" s="2459" t="s">
        <v>636</v>
      </c>
      <c r="B34" s="2410"/>
      <c r="C34" s="2331"/>
      <c r="D34" s="2375"/>
      <c r="E34" s="2459"/>
      <c r="F34" s="2375"/>
      <c r="G34" s="2375"/>
      <c r="H34" s="2375"/>
      <c r="I34" s="2375"/>
      <c r="J34" s="2375"/>
      <c r="K34" s="2375"/>
      <c r="L34" s="2375"/>
    </row>
    <row r="35" spans="1:12" x14ac:dyDescent="0.2">
      <c r="A35" s="2410" t="s">
        <v>899</v>
      </c>
      <c r="B35" s="2410"/>
      <c r="C35" s="2331"/>
      <c r="D35" s="2375"/>
      <c r="E35" s="2459"/>
      <c r="F35" s="2375"/>
      <c r="G35" s="2375"/>
      <c r="H35" s="2375"/>
      <c r="I35" s="2375"/>
      <c r="J35" s="2375"/>
      <c r="K35" s="2375"/>
      <c r="L35" s="2375"/>
    </row>
    <row r="36" spans="1:12" x14ac:dyDescent="0.2">
      <c r="A36" s="2410" t="s">
        <v>900</v>
      </c>
      <c r="B36" s="2410"/>
      <c r="C36" s="2331"/>
      <c r="D36" s="2375"/>
      <c r="E36" s="2375"/>
      <c r="F36" s="2375"/>
      <c r="G36" s="2375"/>
      <c r="H36" s="2375"/>
      <c r="I36" s="2375"/>
      <c r="J36" s="2375"/>
      <c r="K36" s="2375"/>
      <c r="L36" s="2375"/>
    </row>
    <row r="37" spans="1:12" x14ac:dyDescent="0.2">
      <c r="A37" s="2410" t="s">
        <v>901</v>
      </c>
      <c r="B37" s="2410"/>
      <c r="C37" s="2331"/>
      <c r="D37" s="2375"/>
      <c r="E37" s="2375"/>
      <c r="F37" s="2375"/>
      <c r="G37" s="2375"/>
      <c r="H37" s="2375"/>
      <c r="I37" s="2375"/>
      <c r="J37" s="2375"/>
      <c r="K37" s="2375"/>
      <c r="L37" s="2375"/>
    </row>
    <row r="38" spans="1:12" x14ac:dyDescent="0.2">
      <c r="A38" s="2410" t="s">
        <v>902</v>
      </c>
      <c r="B38" s="2410"/>
      <c r="C38" s="2331"/>
      <c r="D38" s="2375"/>
      <c r="E38" s="2375"/>
      <c r="F38" s="2375"/>
      <c r="G38" s="2375"/>
      <c r="H38" s="2375"/>
      <c r="I38" s="2375"/>
      <c r="J38" s="2375"/>
      <c r="K38" s="2375"/>
      <c r="L38" s="2375"/>
    </row>
    <row r="39" spans="1:12" x14ac:dyDescent="0.2">
      <c r="A39" s="2410" t="s">
        <v>903</v>
      </c>
      <c r="B39" s="2410"/>
      <c r="C39" s="2331"/>
      <c r="D39" s="2375"/>
      <c r="E39" s="2375"/>
      <c r="F39" s="2375"/>
      <c r="G39" s="2375"/>
      <c r="H39" s="2375"/>
      <c r="I39" s="2375"/>
      <c r="J39" s="2375"/>
      <c r="K39" s="2375"/>
      <c r="L39" s="2375"/>
    </row>
    <row r="40" spans="1:12" x14ac:dyDescent="0.2">
      <c r="A40" s="2410" t="s">
        <v>904</v>
      </c>
      <c r="B40" s="2410"/>
      <c r="C40" s="2331"/>
      <c r="D40" s="2375"/>
      <c r="E40" s="2375"/>
      <c r="F40" s="2375"/>
      <c r="G40" s="2375"/>
      <c r="H40" s="2375"/>
      <c r="I40" s="2375"/>
      <c r="J40" s="2375"/>
      <c r="K40" s="2375"/>
      <c r="L40" s="2375"/>
    </row>
  </sheetData>
  <mergeCells count="10">
    <mergeCell ref="G1:K1"/>
    <mergeCell ref="G2:L2"/>
    <mergeCell ref="G3:H3"/>
    <mergeCell ref="A4:B5"/>
    <mergeCell ref="D4:H4"/>
    <mergeCell ref="I4:I5"/>
    <mergeCell ref="J4:J5"/>
    <mergeCell ref="K4:K5"/>
    <mergeCell ref="L4:L5"/>
    <mergeCell ref="A1:B1"/>
  </mergeCells>
  <printOptions horizontalCentered="1"/>
  <pageMargins left="0.19685039370078741" right="0.19685039370078741" top="0.6692913385826772" bottom="0.51181102362204722" header="0" footer="0.31496062992125984"/>
  <pageSetup paperSize="9" scale="95" firstPageNumber="31" fitToWidth="0" orientation="landscape" r:id="rId1"/>
  <headerFooter alignWithMargins="0">
    <oddFooter>&amp;C&amp;P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5">
    <pageSetUpPr fitToPage="1"/>
  </sheetPr>
  <dimension ref="A1:L34"/>
  <sheetViews>
    <sheetView view="pageBreakPreview" zoomScale="60" zoomScaleNormal="100" workbookViewId="0">
      <selection sqref="A1:B1"/>
    </sheetView>
  </sheetViews>
  <sheetFormatPr defaultRowHeight="12.75" x14ac:dyDescent="0.2"/>
  <cols>
    <col min="1" max="1" width="5.28515625" customWidth="1"/>
    <col min="2" max="2" width="39.85546875" customWidth="1"/>
    <col min="3" max="3" width="0.42578125" customWidth="1"/>
    <col min="5" max="5" width="11.42578125" customWidth="1"/>
    <col min="7" max="7" width="10.42578125" customWidth="1"/>
    <col min="9" max="9" width="10.28515625" customWidth="1"/>
    <col min="10" max="10" width="9.7109375" customWidth="1"/>
    <col min="11" max="11" width="10.140625" customWidth="1"/>
  </cols>
  <sheetData>
    <row r="1" spans="1:12" ht="27.75" customHeight="1" x14ac:dyDescent="0.2">
      <c r="A1" s="3426" t="s">
        <v>184</v>
      </c>
      <c r="B1" s="3075"/>
      <c r="C1" s="2"/>
      <c r="D1" s="2"/>
      <c r="E1" s="9"/>
      <c r="F1" s="9"/>
      <c r="G1" s="3092" t="str">
        <f>[9]Coverpage!I7</f>
        <v>Poland</v>
      </c>
      <c r="H1" s="3092"/>
      <c r="I1" s="3092"/>
      <c r="J1" s="3092"/>
      <c r="K1" s="3092"/>
      <c r="L1" s="4">
        <f>[9]Coverpage!I9</f>
        <v>964</v>
      </c>
    </row>
    <row r="2" spans="1:12" x14ac:dyDescent="0.2">
      <c r="A2" s="2286" t="s">
        <v>44</v>
      </c>
      <c r="B2" s="2289"/>
      <c r="C2" s="9"/>
      <c r="D2" s="9"/>
      <c r="E2" s="9"/>
      <c r="F2" s="9"/>
      <c r="G2" s="3093" t="s">
        <v>549</v>
      </c>
      <c r="H2" s="3093"/>
      <c r="I2" s="3093"/>
      <c r="J2" s="3093"/>
      <c r="K2" s="3093"/>
      <c r="L2" s="3093"/>
    </row>
    <row r="3" spans="1:12" x14ac:dyDescent="0.2">
      <c r="A3" s="2290"/>
      <c r="B3" s="2291"/>
      <c r="C3" s="2292"/>
      <c r="D3" s="2293"/>
      <c r="E3" s="2294"/>
      <c r="F3" s="2294"/>
      <c r="G3" s="3424" t="s">
        <v>550</v>
      </c>
      <c r="H3" s="3424"/>
      <c r="I3" s="2296">
        <f>[10]Coverage!I11</f>
        <v>2012</v>
      </c>
      <c r="J3" s="2294"/>
      <c r="K3" s="2294"/>
      <c r="L3" s="2297"/>
    </row>
    <row r="4" spans="1:12" x14ac:dyDescent="0.2">
      <c r="A4" s="3425" t="s">
        <v>45</v>
      </c>
      <c r="B4" s="3425"/>
      <c r="C4" s="137"/>
      <c r="D4" s="3103" t="s">
        <v>552</v>
      </c>
      <c r="E4" s="3104"/>
      <c r="F4" s="3104"/>
      <c r="G4" s="3104"/>
      <c r="H4" s="3105"/>
      <c r="I4" s="3110" t="s">
        <v>553</v>
      </c>
      <c r="J4" s="3112" t="s">
        <v>554</v>
      </c>
      <c r="K4" s="3110" t="s">
        <v>555</v>
      </c>
      <c r="L4" s="3113" t="s">
        <v>60</v>
      </c>
    </row>
    <row r="5" spans="1:12" ht="34.5" x14ac:dyDescent="0.2">
      <c r="A5" s="3425"/>
      <c r="B5" s="3425"/>
      <c r="C5" s="137"/>
      <c r="D5" s="16" t="s">
        <v>556</v>
      </c>
      <c r="E5" s="17" t="s">
        <v>557</v>
      </c>
      <c r="F5" s="15" t="s">
        <v>558</v>
      </c>
      <c r="G5" s="17" t="s">
        <v>555</v>
      </c>
      <c r="H5" s="15" t="s">
        <v>61</v>
      </c>
      <c r="I5" s="3111"/>
      <c r="J5" s="3112"/>
      <c r="K5" s="3111"/>
      <c r="L5" s="3113"/>
    </row>
    <row r="6" spans="1:12" x14ac:dyDescent="0.2">
      <c r="A6" s="2298"/>
      <c r="B6" s="2299"/>
      <c r="C6" s="2299"/>
      <c r="D6" s="19" t="s">
        <v>559</v>
      </c>
      <c r="E6" s="20" t="s">
        <v>560</v>
      </c>
      <c r="F6" s="21" t="s">
        <v>561</v>
      </c>
      <c r="G6" s="20" t="s">
        <v>562</v>
      </c>
      <c r="H6" s="21" t="s">
        <v>563</v>
      </c>
      <c r="I6" s="20" t="s">
        <v>564</v>
      </c>
      <c r="J6" s="21" t="s">
        <v>565</v>
      </c>
      <c r="K6" s="20" t="s">
        <v>566</v>
      </c>
      <c r="L6" s="22" t="s">
        <v>567</v>
      </c>
    </row>
    <row r="7" spans="1:12" x14ac:dyDescent="0.2">
      <c r="A7" s="2305"/>
      <c r="B7" s="2295" t="s">
        <v>568</v>
      </c>
      <c r="C7" s="2327"/>
      <c r="D7" s="109" t="str">
        <f>IF([10]Coverage!J18="","",[10]Coverage!J18)</f>
        <v>A</v>
      </c>
      <c r="E7" s="109" t="str">
        <f>IF([10]Coverage!K18="","",[10]Coverage!K18)</f>
        <v>A</v>
      </c>
      <c r="F7" s="109" t="str">
        <f>IF([10]Coverage!L18="","",[10]Coverage!L18)</f>
        <v>A</v>
      </c>
      <c r="G7" s="109" t="str">
        <f>IF([10]Coverage!M18="","",[10]Coverage!M18)</f>
        <v>A</v>
      </c>
      <c r="H7" s="109" t="str">
        <f>IF([10]Coverage!M18="","",[10]Coverage!M18)</f>
        <v>A</v>
      </c>
      <c r="I7" s="109"/>
      <c r="J7" s="109" t="str">
        <f>IF([10]Coverage!O18="","",[10]Coverage!O18)</f>
        <v>A</v>
      </c>
      <c r="K7" s="109" t="str">
        <f>IF([10]Coverage!P18="","",[10]Coverage!P18)</f>
        <v>A</v>
      </c>
      <c r="L7" s="109" t="str">
        <f>IF([10]Coverage!P18="","",[10]Coverage!P18)</f>
        <v>A</v>
      </c>
    </row>
    <row r="8" spans="1:12" x14ac:dyDescent="0.2">
      <c r="A8" s="2364">
        <v>7</v>
      </c>
      <c r="B8" s="2407" t="s">
        <v>905</v>
      </c>
      <c r="C8" s="2317" t="s">
        <v>571</v>
      </c>
      <c r="D8" s="2383">
        <v>343858</v>
      </c>
      <c r="E8" s="2383">
        <v>81767</v>
      </c>
      <c r="F8" s="2383">
        <v>264418</v>
      </c>
      <c r="G8" s="2383">
        <v>-112571</v>
      </c>
      <c r="H8" s="2383">
        <v>577472</v>
      </c>
      <c r="I8" s="2383"/>
      <c r="J8" s="2383">
        <v>213555</v>
      </c>
      <c r="K8" s="2383">
        <v>-106562</v>
      </c>
      <c r="L8" s="2383">
        <v>684465</v>
      </c>
    </row>
    <row r="9" spans="1:12" x14ac:dyDescent="0.2">
      <c r="A9" s="2311">
        <v>701</v>
      </c>
      <c r="B9" s="2366" t="s">
        <v>906</v>
      </c>
      <c r="C9" s="2307" t="s">
        <v>571</v>
      </c>
      <c r="D9" s="2381">
        <v>83852</v>
      </c>
      <c r="E9" s="2381">
        <v>9245</v>
      </c>
      <c r="F9" s="2381">
        <v>14</v>
      </c>
      <c r="G9" s="2381">
        <v>-5877</v>
      </c>
      <c r="H9" s="2381">
        <v>87234</v>
      </c>
      <c r="I9" s="2381"/>
      <c r="J9" s="2381">
        <v>21528</v>
      </c>
      <c r="K9" s="2381">
        <v>-13877</v>
      </c>
      <c r="L9" s="2381">
        <v>94885</v>
      </c>
    </row>
    <row r="10" spans="1:12" x14ac:dyDescent="0.2">
      <c r="A10" s="2305">
        <v>7017</v>
      </c>
      <c r="B10" s="2367" t="s">
        <v>907</v>
      </c>
      <c r="C10" s="2307" t="s">
        <v>571</v>
      </c>
      <c r="D10" s="2382">
        <v>38866</v>
      </c>
      <c r="E10" s="2382">
        <v>2710</v>
      </c>
      <c r="F10" s="2382">
        <v>14</v>
      </c>
      <c r="G10" s="2382">
        <v>-2134</v>
      </c>
      <c r="H10" s="2382">
        <v>39456</v>
      </c>
      <c r="I10" s="2382"/>
      <c r="J10" s="2382">
        <v>3896</v>
      </c>
      <c r="K10" s="2382">
        <v>-2</v>
      </c>
      <c r="L10" s="2430">
        <v>43350</v>
      </c>
    </row>
    <row r="11" spans="1:12" ht="13.5" x14ac:dyDescent="0.2">
      <c r="A11" s="2305">
        <v>7018</v>
      </c>
      <c r="B11" s="2367" t="s">
        <v>676</v>
      </c>
      <c r="C11" s="2307"/>
      <c r="D11" s="2382">
        <v>11496</v>
      </c>
      <c r="E11" s="2382">
        <v>0</v>
      </c>
      <c r="F11" s="2382">
        <v>0</v>
      </c>
      <c r="G11" s="2382">
        <v>0</v>
      </c>
      <c r="H11" s="2382">
        <v>11496</v>
      </c>
      <c r="I11" s="2382"/>
      <c r="J11" s="2382">
        <v>1725</v>
      </c>
      <c r="K11" s="2382">
        <v>-13221</v>
      </c>
      <c r="L11" s="2430">
        <v>0</v>
      </c>
    </row>
    <row r="12" spans="1:12" x14ac:dyDescent="0.2">
      <c r="A12" s="2311">
        <v>702</v>
      </c>
      <c r="B12" s="2366" t="s">
        <v>908</v>
      </c>
      <c r="C12" s="2307" t="s">
        <v>571</v>
      </c>
      <c r="D12" s="2381">
        <v>19689</v>
      </c>
      <c r="E12" s="2381">
        <v>333</v>
      </c>
      <c r="F12" s="2381">
        <v>0</v>
      </c>
      <c r="G12" s="2381">
        <v>-52</v>
      </c>
      <c r="H12" s="2381">
        <v>19970</v>
      </c>
      <c r="I12" s="2381"/>
      <c r="J12" s="2381">
        <v>67</v>
      </c>
      <c r="K12" s="2381">
        <v>-233</v>
      </c>
      <c r="L12" s="2469">
        <v>19804</v>
      </c>
    </row>
    <row r="13" spans="1:12" x14ac:dyDescent="0.2">
      <c r="A13" s="2311">
        <v>703</v>
      </c>
      <c r="B13" s="2366" t="s">
        <v>909</v>
      </c>
      <c r="C13" s="2307" t="s">
        <v>571</v>
      </c>
      <c r="D13" s="2381">
        <v>25022</v>
      </c>
      <c r="E13" s="2381">
        <v>692</v>
      </c>
      <c r="F13" s="2381">
        <v>0</v>
      </c>
      <c r="G13" s="2381">
        <v>-340</v>
      </c>
      <c r="H13" s="2381">
        <v>25374</v>
      </c>
      <c r="I13" s="2381"/>
      <c r="J13" s="2381">
        <v>3970</v>
      </c>
      <c r="K13" s="2381">
        <v>-2144</v>
      </c>
      <c r="L13" s="2469">
        <v>27200</v>
      </c>
    </row>
    <row r="14" spans="1:12" x14ac:dyDescent="0.2">
      <c r="A14" s="2311">
        <v>704</v>
      </c>
      <c r="B14" s="2366" t="s">
        <v>910</v>
      </c>
      <c r="C14" s="2307" t="s">
        <v>571</v>
      </c>
      <c r="D14" s="2381">
        <v>28378</v>
      </c>
      <c r="E14" s="2381">
        <v>27875</v>
      </c>
      <c r="F14" s="2381">
        <v>0</v>
      </c>
      <c r="G14" s="2381">
        <v>-7651</v>
      </c>
      <c r="H14" s="2381">
        <v>48602</v>
      </c>
      <c r="I14" s="2381"/>
      <c r="J14" s="2381">
        <v>36061</v>
      </c>
      <c r="K14" s="2381">
        <v>-4433</v>
      </c>
      <c r="L14" s="2469">
        <v>80230</v>
      </c>
    </row>
    <row r="15" spans="1:12" x14ac:dyDescent="0.2">
      <c r="A15" s="2305">
        <v>7042</v>
      </c>
      <c r="B15" s="2367" t="s">
        <v>46</v>
      </c>
      <c r="C15" s="2307" t="s">
        <v>571</v>
      </c>
      <c r="D15" s="2382">
        <v>11034</v>
      </c>
      <c r="E15" s="2382">
        <v>2645</v>
      </c>
      <c r="F15" s="2382">
        <v>0</v>
      </c>
      <c r="G15" s="2382">
        <v>-4655</v>
      </c>
      <c r="H15" s="2382">
        <v>9024</v>
      </c>
      <c r="I15" s="2382"/>
      <c r="J15" s="2382">
        <v>3081</v>
      </c>
      <c r="K15" s="2382">
        <v>-1747</v>
      </c>
      <c r="L15" s="2430">
        <v>10358</v>
      </c>
    </row>
    <row r="16" spans="1:12" x14ac:dyDescent="0.2">
      <c r="A16" s="2305">
        <v>7043</v>
      </c>
      <c r="B16" s="2367" t="s">
        <v>520</v>
      </c>
      <c r="C16" s="2307" t="s">
        <v>571</v>
      </c>
      <c r="D16" s="2382">
        <v>705</v>
      </c>
      <c r="E16" s="2382">
        <v>291</v>
      </c>
      <c r="F16" s="2382">
        <v>0</v>
      </c>
      <c r="G16" s="2382">
        <v>-2</v>
      </c>
      <c r="H16" s="2382">
        <v>994</v>
      </c>
      <c r="I16" s="2382"/>
      <c r="J16" s="2382">
        <v>13</v>
      </c>
      <c r="K16" s="2382">
        <v>-68</v>
      </c>
      <c r="L16" s="2430">
        <v>939</v>
      </c>
    </row>
    <row r="17" spans="1:12" x14ac:dyDescent="0.2">
      <c r="A17" s="2305">
        <v>7044</v>
      </c>
      <c r="B17" s="2367" t="s">
        <v>521</v>
      </c>
      <c r="C17" s="2307" t="s">
        <v>571</v>
      </c>
      <c r="D17" s="2382">
        <v>639</v>
      </c>
      <c r="E17" s="2382">
        <v>73</v>
      </c>
      <c r="F17" s="2382">
        <v>0</v>
      </c>
      <c r="G17" s="2382">
        <v>-1</v>
      </c>
      <c r="H17" s="2382">
        <v>711</v>
      </c>
      <c r="I17" s="2382"/>
      <c r="J17" s="2382">
        <v>631</v>
      </c>
      <c r="K17" s="2382">
        <v>-237</v>
      </c>
      <c r="L17" s="2430">
        <v>1105</v>
      </c>
    </row>
    <row r="18" spans="1:12" x14ac:dyDescent="0.2">
      <c r="A18" s="2305">
        <v>7045</v>
      </c>
      <c r="B18" s="2367" t="s">
        <v>522</v>
      </c>
      <c r="C18" s="2307" t="s">
        <v>571</v>
      </c>
      <c r="D18" s="2382">
        <v>10729</v>
      </c>
      <c r="E18" s="2382">
        <v>22032</v>
      </c>
      <c r="F18" s="2382">
        <v>0</v>
      </c>
      <c r="G18" s="2382">
        <v>-40</v>
      </c>
      <c r="H18" s="2382">
        <v>32721</v>
      </c>
      <c r="I18" s="2382"/>
      <c r="J18" s="2382">
        <v>30602</v>
      </c>
      <c r="K18" s="2382">
        <v>-2262</v>
      </c>
      <c r="L18" s="2430">
        <v>61061</v>
      </c>
    </row>
    <row r="19" spans="1:12" x14ac:dyDescent="0.2">
      <c r="A19" s="2305">
        <v>7046</v>
      </c>
      <c r="B19" s="2367" t="s">
        <v>460</v>
      </c>
      <c r="C19" s="2307" t="s">
        <v>571</v>
      </c>
      <c r="D19" s="2382">
        <v>130</v>
      </c>
      <c r="E19" s="2382">
        <v>0</v>
      </c>
      <c r="F19" s="2382">
        <v>0</v>
      </c>
      <c r="G19" s="2382">
        <v>-1</v>
      </c>
      <c r="H19" s="2382">
        <v>129</v>
      </c>
      <c r="I19" s="2382"/>
      <c r="J19" s="2382">
        <v>93</v>
      </c>
      <c r="K19" s="2382">
        <v>0</v>
      </c>
      <c r="L19" s="2430">
        <v>222</v>
      </c>
    </row>
    <row r="20" spans="1:12" x14ac:dyDescent="0.2">
      <c r="A20" s="2311">
        <v>705</v>
      </c>
      <c r="B20" s="2366" t="s">
        <v>911</v>
      </c>
      <c r="C20" s="2307" t="s">
        <v>571</v>
      </c>
      <c r="D20" s="2381">
        <v>690</v>
      </c>
      <c r="E20" s="2381">
        <v>706</v>
      </c>
      <c r="F20" s="2381">
        <v>0</v>
      </c>
      <c r="G20" s="2381">
        <v>-346</v>
      </c>
      <c r="H20" s="2381">
        <v>1050</v>
      </c>
      <c r="I20" s="2381"/>
      <c r="J20" s="2381">
        <v>6935</v>
      </c>
      <c r="K20" s="2381">
        <v>-458</v>
      </c>
      <c r="L20" s="2469">
        <v>7527</v>
      </c>
    </row>
    <row r="21" spans="1:12" x14ac:dyDescent="0.2">
      <c r="A21" s="2311">
        <v>706</v>
      </c>
      <c r="B21" s="2366" t="s">
        <v>912</v>
      </c>
      <c r="C21" s="2307" t="s">
        <v>571</v>
      </c>
      <c r="D21" s="2381">
        <v>2169</v>
      </c>
      <c r="E21" s="2381">
        <v>1957</v>
      </c>
      <c r="F21" s="2381">
        <v>0</v>
      </c>
      <c r="G21" s="2381">
        <v>-987</v>
      </c>
      <c r="H21" s="2381">
        <v>3139</v>
      </c>
      <c r="I21" s="2381"/>
      <c r="J21" s="2381">
        <v>11935</v>
      </c>
      <c r="K21" s="2381">
        <v>-1010</v>
      </c>
      <c r="L21" s="2469">
        <v>14064</v>
      </c>
    </row>
    <row r="22" spans="1:12" x14ac:dyDescent="0.2">
      <c r="A22" s="2311">
        <v>707</v>
      </c>
      <c r="B22" s="2366" t="s">
        <v>913</v>
      </c>
      <c r="C22" s="2307" t="s">
        <v>571</v>
      </c>
      <c r="D22" s="2381">
        <v>6223</v>
      </c>
      <c r="E22" s="2381">
        <v>13852</v>
      </c>
      <c r="F22" s="2381">
        <v>62060</v>
      </c>
      <c r="G22" s="2381">
        <v>-13507</v>
      </c>
      <c r="H22" s="2381">
        <v>68628</v>
      </c>
      <c r="I22" s="2381"/>
      <c r="J22" s="2381">
        <v>32575</v>
      </c>
      <c r="K22" s="2381">
        <v>-28121</v>
      </c>
      <c r="L22" s="2469">
        <v>73082</v>
      </c>
    </row>
    <row r="23" spans="1:12" x14ac:dyDescent="0.2">
      <c r="A23" s="2305">
        <v>7072</v>
      </c>
      <c r="B23" s="2367" t="s">
        <v>776</v>
      </c>
      <c r="C23" s="2307" t="s">
        <v>571</v>
      </c>
      <c r="D23" s="2382">
        <v>1921</v>
      </c>
      <c r="E23" s="2382">
        <v>4221</v>
      </c>
      <c r="F23" s="2382">
        <v>22515</v>
      </c>
      <c r="G23" s="2382">
        <v>-4219</v>
      </c>
      <c r="H23" s="2382">
        <v>24438</v>
      </c>
      <c r="I23" s="2382"/>
      <c r="J23" s="2382">
        <v>11130</v>
      </c>
      <c r="K23" s="2382">
        <v>-9816</v>
      </c>
      <c r="L23" s="2430">
        <v>25752</v>
      </c>
    </row>
    <row r="24" spans="1:12" x14ac:dyDescent="0.2">
      <c r="A24" s="2305">
        <v>7073</v>
      </c>
      <c r="B24" s="2367" t="s">
        <v>777</v>
      </c>
      <c r="C24" s="2307" t="s">
        <v>571</v>
      </c>
      <c r="D24" s="2382">
        <v>884</v>
      </c>
      <c r="E24" s="2382">
        <v>9149</v>
      </c>
      <c r="F24" s="2382">
        <v>38569</v>
      </c>
      <c r="G24" s="2382">
        <v>-8873</v>
      </c>
      <c r="H24" s="2382">
        <v>39729</v>
      </c>
      <c r="I24" s="2382"/>
      <c r="J24" s="2382">
        <v>20027</v>
      </c>
      <c r="K24" s="2382">
        <v>-17381</v>
      </c>
      <c r="L24" s="2430">
        <v>42375</v>
      </c>
    </row>
    <row r="25" spans="1:12" x14ac:dyDescent="0.2">
      <c r="A25" s="2305">
        <v>7074</v>
      </c>
      <c r="B25" s="2367" t="s">
        <v>778</v>
      </c>
      <c r="C25" s="2307" t="s">
        <v>571</v>
      </c>
      <c r="D25" s="2382">
        <v>1059</v>
      </c>
      <c r="E25" s="2382">
        <v>32</v>
      </c>
      <c r="F25" s="2382">
        <v>186</v>
      </c>
      <c r="G25" s="2382">
        <v>-36</v>
      </c>
      <c r="H25" s="2382">
        <v>1241</v>
      </c>
      <c r="I25" s="2382"/>
      <c r="J25" s="2382">
        <v>131</v>
      </c>
      <c r="K25" s="2382">
        <v>-85</v>
      </c>
      <c r="L25" s="2430">
        <v>1287</v>
      </c>
    </row>
    <row r="26" spans="1:12" x14ac:dyDescent="0.2">
      <c r="A26" s="2311">
        <v>708</v>
      </c>
      <c r="B26" s="2366" t="s">
        <v>914</v>
      </c>
      <c r="C26" s="2307" t="s">
        <v>571</v>
      </c>
      <c r="D26" s="2381">
        <v>2694</v>
      </c>
      <c r="E26" s="2381">
        <v>2128</v>
      </c>
      <c r="F26" s="2381">
        <v>0</v>
      </c>
      <c r="G26" s="2381">
        <v>-1035</v>
      </c>
      <c r="H26" s="2381">
        <v>3787</v>
      </c>
      <c r="I26" s="2381"/>
      <c r="J26" s="2381">
        <v>13701</v>
      </c>
      <c r="K26" s="2381">
        <v>-797</v>
      </c>
      <c r="L26" s="2469">
        <v>16691</v>
      </c>
    </row>
    <row r="27" spans="1:12" x14ac:dyDescent="0.2">
      <c r="A27" s="2311">
        <v>709</v>
      </c>
      <c r="B27" s="2366" t="s">
        <v>915</v>
      </c>
      <c r="C27" s="2307" t="s">
        <v>571</v>
      </c>
      <c r="D27" s="2381">
        <v>54053</v>
      </c>
      <c r="E27" s="2381">
        <v>20134</v>
      </c>
      <c r="F27" s="2381">
        <v>0</v>
      </c>
      <c r="G27" s="2381">
        <v>-14082</v>
      </c>
      <c r="H27" s="2381">
        <v>60105</v>
      </c>
      <c r="I27" s="2381"/>
      <c r="J27" s="2381">
        <v>60581</v>
      </c>
      <c r="K27" s="2381">
        <v>-39937</v>
      </c>
      <c r="L27" s="2469">
        <v>80749</v>
      </c>
    </row>
    <row r="28" spans="1:12" x14ac:dyDescent="0.2">
      <c r="A28" s="2305">
        <v>7091</v>
      </c>
      <c r="B28" s="2367" t="s">
        <v>779</v>
      </c>
      <c r="C28" s="2307" t="s">
        <v>571</v>
      </c>
      <c r="D28" s="2382">
        <v>500</v>
      </c>
      <c r="E28" s="1378">
        <v>0</v>
      </c>
      <c r="F28" s="1378">
        <v>0</v>
      </c>
      <c r="G28" s="1378">
        <v>0</v>
      </c>
      <c r="H28" s="2431">
        <v>500</v>
      </c>
      <c r="I28" s="2382"/>
      <c r="J28" s="2382">
        <v>28633</v>
      </c>
      <c r="K28" s="2382">
        <v>-486</v>
      </c>
      <c r="L28" s="2430">
        <v>28647</v>
      </c>
    </row>
    <row r="29" spans="1:12" x14ac:dyDescent="0.2">
      <c r="A29" s="2305">
        <v>7092</v>
      </c>
      <c r="B29" s="2367" t="s">
        <v>673</v>
      </c>
      <c r="C29" s="2307" t="s">
        <v>571</v>
      </c>
      <c r="D29" s="2382">
        <v>956</v>
      </c>
      <c r="E29" s="1378">
        <v>0</v>
      </c>
      <c r="F29" s="1378">
        <v>0</v>
      </c>
      <c r="G29" s="1378">
        <v>-1</v>
      </c>
      <c r="H29" s="2435">
        <v>955</v>
      </c>
      <c r="I29" s="1378"/>
      <c r="J29" s="1378">
        <v>23697</v>
      </c>
      <c r="K29" s="1378">
        <v>-71</v>
      </c>
      <c r="L29" s="2436">
        <v>24581</v>
      </c>
    </row>
    <row r="30" spans="1:12" x14ac:dyDescent="0.2">
      <c r="A30" s="2305">
        <v>7094</v>
      </c>
      <c r="B30" s="2367" t="s">
        <v>674</v>
      </c>
      <c r="C30" s="2307" t="s">
        <v>571</v>
      </c>
      <c r="D30" s="2382">
        <v>12418</v>
      </c>
      <c r="E30" s="1378">
        <v>20134</v>
      </c>
      <c r="F30" s="1378">
        <v>0</v>
      </c>
      <c r="G30" s="1378">
        <v>-14078</v>
      </c>
      <c r="H30" s="2435">
        <v>18474</v>
      </c>
      <c r="I30" s="1378"/>
      <c r="J30" s="1378">
        <v>63</v>
      </c>
      <c r="K30" s="1378">
        <v>-152</v>
      </c>
      <c r="L30" s="2436">
        <v>18385</v>
      </c>
    </row>
    <row r="31" spans="1:12" x14ac:dyDescent="0.2">
      <c r="A31" s="2416">
        <v>710</v>
      </c>
      <c r="B31" s="2468" t="s">
        <v>916</v>
      </c>
      <c r="C31" s="2324" t="s">
        <v>571</v>
      </c>
      <c r="D31" s="2390">
        <v>121088</v>
      </c>
      <c r="E31" s="2390">
        <v>4845</v>
      </c>
      <c r="F31" s="2390">
        <v>202344</v>
      </c>
      <c r="G31" s="2390">
        <v>-68694</v>
      </c>
      <c r="H31" s="2390">
        <v>259583</v>
      </c>
      <c r="I31" s="2390"/>
      <c r="J31" s="2390">
        <v>26202</v>
      </c>
      <c r="K31" s="2390">
        <v>-15552</v>
      </c>
      <c r="L31" s="2390">
        <v>270233</v>
      </c>
    </row>
    <row r="32" spans="1:12" x14ac:dyDescent="0.2">
      <c r="A32" s="141" t="s">
        <v>58</v>
      </c>
      <c r="B32" s="2307"/>
      <c r="C32" s="2307"/>
      <c r="D32" s="2309"/>
      <c r="E32" s="2309"/>
      <c r="F32" s="2309"/>
      <c r="G32" s="2309"/>
      <c r="H32" s="2309"/>
      <c r="I32" s="2309"/>
      <c r="J32" s="2309"/>
      <c r="K32" s="2309"/>
      <c r="L32" s="2309"/>
    </row>
    <row r="33" spans="1:12" x14ac:dyDescent="0.2">
      <c r="A33" s="141" t="s">
        <v>59</v>
      </c>
      <c r="B33" s="2307"/>
      <c r="C33" s="2307"/>
      <c r="D33" s="2309"/>
      <c r="E33" s="2309"/>
      <c r="F33" s="2309"/>
      <c r="G33" s="2309"/>
      <c r="H33" s="2309"/>
      <c r="I33" s="2309"/>
      <c r="J33" s="2309"/>
      <c r="K33" s="2309"/>
      <c r="L33" s="2309"/>
    </row>
    <row r="34" spans="1:12" x14ac:dyDescent="0.2">
      <c r="A34" s="2418" t="s">
        <v>675</v>
      </c>
      <c r="B34" s="2307"/>
      <c r="C34" s="2307"/>
      <c r="D34" s="2309"/>
      <c r="E34" s="2309"/>
      <c r="F34" s="2309"/>
      <c r="G34" s="2309"/>
      <c r="H34" s="2309"/>
      <c r="I34" s="2309"/>
      <c r="J34" s="2309"/>
      <c r="K34" s="2309"/>
      <c r="L34" s="2309"/>
    </row>
  </sheetData>
  <mergeCells count="10">
    <mergeCell ref="G1:K1"/>
    <mergeCell ref="G2:L2"/>
    <mergeCell ref="G3:H3"/>
    <mergeCell ref="A4:B5"/>
    <mergeCell ref="D4:H4"/>
    <mergeCell ref="I4:I5"/>
    <mergeCell ref="J4:J5"/>
    <mergeCell ref="K4:K5"/>
    <mergeCell ref="L4:L5"/>
    <mergeCell ref="A1:B1"/>
  </mergeCells>
  <printOptions horizontalCentered="1"/>
  <pageMargins left="0.19685039370078741" right="0.19685039370078741" top="0.6692913385826772" bottom="0.51181102362204722" header="0" footer="0.31496062992125984"/>
  <pageSetup paperSize="9" firstPageNumber="31" fitToWidth="0" orientation="landscape" r:id="rId1"/>
  <headerFooter alignWithMargins="0">
    <oddFooter>&amp;C&amp;P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6">
    <pageSetUpPr fitToPage="1"/>
  </sheetPr>
  <dimension ref="A1:L37"/>
  <sheetViews>
    <sheetView view="pageBreakPreview" zoomScale="60" zoomScaleNormal="100" workbookViewId="0">
      <selection activeCell="T53" sqref="T53"/>
    </sheetView>
  </sheetViews>
  <sheetFormatPr defaultRowHeight="12.75" x14ac:dyDescent="0.2"/>
  <cols>
    <col min="1" max="1" width="5.140625" customWidth="1"/>
    <col min="2" max="2" width="40.7109375" customWidth="1"/>
    <col min="3" max="3" width="0.5703125" customWidth="1"/>
  </cols>
  <sheetData>
    <row r="1" spans="1:12" ht="27.75" customHeight="1" x14ac:dyDescent="0.2">
      <c r="A1" s="3426" t="s">
        <v>184</v>
      </c>
      <c r="B1" s="3075"/>
      <c r="C1" s="2"/>
      <c r="D1" s="2"/>
      <c r="E1" s="9"/>
      <c r="F1" s="9"/>
      <c r="G1" s="3092" t="str">
        <f>[9]Coverpage!I7</f>
        <v>Poland</v>
      </c>
      <c r="H1" s="3092"/>
      <c r="I1" s="3092"/>
      <c r="J1" s="3092"/>
      <c r="K1" s="3092"/>
      <c r="L1" s="4">
        <f>[9]Coverpage!I9</f>
        <v>964</v>
      </c>
    </row>
    <row r="2" spans="1:12" x14ac:dyDescent="0.2">
      <c r="A2" s="2286" t="s">
        <v>677</v>
      </c>
      <c r="B2" s="2289"/>
      <c r="C2" s="9"/>
      <c r="D2" s="9"/>
      <c r="E2" s="9"/>
      <c r="F2" s="9"/>
      <c r="G2" s="3093" t="s">
        <v>549</v>
      </c>
      <c r="H2" s="3093"/>
      <c r="I2" s="3093"/>
      <c r="J2" s="3093"/>
      <c r="K2" s="3093"/>
      <c r="L2" s="3093"/>
    </row>
    <row r="3" spans="1:12" x14ac:dyDescent="0.2">
      <c r="A3" s="2290"/>
      <c r="B3" s="2291"/>
      <c r="C3" s="2292"/>
      <c r="D3" s="2293"/>
      <c r="E3" s="2294"/>
      <c r="F3" s="2294"/>
      <c r="G3" s="3424" t="s">
        <v>550</v>
      </c>
      <c r="H3" s="3424"/>
      <c r="I3" s="2296">
        <f>[10]Coverage!I11</f>
        <v>2012</v>
      </c>
      <c r="J3" s="2294"/>
      <c r="K3" s="2294"/>
      <c r="L3" s="2297"/>
    </row>
    <row r="4" spans="1:12" x14ac:dyDescent="0.2">
      <c r="A4" s="3425" t="s">
        <v>678</v>
      </c>
      <c r="B4" s="3425"/>
      <c r="C4" s="137"/>
      <c r="D4" s="3103" t="s">
        <v>552</v>
      </c>
      <c r="E4" s="3104"/>
      <c r="F4" s="3104"/>
      <c r="G4" s="3104"/>
      <c r="H4" s="3105"/>
      <c r="I4" s="3110" t="s">
        <v>553</v>
      </c>
      <c r="J4" s="3112" t="s">
        <v>554</v>
      </c>
      <c r="K4" s="3110" t="s">
        <v>555</v>
      </c>
      <c r="L4" s="3113" t="s">
        <v>60</v>
      </c>
    </row>
    <row r="5" spans="1:12" ht="34.5" x14ac:dyDescent="0.2">
      <c r="A5" s="3425"/>
      <c r="B5" s="3425"/>
      <c r="C5" s="137"/>
      <c r="D5" s="16" t="s">
        <v>556</v>
      </c>
      <c r="E5" s="17" t="s">
        <v>557</v>
      </c>
      <c r="F5" s="15" t="s">
        <v>558</v>
      </c>
      <c r="G5" s="17" t="s">
        <v>555</v>
      </c>
      <c r="H5" s="15" t="s">
        <v>61</v>
      </c>
      <c r="I5" s="3111"/>
      <c r="J5" s="3112"/>
      <c r="K5" s="3111"/>
      <c r="L5" s="3113"/>
    </row>
    <row r="6" spans="1:12" x14ac:dyDescent="0.2">
      <c r="A6" s="2298"/>
      <c r="B6" s="2299"/>
      <c r="C6" s="2299"/>
      <c r="D6" s="19" t="s">
        <v>559</v>
      </c>
      <c r="E6" s="20" t="s">
        <v>560</v>
      </c>
      <c r="F6" s="21" t="s">
        <v>561</v>
      </c>
      <c r="G6" s="20" t="s">
        <v>562</v>
      </c>
      <c r="H6" s="21" t="s">
        <v>563</v>
      </c>
      <c r="I6" s="20" t="s">
        <v>564</v>
      </c>
      <c r="J6" s="21" t="s">
        <v>565</v>
      </c>
      <c r="K6" s="20" t="s">
        <v>566</v>
      </c>
      <c r="L6" s="22" t="s">
        <v>567</v>
      </c>
    </row>
    <row r="7" spans="1:12" x14ac:dyDescent="0.2">
      <c r="A7" s="2305"/>
      <c r="B7" s="2295" t="s">
        <v>568</v>
      </c>
      <c r="C7" s="2327"/>
      <c r="D7" s="109" t="str">
        <f>IF([10]Coverage!J18="","",[10]Coverage!J18)</f>
        <v>A</v>
      </c>
      <c r="E7" s="109" t="str">
        <f>IF([10]Coverage!K18="","",[10]Coverage!K18)</f>
        <v>A</v>
      </c>
      <c r="F7" s="109" t="str">
        <f>IF([10]Coverage!L18="","",[10]Coverage!L18)</f>
        <v>A</v>
      </c>
      <c r="G7" s="109" t="str">
        <f>IF([10]Coverage!M18="","",[10]Coverage!M18)</f>
        <v>A</v>
      </c>
      <c r="H7" s="109" t="str">
        <f>IF([10]Coverage!M18="","",[10]Coverage!M18)</f>
        <v>A</v>
      </c>
      <c r="I7" s="109"/>
      <c r="J7" s="109" t="str">
        <f>IF([10]Coverage!O18="","",[10]Coverage!O18)</f>
        <v>A</v>
      </c>
      <c r="K7" s="109" t="str">
        <f>IF([10]Coverage!P18="","",[10]Coverage!P18)</f>
        <v>A</v>
      </c>
      <c r="L7" s="109" t="str">
        <f>IF([10]Coverage!P18="","",[10]Coverage!P18)</f>
        <v>A</v>
      </c>
    </row>
    <row r="8" spans="1:12" x14ac:dyDescent="0.2">
      <c r="A8" s="2364">
        <v>82</v>
      </c>
      <c r="B8" s="2365" t="s">
        <v>917</v>
      </c>
      <c r="C8" s="2396" t="s">
        <v>571</v>
      </c>
      <c r="D8" s="2378">
        <v>-1988</v>
      </c>
      <c r="E8" s="2378">
        <v>1183</v>
      </c>
      <c r="F8" s="2378">
        <v>4363</v>
      </c>
      <c r="G8" s="2378">
        <v>-12292</v>
      </c>
      <c r="H8" s="2378">
        <v>-8734</v>
      </c>
      <c r="I8" s="2378"/>
      <c r="J8" s="2378">
        <v>117</v>
      </c>
      <c r="K8" s="2378">
        <v>82</v>
      </c>
      <c r="L8" s="2378">
        <v>-8535</v>
      </c>
    </row>
    <row r="9" spans="1:12" x14ac:dyDescent="0.2">
      <c r="A9" s="2311">
        <v>821</v>
      </c>
      <c r="B9" s="2366" t="s">
        <v>918</v>
      </c>
      <c r="C9" s="2307" t="s">
        <v>571</v>
      </c>
      <c r="D9" s="2380">
        <v>-11312</v>
      </c>
      <c r="E9" s="2380">
        <v>6384</v>
      </c>
      <c r="F9" s="2380">
        <v>4697</v>
      </c>
      <c r="G9" s="2380">
        <v>-12292</v>
      </c>
      <c r="H9" s="2380">
        <v>-12523</v>
      </c>
      <c r="I9" s="2380"/>
      <c r="J9" s="2380">
        <v>2317</v>
      </c>
      <c r="K9" s="2380">
        <v>82</v>
      </c>
      <c r="L9" s="2380">
        <v>-10124</v>
      </c>
    </row>
    <row r="10" spans="1:12" x14ac:dyDescent="0.2">
      <c r="A10" s="2305">
        <v>8211</v>
      </c>
      <c r="B10" s="2367" t="s">
        <v>679</v>
      </c>
      <c r="C10" s="2307" t="s">
        <v>571</v>
      </c>
      <c r="D10" s="1378">
        <v>3297</v>
      </c>
      <c r="E10" s="1378">
        <v>4788</v>
      </c>
      <c r="F10" s="1378">
        <v>4228</v>
      </c>
      <c r="G10" s="1378">
        <v>-12292</v>
      </c>
      <c r="H10" s="1378">
        <v>21</v>
      </c>
      <c r="I10" s="1378"/>
      <c r="J10" s="1378">
        <v>-108</v>
      </c>
      <c r="K10" s="1378">
        <v>82</v>
      </c>
      <c r="L10" s="1378">
        <v>-5</v>
      </c>
    </row>
    <row r="11" spans="1:12" x14ac:dyDescent="0.2">
      <c r="A11" s="2305">
        <v>8212</v>
      </c>
      <c r="B11" s="2367" t="s">
        <v>680</v>
      </c>
      <c r="C11" s="2307" t="s">
        <v>571</v>
      </c>
      <c r="D11" s="1378">
        <v>-6624</v>
      </c>
      <c r="E11" s="1378">
        <v>32</v>
      </c>
      <c r="F11" s="1378">
        <v>-641</v>
      </c>
      <c r="G11" s="1378">
        <v>0</v>
      </c>
      <c r="H11" s="1378">
        <v>-7233</v>
      </c>
      <c r="I11" s="1378"/>
      <c r="J11" s="1378">
        <v>0</v>
      </c>
      <c r="K11" s="1378">
        <v>0</v>
      </c>
      <c r="L11" s="1378">
        <v>-7233</v>
      </c>
    </row>
    <row r="12" spans="1:12" x14ac:dyDescent="0.2">
      <c r="A12" s="2305">
        <v>8213</v>
      </c>
      <c r="B12" s="2367" t="s">
        <v>681</v>
      </c>
      <c r="C12" s="2307" t="s">
        <v>571</v>
      </c>
      <c r="D12" s="1378">
        <v>-4347</v>
      </c>
      <c r="E12" s="1378">
        <v>719</v>
      </c>
      <c r="F12" s="1378">
        <v>392</v>
      </c>
      <c r="G12" s="1378">
        <v>0</v>
      </c>
      <c r="H12" s="1378">
        <v>-3236</v>
      </c>
      <c r="I12" s="1378"/>
      <c r="J12" s="1378">
        <v>-286</v>
      </c>
      <c r="K12" s="1378">
        <v>0</v>
      </c>
      <c r="L12" s="1378">
        <v>-3522</v>
      </c>
    </row>
    <row r="13" spans="1:12" x14ac:dyDescent="0.2">
      <c r="A13" s="2305">
        <v>8214</v>
      </c>
      <c r="B13" s="2367" t="s">
        <v>682</v>
      </c>
      <c r="C13" s="2307" t="s">
        <v>571</v>
      </c>
      <c r="D13" s="1378">
        <v>-16</v>
      </c>
      <c r="E13" s="1378">
        <v>-7</v>
      </c>
      <c r="F13" s="1378">
        <v>0</v>
      </c>
      <c r="G13" s="1378">
        <v>0</v>
      </c>
      <c r="H13" s="1378">
        <v>-23</v>
      </c>
      <c r="I13" s="1378"/>
      <c r="J13" s="1378">
        <v>79</v>
      </c>
      <c r="K13" s="1378">
        <v>0</v>
      </c>
      <c r="L13" s="1378">
        <v>56</v>
      </c>
    </row>
    <row r="14" spans="1:12" x14ac:dyDescent="0.2">
      <c r="A14" s="2305">
        <v>8215</v>
      </c>
      <c r="B14" s="2367" t="s">
        <v>683</v>
      </c>
      <c r="C14" s="2307" t="s">
        <v>571</v>
      </c>
      <c r="D14" s="1378">
        <v>-5114</v>
      </c>
      <c r="E14" s="1378">
        <v>884</v>
      </c>
      <c r="F14" s="1378">
        <v>724</v>
      </c>
      <c r="G14" s="1378">
        <v>0</v>
      </c>
      <c r="H14" s="1378">
        <v>-3506</v>
      </c>
      <c r="I14" s="1378"/>
      <c r="J14" s="1378">
        <v>1645</v>
      </c>
      <c r="K14" s="1378">
        <v>0</v>
      </c>
      <c r="L14" s="1378">
        <v>-1861</v>
      </c>
    </row>
    <row r="15" spans="1:12" x14ac:dyDescent="0.2">
      <c r="A15" s="2305">
        <v>8216</v>
      </c>
      <c r="B15" s="2367" t="s">
        <v>684</v>
      </c>
      <c r="C15" s="2307" t="s">
        <v>571</v>
      </c>
      <c r="D15" s="1378">
        <v>1492</v>
      </c>
      <c r="E15" s="1378">
        <v>-32</v>
      </c>
      <c r="F15" s="1378">
        <v>-6</v>
      </c>
      <c r="G15" s="1378">
        <v>0</v>
      </c>
      <c r="H15" s="1378">
        <v>1454</v>
      </c>
      <c r="I15" s="1378"/>
      <c r="J15" s="1378">
        <v>987</v>
      </c>
      <c r="K15" s="1378">
        <v>0</v>
      </c>
      <c r="L15" s="1378">
        <v>2441</v>
      </c>
    </row>
    <row r="16" spans="1:12" x14ac:dyDescent="0.2">
      <c r="A16" s="2311">
        <v>822</v>
      </c>
      <c r="B16" s="2366" t="s">
        <v>919</v>
      </c>
      <c r="C16" s="2307" t="s">
        <v>571</v>
      </c>
      <c r="D16" s="2380">
        <v>9324</v>
      </c>
      <c r="E16" s="2380">
        <v>-5201</v>
      </c>
      <c r="F16" s="2380">
        <v>-334</v>
      </c>
      <c r="G16" s="2380">
        <v>0</v>
      </c>
      <c r="H16" s="2380">
        <v>3789</v>
      </c>
      <c r="I16" s="2380"/>
      <c r="J16" s="2380">
        <v>-2200</v>
      </c>
      <c r="K16" s="2380">
        <v>0</v>
      </c>
      <c r="L16" s="2380">
        <v>1589</v>
      </c>
    </row>
    <row r="17" spans="1:12" x14ac:dyDescent="0.2">
      <c r="A17" s="2305">
        <v>8221</v>
      </c>
      <c r="B17" s="2367" t="s">
        <v>685</v>
      </c>
      <c r="C17" s="2307" t="s">
        <v>571</v>
      </c>
      <c r="D17" s="1378">
        <v>-551</v>
      </c>
      <c r="E17" s="1378">
        <v>0</v>
      </c>
      <c r="F17" s="1378">
        <v>0</v>
      </c>
      <c r="G17" s="1378">
        <v>0</v>
      </c>
      <c r="H17" s="2435">
        <v>-551</v>
      </c>
      <c r="I17" s="1378"/>
      <c r="J17" s="1378">
        <v>0</v>
      </c>
      <c r="K17" s="1378">
        <v>0</v>
      </c>
      <c r="L17" s="2436">
        <v>-551</v>
      </c>
    </row>
    <row r="18" spans="1:12" x14ac:dyDescent="0.2">
      <c r="A18" s="2305">
        <v>8227</v>
      </c>
      <c r="B18" s="2367" t="s">
        <v>686</v>
      </c>
      <c r="C18" s="2307" t="s">
        <v>571</v>
      </c>
      <c r="D18" s="1378">
        <v>2884</v>
      </c>
      <c r="E18" s="1378">
        <v>-5202</v>
      </c>
      <c r="F18" s="1378">
        <v>-334</v>
      </c>
      <c r="G18" s="1378">
        <v>0</v>
      </c>
      <c r="H18" s="2435">
        <v>-2652</v>
      </c>
      <c r="I18" s="1378"/>
      <c r="J18" s="1378">
        <v>-2200</v>
      </c>
      <c r="K18" s="1378">
        <v>0</v>
      </c>
      <c r="L18" s="2436">
        <v>-4852</v>
      </c>
    </row>
    <row r="19" spans="1:12" x14ac:dyDescent="0.2">
      <c r="A19" s="2305">
        <v>8228</v>
      </c>
      <c r="B19" s="2367" t="s">
        <v>295</v>
      </c>
      <c r="C19" s="2307" t="s">
        <v>571</v>
      </c>
      <c r="D19" s="1378">
        <v>6991</v>
      </c>
      <c r="E19" s="1378">
        <v>1</v>
      </c>
      <c r="F19" s="1378">
        <v>0</v>
      </c>
      <c r="G19" s="1378">
        <v>0</v>
      </c>
      <c r="H19" s="2435">
        <v>6992</v>
      </c>
      <c r="I19" s="1378"/>
      <c r="J19" s="1378">
        <v>0</v>
      </c>
      <c r="K19" s="1378">
        <v>0</v>
      </c>
      <c r="L19" s="2436">
        <v>6992</v>
      </c>
    </row>
    <row r="20" spans="1:12" x14ac:dyDescent="0.2">
      <c r="A20" s="2305">
        <v>8229</v>
      </c>
      <c r="B20" s="2367" t="s">
        <v>296</v>
      </c>
      <c r="C20" s="2307" t="s">
        <v>571</v>
      </c>
      <c r="D20" s="1378">
        <v>0</v>
      </c>
      <c r="E20" s="1378">
        <v>0</v>
      </c>
      <c r="F20" s="1378">
        <v>0</v>
      </c>
      <c r="G20" s="1378">
        <v>0</v>
      </c>
      <c r="H20" s="2435">
        <v>0</v>
      </c>
      <c r="I20" s="1378"/>
      <c r="J20" s="1378">
        <v>0</v>
      </c>
      <c r="K20" s="1378">
        <v>0</v>
      </c>
      <c r="L20" s="2436">
        <v>0</v>
      </c>
    </row>
    <row r="21" spans="1:12" x14ac:dyDescent="0.2">
      <c r="A21" s="2416">
        <v>823</v>
      </c>
      <c r="B21" s="2468" t="s">
        <v>920</v>
      </c>
      <c r="C21" s="2324" t="s">
        <v>571</v>
      </c>
      <c r="D21" s="2380">
        <v>0</v>
      </c>
      <c r="E21" s="2380">
        <v>0</v>
      </c>
      <c r="F21" s="2389">
        <v>0</v>
      </c>
      <c r="G21" s="2389">
        <v>0</v>
      </c>
      <c r="H21" s="2437">
        <v>0</v>
      </c>
      <c r="I21" s="2389"/>
      <c r="J21" s="2389">
        <v>0</v>
      </c>
      <c r="K21" s="2389">
        <v>0</v>
      </c>
      <c r="L21" s="2438">
        <v>0</v>
      </c>
    </row>
    <row r="22" spans="1:12" x14ac:dyDescent="0.2">
      <c r="A22" s="2364">
        <v>83</v>
      </c>
      <c r="B22" s="2365" t="s">
        <v>921</v>
      </c>
      <c r="C22" s="2396" t="s">
        <v>571</v>
      </c>
      <c r="D22" s="2378">
        <v>52628</v>
      </c>
      <c r="E22" s="2378">
        <v>6091</v>
      </c>
      <c r="F22" s="2378">
        <v>1787</v>
      </c>
      <c r="G22" s="2378">
        <v>-12292</v>
      </c>
      <c r="H22" s="2471">
        <v>48214</v>
      </c>
      <c r="I22" s="2378"/>
      <c r="J22" s="2378">
        <v>4002</v>
      </c>
      <c r="K22" s="2378">
        <v>82</v>
      </c>
      <c r="L22" s="2472">
        <v>52298</v>
      </c>
    </row>
    <row r="23" spans="1:12" x14ac:dyDescent="0.2">
      <c r="A23" s="2311">
        <v>831</v>
      </c>
      <c r="B23" s="2366" t="s">
        <v>922</v>
      </c>
      <c r="C23" s="2307" t="s">
        <v>571</v>
      </c>
      <c r="D23" s="2380">
        <v>-10260</v>
      </c>
      <c r="E23" s="2380">
        <v>3586</v>
      </c>
      <c r="F23" s="2380">
        <v>1787</v>
      </c>
      <c r="G23" s="2380">
        <v>-12292</v>
      </c>
      <c r="H23" s="2473">
        <v>-17179</v>
      </c>
      <c r="I23" s="2380"/>
      <c r="J23" s="2380">
        <v>2692</v>
      </c>
      <c r="K23" s="2380">
        <v>82</v>
      </c>
      <c r="L23" s="2434">
        <v>-14405</v>
      </c>
    </row>
    <row r="24" spans="1:12" x14ac:dyDescent="0.2">
      <c r="A24" s="2305">
        <v>8311</v>
      </c>
      <c r="B24" s="2367" t="s">
        <v>685</v>
      </c>
      <c r="C24" s="2307" t="s">
        <v>571</v>
      </c>
      <c r="D24" s="1378">
        <v>9698</v>
      </c>
      <c r="E24" s="1378">
        <v>248</v>
      </c>
      <c r="F24" s="1378">
        <v>3000</v>
      </c>
      <c r="G24" s="1378">
        <v>-12292</v>
      </c>
      <c r="H24" s="2435">
        <v>654</v>
      </c>
      <c r="I24" s="1378"/>
      <c r="J24" s="1378">
        <v>-221</v>
      </c>
      <c r="K24" s="1378">
        <v>82</v>
      </c>
      <c r="L24" s="2436">
        <v>515</v>
      </c>
    </row>
    <row r="25" spans="1:12" x14ac:dyDescent="0.2">
      <c r="A25" s="2305">
        <v>8312</v>
      </c>
      <c r="B25" s="2367" t="s">
        <v>642</v>
      </c>
      <c r="C25" s="2307" t="s">
        <v>571</v>
      </c>
      <c r="D25" s="1378">
        <v>0</v>
      </c>
      <c r="E25" s="1378">
        <v>0</v>
      </c>
      <c r="F25" s="1378">
        <v>0</v>
      </c>
      <c r="G25" s="1378">
        <v>0</v>
      </c>
      <c r="H25" s="2435">
        <v>0</v>
      </c>
      <c r="I25" s="1378"/>
      <c r="J25" s="1378">
        <v>0</v>
      </c>
      <c r="K25" s="1378">
        <v>0</v>
      </c>
      <c r="L25" s="2436">
        <v>0</v>
      </c>
    </row>
    <row r="26" spans="1:12" x14ac:dyDescent="0.2">
      <c r="A26" s="2305">
        <v>8313</v>
      </c>
      <c r="B26" s="2367" t="s">
        <v>643</v>
      </c>
      <c r="C26" s="2307" t="s">
        <v>571</v>
      </c>
      <c r="D26" s="1378">
        <v>-19439</v>
      </c>
      <c r="E26" s="1378">
        <v>3342</v>
      </c>
      <c r="F26" s="1378">
        <v>-2</v>
      </c>
      <c r="G26" s="1378">
        <v>0</v>
      </c>
      <c r="H26" s="2435">
        <v>-16099</v>
      </c>
      <c r="I26" s="1378"/>
      <c r="J26" s="1378">
        <v>2907</v>
      </c>
      <c r="K26" s="1378">
        <v>0</v>
      </c>
      <c r="L26" s="2436">
        <v>-13192</v>
      </c>
    </row>
    <row r="27" spans="1:12" x14ac:dyDescent="0.2">
      <c r="A27" s="2305">
        <v>8314</v>
      </c>
      <c r="B27" s="2367" t="s">
        <v>682</v>
      </c>
      <c r="C27" s="2307" t="s">
        <v>571</v>
      </c>
      <c r="D27" s="1378">
        <v>314</v>
      </c>
      <c r="E27" s="1378">
        <v>98</v>
      </c>
      <c r="F27" s="1378">
        <v>0</v>
      </c>
      <c r="G27" s="1378">
        <v>0</v>
      </c>
      <c r="H27" s="2435">
        <v>412</v>
      </c>
      <c r="I27" s="1378"/>
      <c r="J27" s="1378">
        <v>-958</v>
      </c>
      <c r="K27" s="1378">
        <v>0</v>
      </c>
      <c r="L27" s="2436">
        <v>-546</v>
      </c>
    </row>
    <row r="28" spans="1:12" x14ac:dyDescent="0.2">
      <c r="A28" s="2305">
        <v>8315</v>
      </c>
      <c r="B28" s="2367" t="s">
        <v>702</v>
      </c>
      <c r="C28" s="2307" t="s">
        <v>571</v>
      </c>
      <c r="D28" s="1378">
        <v>796</v>
      </c>
      <c r="E28" s="1378">
        <v>45</v>
      </c>
      <c r="F28" s="1378">
        <v>-443</v>
      </c>
      <c r="G28" s="1378">
        <v>0</v>
      </c>
      <c r="H28" s="2435">
        <v>398</v>
      </c>
      <c r="I28" s="1378"/>
      <c r="J28" s="1378">
        <v>493</v>
      </c>
      <c r="K28" s="1378">
        <v>0</v>
      </c>
      <c r="L28" s="2436">
        <v>891</v>
      </c>
    </row>
    <row r="29" spans="1:12" x14ac:dyDescent="0.2">
      <c r="A29" s="2305">
        <v>8316</v>
      </c>
      <c r="B29" s="2367" t="s">
        <v>684</v>
      </c>
      <c r="C29" s="2307" t="s">
        <v>571</v>
      </c>
      <c r="D29" s="1378">
        <v>-1629</v>
      </c>
      <c r="E29" s="1378">
        <v>-147</v>
      </c>
      <c r="F29" s="1378">
        <v>-768</v>
      </c>
      <c r="G29" s="1378">
        <v>0</v>
      </c>
      <c r="H29" s="2435">
        <v>-2544</v>
      </c>
      <c r="I29" s="1378"/>
      <c r="J29" s="1378">
        <v>471</v>
      </c>
      <c r="K29" s="1378">
        <v>0</v>
      </c>
      <c r="L29" s="2436">
        <v>-2073</v>
      </c>
    </row>
    <row r="30" spans="1:12" x14ac:dyDescent="0.2">
      <c r="A30" s="2311">
        <v>832</v>
      </c>
      <c r="B30" s="2366" t="s">
        <v>923</v>
      </c>
      <c r="C30" s="2307" t="s">
        <v>571</v>
      </c>
      <c r="D30" s="2380">
        <v>62888</v>
      </c>
      <c r="E30" s="2380">
        <v>2505</v>
      </c>
      <c r="F30" s="2380">
        <v>0</v>
      </c>
      <c r="G30" s="2380">
        <v>0</v>
      </c>
      <c r="H30" s="2473">
        <v>65393</v>
      </c>
      <c r="I30" s="2380"/>
      <c r="J30" s="2380">
        <v>1310</v>
      </c>
      <c r="K30" s="2380">
        <v>0</v>
      </c>
      <c r="L30" s="2434">
        <v>66703</v>
      </c>
    </row>
    <row r="31" spans="1:12" x14ac:dyDescent="0.2">
      <c r="A31" s="2305">
        <v>8321</v>
      </c>
      <c r="B31" s="2367" t="s">
        <v>679</v>
      </c>
      <c r="C31" s="2307" t="s">
        <v>571</v>
      </c>
      <c r="D31" s="1378">
        <v>-71</v>
      </c>
      <c r="E31" s="1378">
        <v>0</v>
      </c>
      <c r="F31" s="1378">
        <v>0</v>
      </c>
      <c r="G31" s="1378">
        <v>0</v>
      </c>
      <c r="H31" s="2435">
        <v>-71</v>
      </c>
      <c r="I31" s="1378"/>
      <c r="J31" s="1378">
        <v>0</v>
      </c>
      <c r="K31" s="1378">
        <v>0</v>
      </c>
      <c r="L31" s="2436">
        <v>-71</v>
      </c>
    </row>
    <row r="32" spans="1:12" x14ac:dyDescent="0.2">
      <c r="A32" s="2305">
        <v>8327</v>
      </c>
      <c r="B32" s="2367" t="s">
        <v>686</v>
      </c>
      <c r="C32" s="2307" t="s">
        <v>571</v>
      </c>
      <c r="D32" s="1378">
        <v>4285</v>
      </c>
      <c r="E32" s="1378">
        <v>0</v>
      </c>
      <c r="F32" s="1378">
        <v>0</v>
      </c>
      <c r="G32" s="1378">
        <v>0</v>
      </c>
      <c r="H32" s="2435">
        <v>4285</v>
      </c>
      <c r="I32" s="1378"/>
      <c r="J32" s="1378">
        <v>-9</v>
      </c>
      <c r="K32" s="1378">
        <v>0</v>
      </c>
      <c r="L32" s="2436">
        <v>4276</v>
      </c>
    </row>
    <row r="33" spans="1:12" x14ac:dyDescent="0.2">
      <c r="A33" s="2305">
        <v>8328</v>
      </c>
      <c r="B33" s="2367" t="s">
        <v>295</v>
      </c>
      <c r="C33" s="2307" t="s">
        <v>571</v>
      </c>
      <c r="D33" s="1378">
        <v>58674</v>
      </c>
      <c r="E33" s="1378">
        <v>2505</v>
      </c>
      <c r="F33" s="1378">
        <v>0</v>
      </c>
      <c r="G33" s="1378">
        <v>0</v>
      </c>
      <c r="H33" s="2435">
        <v>61179</v>
      </c>
      <c r="I33" s="1378"/>
      <c r="J33" s="1378">
        <v>1319</v>
      </c>
      <c r="K33" s="1378">
        <v>0</v>
      </c>
      <c r="L33" s="2436">
        <v>62498</v>
      </c>
    </row>
    <row r="34" spans="1:12" x14ac:dyDescent="0.2">
      <c r="A34" s="2298">
        <v>8329</v>
      </c>
      <c r="B34" s="2417" t="s">
        <v>296</v>
      </c>
      <c r="C34" s="2324" t="s">
        <v>571</v>
      </c>
      <c r="D34" s="2439">
        <v>0</v>
      </c>
      <c r="E34" s="2439">
        <v>0</v>
      </c>
      <c r="F34" s="2439">
        <v>0</v>
      </c>
      <c r="G34" s="2439">
        <v>0</v>
      </c>
      <c r="H34" s="2440">
        <v>0</v>
      </c>
      <c r="I34" s="2439"/>
      <c r="J34" s="2439">
        <v>0</v>
      </c>
      <c r="K34" s="2439">
        <v>0</v>
      </c>
      <c r="L34" s="2441">
        <v>0</v>
      </c>
    </row>
    <row r="35" spans="1:12" x14ac:dyDescent="0.2">
      <c r="A35" s="141" t="s">
        <v>58</v>
      </c>
      <c r="B35" s="2307"/>
      <c r="C35" s="2307"/>
      <c r="D35" s="2309"/>
      <c r="E35" s="2309"/>
      <c r="F35" s="2309"/>
      <c r="G35" s="2309"/>
      <c r="H35" s="2309"/>
      <c r="I35" s="2309"/>
      <c r="J35" s="2309"/>
      <c r="K35" s="2309"/>
      <c r="L35" s="2309"/>
    </row>
    <row r="36" spans="1:12" x14ac:dyDescent="0.2">
      <c r="A36" s="141" t="s">
        <v>59</v>
      </c>
      <c r="B36" s="2307"/>
      <c r="C36" s="2307"/>
      <c r="D36" s="2309"/>
      <c r="E36" s="2309"/>
      <c r="F36" s="2309"/>
      <c r="G36" s="2309"/>
      <c r="H36" s="2309"/>
      <c r="I36" s="2309"/>
      <c r="J36" s="2309"/>
      <c r="K36" s="2309"/>
      <c r="L36" s="2309"/>
    </row>
    <row r="37" spans="1:12" x14ac:dyDescent="0.2">
      <c r="A37" s="2287"/>
      <c r="B37" s="2287"/>
      <c r="C37" s="2287"/>
      <c r="D37" s="2287"/>
      <c r="E37" s="2287"/>
      <c r="F37" s="2287"/>
      <c r="G37" s="2287"/>
      <c r="H37" s="2287"/>
      <c r="I37" s="2287"/>
      <c r="J37" s="2287"/>
      <c r="K37" s="2287"/>
      <c r="L37" s="2287"/>
    </row>
  </sheetData>
  <mergeCells count="10">
    <mergeCell ref="G1:K1"/>
    <mergeCell ref="G2:L2"/>
    <mergeCell ref="G3:H3"/>
    <mergeCell ref="A4:B5"/>
    <mergeCell ref="D4:H4"/>
    <mergeCell ref="I4:I5"/>
    <mergeCell ref="J4:J5"/>
    <mergeCell ref="K4:K5"/>
    <mergeCell ref="L4:L5"/>
    <mergeCell ref="A1:B1"/>
  </mergeCells>
  <printOptions horizontalCentered="1"/>
  <pageMargins left="0.19685039370078741" right="0.19685039370078741" top="0.6692913385826772" bottom="0.51181102362204722" header="0" footer="0.31496062992125984"/>
  <pageSetup paperSize="9" firstPageNumber="31" fitToWidth="0" orientation="landscape" r:id="rId1"/>
  <headerFooter alignWithMargins="0">
    <oddFooter>&amp;C&amp;P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7">
    <pageSetUpPr fitToPage="1"/>
  </sheetPr>
  <dimension ref="A1:I97"/>
  <sheetViews>
    <sheetView view="pageBreakPreview" zoomScale="60" zoomScaleNormal="100" workbookViewId="0">
      <selection sqref="A1:B1"/>
    </sheetView>
  </sheetViews>
  <sheetFormatPr defaultRowHeight="12.75" x14ac:dyDescent="0.2"/>
  <cols>
    <col min="1" max="1" width="11.7109375" customWidth="1"/>
    <col min="2" max="2" width="17.140625" customWidth="1"/>
    <col min="4" max="4" width="11.5703125" customWidth="1"/>
    <col min="7" max="7" width="10.85546875" customWidth="1"/>
    <col min="8" max="8" width="10.140625" customWidth="1"/>
  </cols>
  <sheetData>
    <row r="1" spans="1:9" ht="27.75" customHeight="1" x14ac:dyDescent="0.2">
      <c r="A1" s="3426" t="s">
        <v>184</v>
      </c>
      <c r="B1" s="3075"/>
      <c r="C1" s="9"/>
      <c r="D1" s="3443" t="str">
        <f>[10]Coverage!I7</f>
        <v>Poland</v>
      </c>
      <c r="E1" s="3443"/>
      <c r="F1" s="3443"/>
      <c r="G1" s="3443"/>
      <c r="H1" s="3443"/>
      <c r="I1" s="2474">
        <f>[10]Coverage!I9</f>
        <v>964</v>
      </c>
    </row>
    <row r="2" spans="1:9" ht="14.25" x14ac:dyDescent="0.2">
      <c r="A2" s="2286" t="s">
        <v>289</v>
      </c>
      <c r="B2" s="9"/>
      <c r="C2" s="9"/>
      <c r="D2" s="3444" t="s">
        <v>704</v>
      </c>
      <c r="E2" s="3444"/>
      <c r="F2" s="3444"/>
      <c r="G2" s="3444"/>
      <c r="H2" s="3444"/>
      <c r="I2" s="3444"/>
    </row>
    <row r="3" spans="1:9" x14ac:dyDescent="0.2">
      <c r="A3" s="9"/>
      <c r="B3" s="9"/>
      <c r="C3" s="9"/>
      <c r="D3" s="9"/>
      <c r="E3" s="9"/>
      <c r="F3" s="9"/>
      <c r="G3" s="3445">
        <f>[10]Coverage!I11</f>
        <v>2012</v>
      </c>
      <c r="H3" s="3445"/>
      <c r="I3" s="3445"/>
    </row>
    <row r="4" spans="1:9" x14ac:dyDescent="0.2">
      <c r="A4" s="2475" t="s">
        <v>705</v>
      </c>
      <c r="B4" s="2288"/>
      <c r="C4" s="2288"/>
      <c r="D4" s="2288"/>
      <c r="E4" s="2476"/>
      <c r="F4" s="2477"/>
      <c r="G4" s="2478"/>
      <c r="H4" s="2476"/>
      <c r="I4" s="2479"/>
    </row>
    <row r="5" spans="1:9" x14ac:dyDescent="0.2">
      <c r="A5" s="2330" t="s">
        <v>706</v>
      </c>
      <c r="B5" s="2288"/>
      <c r="C5" s="2288"/>
      <c r="D5" s="2288"/>
      <c r="E5" s="2288"/>
      <c r="F5" s="2288"/>
      <c r="G5" s="2288"/>
      <c r="H5" s="2288"/>
      <c r="I5" s="2288"/>
    </row>
    <row r="6" spans="1:9" x14ac:dyDescent="0.2">
      <c r="A6" s="3446"/>
      <c r="B6" s="3447"/>
      <c r="C6" s="3450" t="s">
        <v>707</v>
      </c>
      <c r="D6" s="3451"/>
      <c r="E6" s="3451"/>
      <c r="F6" s="3451"/>
      <c r="G6" s="3451"/>
      <c r="H6" s="3451"/>
      <c r="I6" s="3452"/>
    </row>
    <row r="7" spans="1:9" ht="31.5" x14ac:dyDescent="0.2">
      <c r="A7" s="3448"/>
      <c r="B7" s="3449"/>
      <c r="C7" s="2480" t="s">
        <v>290</v>
      </c>
      <c r="D7" s="2481" t="s">
        <v>557</v>
      </c>
      <c r="E7" s="2481" t="s">
        <v>708</v>
      </c>
      <c r="F7" s="2481" t="s">
        <v>709</v>
      </c>
      <c r="G7" s="2481" t="s">
        <v>710</v>
      </c>
      <c r="H7" s="2482" t="s">
        <v>711</v>
      </c>
      <c r="I7" s="2483" t="s">
        <v>712</v>
      </c>
    </row>
    <row r="8" spans="1:9" x14ac:dyDescent="0.2">
      <c r="A8" s="3440" t="s">
        <v>713</v>
      </c>
      <c r="B8" s="2484" t="s">
        <v>290</v>
      </c>
      <c r="C8" s="2495"/>
      <c r="D8" s="2496">
        <v>149</v>
      </c>
      <c r="E8" s="2496">
        <v>0</v>
      </c>
      <c r="F8" s="2496">
        <v>149</v>
      </c>
      <c r="G8" s="1309" t="s">
        <v>926</v>
      </c>
      <c r="H8" s="2497">
        <v>283</v>
      </c>
      <c r="I8" s="2498">
        <v>432</v>
      </c>
    </row>
    <row r="9" spans="1:9" x14ac:dyDescent="0.2">
      <c r="A9" s="3441"/>
      <c r="B9" s="2485" t="s">
        <v>557</v>
      </c>
      <c r="C9" s="2499">
        <v>403</v>
      </c>
      <c r="D9" s="2500"/>
      <c r="E9" s="2501">
        <v>0</v>
      </c>
      <c r="F9" s="2501">
        <v>403</v>
      </c>
      <c r="G9" s="1390" t="s">
        <v>926</v>
      </c>
      <c r="H9" s="2502">
        <v>172</v>
      </c>
      <c r="I9" s="2503">
        <v>575</v>
      </c>
    </row>
    <row r="10" spans="1:9" x14ac:dyDescent="0.2">
      <c r="A10" s="3441"/>
      <c r="B10" s="2485" t="s">
        <v>708</v>
      </c>
      <c r="C10" s="2499">
        <v>35</v>
      </c>
      <c r="D10" s="2501">
        <v>27</v>
      </c>
      <c r="E10" s="2500"/>
      <c r="F10" s="2501">
        <v>62</v>
      </c>
      <c r="G10" s="1390" t="s">
        <v>926</v>
      </c>
      <c r="H10" s="2502">
        <v>0</v>
      </c>
      <c r="I10" s="2503">
        <v>62</v>
      </c>
    </row>
    <row r="11" spans="1:9" x14ac:dyDescent="0.2">
      <c r="A11" s="3441"/>
      <c r="B11" s="2486" t="s">
        <v>709</v>
      </c>
      <c r="C11" s="2504">
        <v>438</v>
      </c>
      <c r="D11" s="2505">
        <v>176</v>
      </c>
      <c r="E11" s="2505">
        <v>0</v>
      </c>
      <c r="F11" s="2506"/>
      <c r="G11" s="1390" t="s">
        <v>926</v>
      </c>
      <c r="H11" s="2507">
        <v>455</v>
      </c>
      <c r="I11" s="2503">
        <v>1069</v>
      </c>
    </row>
    <row r="12" spans="1:9" x14ac:dyDescent="0.2">
      <c r="A12" s="3441"/>
      <c r="B12" s="2485" t="s">
        <v>710</v>
      </c>
      <c r="C12" s="1393" t="s">
        <v>926</v>
      </c>
      <c r="D12" s="2508" t="s">
        <v>926</v>
      </c>
      <c r="E12" s="1394" t="s">
        <v>926</v>
      </c>
      <c r="F12" s="1394" t="s">
        <v>926</v>
      </c>
      <c r="G12" s="1389"/>
      <c r="H12" s="2509" t="s">
        <v>926</v>
      </c>
      <c r="I12" s="1392" t="s">
        <v>926</v>
      </c>
    </row>
    <row r="13" spans="1:9" x14ac:dyDescent="0.2">
      <c r="A13" s="3441"/>
      <c r="B13" s="2487" t="s">
        <v>711</v>
      </c>
      <c r="C13" s="2505">
        <v>429</v>
      </c>
      <c r="D13" s="2505">
        <v>167</v>
      </c>
      <c r="E13" s="2505">
        <v>0</v>
      </c>
      <c r="F13" s="2510">
        <v>596</v>
      </c>
      <c r="G13" s="1394" t="s">
        <v>926</v>
      </c>
      <c r="H13" s="2511"/>
      <c r="I13" s="2503">
        <v>596</v>
      </c>
    </row>
    <row r="14" spans="1:9" x14ac:dyDescent="0.2">
      <c r="A14" s="3442"/>
      <c r="B14" s="2488" t="s">
        <v>714</v>
      </c>
      <c r="C14" s="2512">
        <v>867</v>
      </c>
      <c r="D14" s="2513">
        <v>343</v>
      </c>
      <c r="E14" s="2513">
        <v>0</v>
      </c>
      <c r="F14" s="2513">
        <v>1210</v>
      </c>
      <c r="G14" s="1400" t="s">
        <v>926</v>
      </c>
      <c r="H14" s="2513">
        <v>455</v>
      </c>
      <c r="I14" s="2514">
        <v>1665</v>
      </c>
    </row>
    <row r="15" spans="1:9" x14ac:dyDescent="0.2">
      <c r="A15" s="2288"/>
      <c r="B15" s="2288"/>
      <c r="C15" s="2325"/>
      <c r="D15" s="2325"/>
      <c r="E15" s="2325"/>
      <c r="F15" s="2325"/>
      <c r="G15" s="2325"/>
      <c r="H15" s="2309"/>
      <c r="I15" s="2309"/>
    </row>
    <row r="16" spans="1:9" x14ac:dyDescent="0.2">
      <c r="A16" s="2330" t="s">
        <v>715</v>
      </c>
      <c r="B16" s="2288"/>
      <c r="C16" s="2325"/>
      <c r="D16" s="2325"/>
      <c r="E16" s="2325"/>
      <c r="F16" s="2325"/>
      <c r="G16" s="2325"/>
      <c r="H16" s="2325"/>
      <c r="I16" s="2325"/>
    </row>
    <row r="17" spans="1:9" x14ac:dyDescent="0.2">
      <c r="A17" s="3446"/>
      <c r="B17" s="3447"/>
      <c r="C17" s="3450" t="s">
        <v>716</v>
      </c>
      <c r="D17" s="3451"/>
      <c r="E17" s="3451"/>
      <c r="F17" s="3451"/>
      <c r="G17" s="3451"/>
      <c r="H17" s="3451"/>
      <c r="I17" s="3452"/>
    </row>
    <row r="18" spans="1:9" ht="31.5" x14ac:dyDescent="0.2">
      <c r="A18" s="3448"/>
      <c r="B18" s="3449"/>
      <c r="C18" s="2480" t="s">
        <v>290</v>
      </c>
      <c r="D18" s="2481" t="s">
        <v>557</v>
      </c>
      <c r="E18" s="2481" t="s">
        <v>708</v>
      </c>
      <c r="F18" s="2481" t="s">
        <v>709</v>
      </c>
      <c r="G18" s="2481" t="s">
        <v>710</v>
      </c>
      <c r="H18" s="2482" t="s">
        <v>711</v>
      </c>
      <c r="I18" s="2483" t="s">
        <v>712</v>
      </c>
    </row>
    <row r="19" spans="1:9" x14ac:dyDescent="0.2">
      <c r="A19" s="3440" t="s">
        <v>717</v>
      </c>
      <c r="B19" s="2484" t="s">
        <v>290</v>
      </c>
      <c r="C19" s="2495"/>
      <c r="D19" s="2496">
        <v>1305</v>
      </c>
      <c r="E19" s="2496">
        <v>810</v>
      </c>
      <c r="F19" s="2496">
        <v>2115</v>
      </c>
      <c r="G19" s="1309" t="s">
        <v>926</v>
      </c>
      <c r="H19" s="2497">
        <v>0</v>
      </c>
      <c r="I19" s="2498">
        <v>2115</v>
      </c>
    </row>
    <row r="20" spans="1:9" x14ac:dyDescent="0.2">
      <c r="A20" s="3441"/>
      <c r="B20" s="2485" t="s">
        <v>557</v>
      </c>
      <c r="C20" s="2499">
        <v>19</v>
      </c>
      <c r="D20" s="2500"/>
      <c r="E20" s="2501">
        <v>0</v>
      </c>
      <c r="F20" s="2501">
        <v>19</v>
      </c>
      <c r="G20" s="1390" t="s">
        <v>926</v>
      </c>
      <c r="H20" s="2502">
        <v>0</v>
      </c>
      <c r="I20" s="2503">
        <v>19</v>
      </c>
    </row>
    <row r="21" spans="1:9" x14ac:dyDescent="0.2">
      <c r="A21" s="3441"/>
      <c r="B21" s="2485" t="s">
        <v>708</v>
      </c>
      <c r="C21" s="2499">
        <v>0</v>
      </c>
      <c r="D21" s="2501">
        <v>0</v>
      </c>
      <c r="E21" s="2500"/>
      <c r="F21" s="2501">
        <v>0</v>
      </c>
      <c r="G21" s="1390" t="s">
        <v>926</v>
      </c>
      <c r="H21" s="2502">
        <v>0</v>
      </c>
      <c r="I21" s="2503">
        <v>0</v>
      </c>
    </row>
    <row r="22" spans="1:9" x14ac:dyDescent="0.2">
      <c r="A22" s="3441"/>
      <c r="B22" s="2486" t="s">
        <v>709</v>
      </c>
      <c r="C22" s="2504">
        <v>19</v>
      </c>
      <c r="D22" s="2504">
        <v>1305</v>
      </c>
      <c r="E22" s="2501">
        <v>810</v>
      </c>
      <c r="F22" s="2506"/>
      <c r="G22" s="1390" t="s">
        <v>926</v>
      </c>
      <c r="H22" s="2503">
        <v>0</v>
      </c>
      <c r="I22" s="2503">
        <v>2134</v>
      </c>
    </row>
    <row r="23" spans="1:9" x14ac:dyDescent="0.2">
      <c r="A23" s="3441"/>
      <c r="B23" s="2485" t="s">
        <v>710</v>
      </c>
      <c r="C23" s="1393" t="s">
        <v>926</v>
      </c>
      <c r="D23" s="1394" t="s">
        <v>926</v>
      </c>
      <c r="E23" s="1394" t="s">
        <v>926</v>
      </c>
      <c r="F23" s="1394" t="s">
        <v>926</v>
      </c>
      <c r="G23" s="2506"/>
      <c r="H23" s="1396" t="s">
        <v>926</v>
      </c>
      <c r="I23" s="1392" t="s">
        <v>926</v>
      </c>
    </row>
    <row r="24" spans="1:9" x14ac:dyDescent="0.2">
      <c r="A24" s="3441"/>
      <c r="B24" s="2487" t="s">
        <v>711</v>
      </c>
      <c r="C24" s="2504">
        <v>2</v>
      </c>
      <c r="D24" s="2505">
        <v>0</v>
      </c>
      <c r="E24" s="2505">
        <v>0</v>
      </c>
      <c r="F24" s="2510">
        <v>2</v>
      </c>
      <c r="G24" s="1397" t="s">
        <v>926</v>
      </c>
      <c r="H24" s="2511"/>
      <c r="I24" s="2503">
        <v>2</v>
      </c>
    </row>
    <row r="25" spans="1:9" x14ac:dyDescent="0.2">
      <c r="A25" s="3442"/>
      <c r="B25" s="2488" t="s">
        <v>714</v>
      </c>
      <c r="C25" s="2512">
        <v>21</v>
      </c>
      <c r="D25" s="2513">
        <v>1305</v>
      </c>
      <c r="E25" s="2513">
        <v>810</v>
      </c>
      <c r="F25" s="2513">
        <v>2136</v>
      </c>
      <c r="G25" s="1400" t="s">
        <v>926</v>
      </c>
      <c r="H25" s="2513">
        <v>0</v>
      </c>
      <c r="I25" s="2514">
        <v>2136</v>
      </c>
    </row>
    <row r="26" spans="1:9" x14ac:dyDescent="0.2">
      <c r="A26" s="2288"/>
      <c r="B26" s="2288"/>
      <c r="C26" s="2515"/>
      <c r="D26" s="2515"/>
      <c r="E26" s="2515"/>
      <c r="F26" s="2515"/>
      <c r="G26" s="2515"/>
      <c r="H26" s="2435"/>
      <c r="I26" s="2435"/>
    </row>
    <row r="27" spans="1:9" x14ac:dyDescent="0.2">
      <c r="A27" s="2330" t="s">
        <v>718</v>
      </c>
      <c r="B27" s="2288"/>
      <c r="C27" s="2515"/>
      <c r="D27" s="2515"/>
      <c r="E27" s="2515"/>
      <c r="F27" s="2515"/>
      <c r="G27" s="2515"/>
      <c r="H27" s="2515"/>
      <c r="I27" s="2515"/>
    </row>
    <row r="28" spans="1:9" x14ac:dyDescent="0.2">
      <c r="A28" s="3446"/>
      <c r="B28" s="3447"/>
      <c r="C28" s="3456" t="s">
        <v>719</v>
      </c>
      <c r="D28" s="3457"/>
      <c r="E28" s="3457"/>
      <c r="F28" s="3457"/>
      <c r="G28" s="3457"/>
      <c r="H28" s="3457"/>
      <c r="I28" s="3458"/>
    </row>
    <row r="29" spans="1:9" ht="31.5" x14ac:dyDescent="0.2">
      <c r="A29" s="3448"/>
      <c r="B29" s="3449"/>
      <c r="C29" s="2516" t="s">
        <v>290</v>
      </c>
      <c r="D29" s="2517" t="s">
        <v>557</v>
      </c>
      <c r="E29" s="2517" t="s">
        <v>708</v>
      </c>
      <c r="F29" s="2517" t="s">
        <v>709</v>
      </c>
      <c r="G29" s="2517" t="s">
        <v>710</v>
      </c>
      <c r="H29" s="2518" t="s">
        <v>711</v>
      </c>
      <c r="I29" s="2519" t="s">
        <v>712</v>
      </c>
    </row>
    <row r="30" spans="1:9" x14ac:dyDescent="0.2">
      <c r="A30" s="3440" t="s">
        <v>720</v>
      </c>
      <c r="B30" s="2484" t="s">
        <v>290</v>
      </c>
      <c r="C30" s="2495"/>
      <c r="D30" s="2496">
        <v>23762</v>
      </c>
      <c r="E30" s="2496">
        <v>69065</v>
      </c>
      <c r="F30" s="2496">
        <v>92827</v>
      </c>
      <c r="G30" s="1309" t="s">
        <v>926</v>
      </c>
      <c r="H30" s="2497">
        <v>71494</v>
      </c>
      <c r="I30" s="2498">
        <v>164321</v>
      </c>
    </row>
    <row r="31" spans="1:9" x14ac:dyDescent="0.2">
      <c r="A31" s="3441"/>
      <c r="B31" s="2485" t="s">
        <v>557</v>
      </c>
      <c r="C31" s="2499">
        <v>2408</v>
      </c>
      <c r="D31" s="2500"/>
      <c r="E31" s="2501">
        <v>968</v>
      </c>
      <c r="F31" s="2501">
        <v>3376</v>
      </c>
      <c r="G31" s="1390" t="s">
        <v>926</v>
      </c>
      <c r="H31" s="2502">
        <v>180</v>
      </c>
      <c r="I31" s="2503">
        <v>3556</v>
      </c>
    </row>
    <row r="32" spans="1:9" x14ac:dyDescent="0.2">
      <c r="A32" s="3441"/>
      <c r="B32" s="2485" t="s">
        <v>708</v>
      </c>
      <c r="C32" s="2499">
        <v>0</v>
      </c>
      <c r="D32" s="2501">
        <v>10311</v>
      </c>
      <c r="E32" s="2500"/>
      <c r="F32" s="2501">
        <v>10311</v>
      </c>
      <c r="G32" s="1390" t="s">
        <v>926</v>
      </c>
      <c r="H32" s="2502">
        <v>27740</v>
      </c>
      <c r="I32" s="2503">
        <v>38051</v>
      </c>
    </row>
    <row r="33" spans="1:9" x14ac:dyDescent="0.2">
      <c r="A33" s="3441"/>
      <c r="B33" s="2486" t="s">
        <v>709</v>
      </c>
      <c r="C33" s="2504">
        <v>2408</v>
      </c>
      <c r="D33" s="2505">
        <v>34073</v>
      </c>
      <c r="E33" s="2505">
        <v>70033</v>
      </c>
      <c r="F33" s="2506"/>
      <c r="G33" s="1390" t="s">
        <v>926</v>
      </c>
      <c r="H33" s="2520">
        <v>99414</v>
      </c>
      <c r="I33" s="2503">
        <v>205928</v>
      </c>
    </row>
    <row r="34" spans="1:9" x14ac:dyDescent="0.2">
      <c r="A34" s="3441"/>
      <c r="B34" s="2485" t="s">
        <v>710</v>
      </c>
      <c r="C34" s="1393" t="s">
        <v>926</v>
      </c>
      <c r="D34" s="2508" t="s">
        <v>926</v>
      </c>
      <c r="E34" s="1394" t="s">
        <v>926</v>
      </c>
      <c r="F34" s="1394" t="s">
        <v>926</v>
      </c>
      <c r="G34" s="2506"/>
      <c r="H34" s="1396" t="s">
        <v>926</v>
      </c>
      <c r="I34" s="1392" t="s">
        <v>926</v>
      </c>
    </row>
    <row r="35" spans="1:9" x14ac:dyDescent="0.2">
      <c r="A35" s="3441"/>
      <c r="B35" s="2487" t="s">
        <v>711</v>
      </c>
      <c r="C35" s="2504">
        <v>2515</v>
      </c>
      <c r="D35" s="2505">
        <v>81</v>
      </c>
      <c r="E35" s="2505">
        <v>0</v>
      </c>
      <c r="F35" s="2510">
        <v>2596</v>
      </c>
      <c r="G35" s="1397" t="s">
        <v>926</v>
      </c>
      <c r="H35" s="2511"/>
      <c r="I35" s="2503">
        <v>2596</v>
      </c>
    </row>
    <row r="36" spans="1:9" x14ac:dyDescent="0.2">
      <c r="A36" s="3442"/>
      <c r="B36" s="2488" t="s">
        <v>714</v>
      </c>
      <c r="C36" s="2512">
        <v>4923</v>
      </c>
      <c r="D36" s="2513">
        <v>34154</v>
      </c>
      <c r="E36" s="2513">
        <v>70033</v>
      </c>
      <c r="F36" s="2513">
        <v>109110</v>
      </c>
      <c r="G36" s="1400" t="s">
        <v>926</v>
      </c>
      <c r="H36" s="2513">
        <v>99414</v>
      </c>
      <c r="I36" s="2514">
        <v>208524</v>
      </c>
    </row>
    <row r="37" spans="1:9" x14ac:dyDescent="0.2">
      <c r="A37" s="2489"/>
      <c r="B37" s="2490"/>
      <c r="C37" s="2431"/>
      <c r="D37" s="2431"/>
      <c r="E37" s="2431"/>
      <c r="F37" s="2431"/>
      <c r="G37" s="2431"/>
      <c r="H37" s="2431"/>
      <c r="I37" s="2435"/>
    </row>
    <row r="38" spans="1:9" x14ac:dyDescent="0.2">
      <c r="A38" s="2330" t="s">
        <v>721</v>
      </c>
      <c r="B38" s="2288"/>
      <c r="C38" s="2515"/>
      <c r="D38" s="2515"/>
      <c r="E38" s="2515"/>
      <c r="F38" s="2515"/>
      <c r="G38" s="2515"/>
      <c r="H38" s="2515"/>
      <c r="I38" s="2515"/>
    </row>
    <row r="39" spans="1:9" x14ac:dyDescent="0.2">
      <c r="A39" s="3446"/>
      <c r="B39" s="3447"/>
      <c r="C39" s="3456" t="s">
        <v>722</v>
      </c>
      <c r="D39" s="3457"/>
      <c r="E39" s="3457"/>
      <c r="F39" s="3457"/>
      <c r="G39" s="3457"/>
      <c r="H39" s="3457"/>
      <c r="I39" s="3458"/>
    </row>
    <row r="40" spans="1:9" ht="31.5" x14ac:dyDescent="0.2">
      <c r="A40" s="3448"/>
      <c r="B40" s="3449"/>
      <c r="C40" s="2516" t="s">
        <v>290</v>
      </c>
      <c r="D40" s="2517" t="s">
        <v>557</v>
      </c>
      <c r="E40" s="2517" t="s">
        <v>708</v>
      </c>
      <c r="F40" s="2517" t="s">
        <v>709</v>
      </c>
      <c r="G40" s="2517" t="s">
        <v>710</v>
      </c>
      <c r="H40" s="2518" t="s">
        <v>711</v>
      </c>
      <c r="I40" s="2519" t="s">
        <v>712</v>
      </c>
    </row>
    <row r="41" spans="1:9" x14ac:dyDescent="0.2">
      <c r="A41" s="3440" t="s">
        <v>723</v>
      </c>
      <c r="B41" s="2484" t="s">
        <v>290</v>
      </c>
      <c r="C41" s="2521"/>
      <c r="D41" s="2522">
        <v>3193</v>
      </c>
      <c r="E41" s="2522">
        <v>0</v>
      </c>
      <c r="F41" s="2522">
        <v>3193</v>
      </c>
      <c r="G41" s="1434"/>
      <c r="H41" s="2523">
        <v>2101</v>
      </c>
      <c r="I41" s="2524">
        <v>5294</v>
      </c>
    </row>
    <row r="42" spans="1:9" x14ac:dyDescent="0.2">
      <c r="A42" s="3441"/>
      <c r="B42" s="2485" t="s">
        <v>557</v>
      </c>
      <c r="C42" s="2525">
        <v>116</v>
      </c>
      <c r="D42" s="2500"/>
      <c r="E42" s="2501">
        <v>0</v>
      </c>
      <c r="F42" s="2501">
        <v>116</v>
      </c>
      <c r="G42" s="1390"/>
      <c r="H42" s="2502">
        <v>1217</v>
      </c>
      <c r="I42" s="2526">
        <v>1333</v>
      </c>
    </row>
    <row r="43" spans="1:9" x14ac:dyDescent="0.2">
      <c r="A43" s="3441"/>
      <c r="B43" s="2485" t="s">
        <v>708</v>
      </c>
      <c r="C43" s="2525">
        <v>0</v>
      </c>
      <c r="D43" s="2501">
        <v>0</v>
      </c>
      <c r="E43" s="2500"/>
      <c r="F43" s="2501">
        <v>0</v>
      </c>
      <c r="G43" s="1390"/>
      <c r="H43" s="2502">
        <v>3</v>
      </c>
      <c r="I43" s="2526">
        <v>3</v>
      </c>
    </row>
    <row r="44" spans="1:9" x14ac:dyDescent="0.2">
      <c r="A44" s="3441"/>
      <c r="B44" s="2486" t="s">
        <v>709</v>
      </c>
      <c r="C44" s="2527">
        <v>116</v>
      </c>
      <c r="D44" s="2505">
        <v>3193</v>
      </c>
      <c r="E44" s="2505">
        <v>0</v>
      </c>
      <c r="F44" s="2506"/>
      <c r="G44" s="1390"/>
      <c r="H44" s="2520">
        <v>3321</v>
      </c>
      <c r="I44" s="2526">
        <v>6630</v>
      </c>
    </row>
    <row r="45" spans="1:9" x14ac:dyDescent="0.2">
      <c r="A45" s="3441"/>
      <c r="B45" s="2485" t="s">
        <v>710</v>
      </c>
      <c r="C45" s="1439"/>
      <c r="D45" s="1394"/>
      <c r="E45" s="1394"/>
      <c r="F45" s="1394"/>
      <c r="G45" s="2506"/>
      <c r="H45" s="1396"/>
      <c r="I45" s="1438"/>
    </row>
    <row r="46" spans="1:9" x14ac:dyDescent="0.2">
      <c r="A46" s="3441"/>
      <c r="B46" s="2487" t="s">
        <v>711</v>
      </c>
      <c r="C46" s="2528">
        <v>43</v>
      </c>
      <c r="D46" s="2529">
        <v>59</v>
      </c>
      <c r="E46" s="2529">
        <v>0</v>
      </c>
      <c r="F46" s="2530">
        <v>102</v>
      </c>
      <c r="G46" s="1442"/>
      <c r="H46" s="2531"/>
      <c r="I46" s="2532">
        <v>102</v>
      </c>
    </row>
    <row r="47" spans="1:9" x14ac:dyDescent="0.2">
      <c r="A47" s="3442"/>
      <c r="B47" s="2488" t="s">
        <v>714</v>
      </c>
      <c r="C47" s="2533">
        <v>159</v>
      </c>
      <c r="D47" s="2534">
        <v>3252</v>
      </c>
      <c r="E47" s="2534">
        <v>0</v>
      </c>
      <c r="F47" s="2534">
        <v>3411</v>
      </c>
      <c r="G47" s="1446"/>
      <c r="H47" s="2535">
        <v>3321</v>
      </c>
      <c r="I47" s="2514">
        <v>6732</v>
      </c>
    </row>
    <row r="48" spans="1:9" x14ac:dyDescent="0.2">
      <c r="A48" s="2491"/>
      <c r="B48" s="2490"/>
      <c r="C48" s="2431"/>
      <c r="D48" s="2431"/>
      <c r="E48" s="2431"/>
      <c r="F48" s="2431"/>
      <c r="G48" s="2431"/>
      <c r="H48" s="2431"/>
      <c r="I48" s="2435"/>
    </row>
    <row r="49" spans="1:9" x14ac:dyDescent="0.2">
      <c r="A49" s="2492" t="s">
        <v>724</v>
      </c>
      <c r="B49" s="2493"/>
      <c r="C49" s="2536"/>
      <c r="D49" s="2536"/>
      <c r="E49" s="2536"/>
      <c r="F49" s="2536"/>
      <c r="G49" s="2536"/>
      <c r="H49" s="2536"/>
      <c r="I49" s="2536"/>
    </row>
    <row r="50" spans="1:9" x14ac:dyDescent="0.2">
      <c r="A50" s="3116"/>
      <c r="B50" s="3459"/>
      <c r="C50" s="3456" t="s">
        <v>725</v>
      </c>
      <c r="D50" s="3457"/>
      <c r="E50" s="3457"/>
      <c r="F50" s="3457"/>
      <c r="G50" s="3457"/>
      <c r="H50" s="3457"/>
      <c r="I50" s="3458"/>
    </row>
    <row r="51" spans="1:9" ht="31.5" x14ac:dyDescent="0.2">
      <c r="A51" s="3460"/>
      <c r="B51" s="3461"/>
      <c r="C51" s="2516" t="s">
        <v>290</v>
      </c>
      <c r="D51" s="2517" t="s">
        <v>557</v>
      </c>
      <c r="E51" s="2517" t="s">
        <v>708</v>
      </c>
      <c r="F51" s="2517" t="s">
        <v>709</v>
      </c>
      <c r="G51" s="2517" t="s">
        <v>710</v>
      </c>
      <c r="H51" s="2518" t="s">
        <v>711</v>
      </c>
      <c r="I51" s="2519" t="s">
        <v>726</v>
      </c>
    </row>
    <row r="52" spans="1:9" x14ac:dyDescent="0.2">
      <c r="A52" s="3453" t="s">
        <v>727</v>
      </c>
      <c r="B52" s="122" t="s">
        <v>290</v>
      </c>
      <c r="C52" s="2537"/>
      <c r="D52" s="2538">
        <v>2712</v>
      </c>
      <c r="E52" s="2538">
        <v>3463</v>
      </c>
      <c r="F52" s="2538">
        <v>6175</v>
      </c>
      <c r="G52" s="1309"/>
      <c r="H52" s="2539">
        <v>-52</v>
      </c>
      <c r="I52" s="2540">
        <v>6123</v>
      </c>
    </row>
    <row r="53" spans="1:9" x14ac:dyDescent="0.2">
      <c r="A53" s="3454"/>
      <c r="B53" s="123" t="s">
        <v>557</v>
      </c>
      <c r="C53" s="2541">
        <v>0</v>
      </c>
      <c r="D53" s="2542"/>
      <c r="E53" s="2543">
        <v>0</v>
      </c>
      <c r="F53" s="2543">
        <v>0</v>
      </c>
      <c r="G53" s="1390"/>
      <c r="H53" s="2544">
        <v>0</v>
      </c>
      <c r="I53" s="2545">
        <v>0</v>
      </c>
    </row>
    <row r="54" spans="1:9" x14ac:dyDescent="0.2">
      <c r="A54" s="3454"/>
      <c r="B54" s="123" t="s">
        <v>708</v>
      </c>
      <c r="C54" s="2541">
        <v>0</v>
      </c>
      <c r="D54" s="2543">
        <v>0</v>
      </c>
      <c r="E54" s="2542"/>
      <c r="F54" s="2543">
        <v>0</v>
      </c>
      <c r="G54" s="1390"/>
      <c r="H54" s="2544">
        <v>0</v>
      </c>
      <c r="I54" s="2546">
        <v>0</v>
      </c>
    </row>
    <row r="55" spans="1:9" x14ac:dyDescent="0.2">
      <c r="A55" s="3454"/>
      <c r="B55" s="124" t="s">
        <v>709</v>
      </c>
      <c r="C55" s="2547">
        <v>0</v>
      </c>
      <c r="D55" s="2548">
        <v>2712</v>
      </c>
      <c r="E55" s="2548">
        <v>3463</v>
      </c>
      <c r="F55" s="2549"/>
      <c r="G55" s="1394"/>
      <c r="H55" s="2550">
        <v>-52</v>
      </c>
      <c r="I55" s="2551">
        <v>6123</v>
      </c>
    </row>
    <row r="56" spans="1:9" x14ac:dyDescent="0.2">
      <c r="A56" s="3454"/>
      <c r="B56" s="123" t="s">
        <v>710</v>
      </c>
      <c r="C56" s="1393"/>
      <c r="D56" s="1394"/>
      <c r="E56" s="1394"/>
      <c r="F56" s="1397"/>
      <c r="G56" s="1395"/>
      <c r="H56" s="1396"/>
      <c r="I56" s="1392"/>
    </row>
    <row r="57" spans="1:9" x14ac:dyDescent="0.2">
      <c r="A57" s="3454"/>
      <c r="B57" s="125" t="s">
        <v>711</v>
      </c>
      <c r="C57" s="2547">
        <v>0</v>
      </c>
      <c r="D57" s="2548">
        <v>2</v>
      </c>
      <c r="E57" s="2548">
        <v>0</v>
      </c>
      <c r="F57" s="2552">
        <v>2</v>
      </c>
      <c r="G57" s="1397"/>
      <c r="H57" s="2553"/>
      <c r="I57" s="2551">
        <v>2</v>
      </c>
    </row>
    <row r="58" spans="1:9" x14ac:dyDescent="0.2">
      <c r="A58" s="3455"/>
      <c r="B58" s="126" t="s">
        <v>728</v>
      </c>
      <c r="C58" s="2554">
        <v>0</v>
      </c>
      <c r="D58" s="2555">
        <v>2714</v>
      </c>
      <c r="E58" s="2555">
        <v>3463</v>
      </c>
      <c r="F58" s="2555">
        <v>6177</v>
      </c>
      <c r="G58" s="1400"/>
      <c r="H58" s="2555">
        <v>-52</v>
      </c>
      <c r="I58" s="2556">
        <v>6125</v>
      </c>
    </row>
    <row r="59" spans="1:9" x14ac:dyDescent="0.2">
      <c r="A59" s="129"/>
      <c r="B59" s="128"/>
      <c r="C59" s="2557"/>
      <c r="D59" s="2557"/>
      <c r="E59" s="2557"/>
      <c r="F59" s="2557"/>
      <c r="G59" s="2557"/>
      <c r="H59" s="2557"/>
      <c r="I59" s="2558"/>
    </row>
    <row r="60" spans="1:9" x14ac:dyDescent="0.2">
      <c r="A60" s="2492" t="s">
        <v>729</v>
      </c>
      <c r="B60" s="2493"/>
      <c r="C60" s="2536"/>
      <c r="D60" s="2536"/>
      <c r="E60" s="2536"/>
      <c r="F60" s="2536"/>
      <c r="G60" s="2536"/>
      <c r="H60" s="2536"/>
      <c r="I60" s="2536"/>
    </row>
    <row r="61" spans="1:9" x14ac:dyDescent="0.2">
      <c r="A61" s="3116"/>
      <c r="B61" s="3459"/>
      <c r="C61" s="3456" t="s">
        <v>730</v>
      </c>
      <c r="D61" s="3457"/>
      <c r="E61" s="3457"/>
      <c r="F61" s="3457"/>
      <c r="G61" s="3457"/>
      <c r="H61" s="3457"/>
      <c r="I61" s="3458"/>
    </row>
    <row r="62" spans="1:9" ht="31.5" x14ac:dyDescent="0.2">
      <c r="A62" s="3460"/>
      <c r="B62" s="3461"/>
      <c r="C62" s="2516" t="s">
        <v>290</v>
      </c>
      <c r="D62" s="2517" t="s">
        <v>557</v>
      </c>
      <c r="E62" s="2517" t="s">
        <v>708</v>
      </c>
      <c r="F62" s="2517" t="s">
        <v>709</v>
      </c>
      <c r="G62" s="2517" t="s">
        <v>710</v>
      </c>
      <c r="H62" s="2518" t="s">
        <v>711</v>
      </c>
      <c r="I62" s="2519" t="s">
        <v>731</v>
      </c>
    </row>
    <row r="63" spans="1:9" x14ac:dyDescent="0.2">
      <c r="A63" s="3453" t="s">
        <v>732</v>
      </c>
      <c r="B63" s="122" t="s">
        <v>290</v>
      </c>
      <c r="C63" s="2537"/>
      <c r="D63" s="2538">
        <v>0</v>
      </c>
      <c r="E63" s="2538">
        <v>0</v>
      </c>
      <c r="F63" s="2538">
        <v>0</v>
      </c>
      <c r="G63" s="1309"/>
      <c r="H63" s="2539">
        <v>0</v>
      </c>
      <c r="I63" s="2559">
        <v>0</v>
      </c>
    </row>
    <row r="64" spans="1:9" x14ac:dyDescent="0.2">
      <c r="A64" s="3454"/>
      <c r="B64" s="123" t="s">
        <v>557</v>
      </c>
      <c r="C64" s="2541">
        <v>-10</v>
      </c>
      <c r="D64" s="2542"/>
      <c r="E64" s="2543">
        <v>0</v>
      </c>
      <c r="F64" s="2543">
        <v>-10</v>
      </c>
      <c r="G64" s="1390"/>
      <c r="H64" s="2544">
        <v>5</v>
      </c>
      <c r="I64" s="2551">
        <v>-5</v>
      </c>
    </row>
    <row r="65" spans="1:9" x14ac:dyDescent="0.2">
      <c r="A65" s="3454"/>
      <c r="B65" s="123" t="s">
        <v>708</v>
      </c>
      <c r="C65" s="2541">
        <v>3000</v>
      </c>
      <c r="D65" s="2543">
        <v>0</v>
      </c>
      <c r="E65" s="2542"/>
      <c r="F65" s="2543">
        <v>3000</v>
      </c>
      <c r="G65" s="1390"/>
      <c r="H65" s="2544">
        <v>0</v>
      </c>
      <c r="I65" s="2551">
        <v>3000</v>
      </c>
    </row>
    <row r="66" spans="1:9" x14ac:dyDescent="0.2">
      <c r="A66" s="3454"/>
      <c r="B66" s="124" t="s">
        <v>709</v>
      </c>
      <c r="C66" s="2547">
        <v>2990</v>
      </c>
      <c r="D66" s="2548">
        <v>0</v>
      </c>
      <c r="E66" s="2548">
        <v>0</v>
      </c>
      <c r="F66" s="2549"/>
      <c r="G66" s="1394"/>
      <c r="H66" s="2550">
        <v>5</v>
      </c>
      <c r="I66" s="2551">
        <v>2995</v>
      </c>
    </row>
    <row r="67" spans="1:9" x14ac:dyDescent="0.2">
      <c r="A67" s="3454"/>
      <c r="B67" s="123" t="s">
        <v>710</v>
      </c>
      <c r="C67" s="1393"/>
      <c r="D67" s="1394"/>
      <c r="E67" s="1394"/>
      <c r="F67" s="1397"/>
      <c r="G67" s="1395"/>
      <c r="H67" s="1396"/>
      <c r="I67" s="1392"/>
    </row>
    <row r="68" spans="1:9" x14ac:dyDescent="0.2">
      <c r="A68" s="3454"/>
      <c r="B68" s="125" t="s">
        <v>711</v>
      </c>
      <c r="C68" s="2547">
        <v>17</v>
      </c>
      <c r="D68" s="2548">
        <v>-13</v>
      </c>
      <c r="E68" s="2548">
        <v>0</v>
      </c>
      <c r="F68" s="2552">
        <v>4</v>
      </c>
      <c r="G68" s="1397"/>
      <c r="H68" s="2553"/>
      <c r="I68" s="2551">
        <v>4</v>
      </c>
    </row>
    <row r="69" spans="1:9" x14ac:dyDescent="0.2">
      <c r="A69" s="3455"/>
      <c r="B69" s="126" t="s">
        <v>733</v>
      </c>
      <c r="C69" s="2554">
        <v>3007</v>
      </c>
      <c r="D69" s="2555">
        <v>-13</v>
      </c>
      <c r="E69" s="2555">
        <v>0</v>
      </c>
      <c r="F69" s="2555">
        <v>2994</v>
      </c>
      <c r="G69" s="1400"/>
      <c r="H69" s="2555">
        <v>5</v>
      </c>
      <c r="I69" s="2556">
        <v>2999</v>
      </c>
    </row>
    <row r="70" spans="1:9" x14ac:dyDescent="0.2">
      <c r="A70" s="129"/>
      <c r="B70" s="128"/>
      <c r="C70" s="2557"/>
      <c r="D70" s="2557"/>
      <c r="E70" s="2557"/>
      <c r="F70" s="2557"/>
      <c r="G70" s="2557"/>
      <c r="H70" s="2557"/>
      <c r="I70" s="2558"/>
    </row>
    <row r="71" spans="1:9" x14ac:dyDescent="0.2">
      <c r="A71" s="2494" t="s">
        <v>459</v>
      </c>
      <c r="B71" s="2490"/>
      <c r="C71" s="2431"/>
      <c r="D71" s="2431"/>
      <c r="E71" s="2431"/>
      <c r="F71" s="2431"/>
      <c r="G71" s="2431"/>
      <c r="H71" s="2431"/>
      <c r="I71" s="2435"/>
    </row>
    <row r="72" spans="1:9" x14ac:dyDescent="0.2">
      <c r="A72" s="2330" t="s">
        <v>547</v>
      </c>
      <c r="B72" s="2288"/>
      <c r="C72" s="2515"/>
      <c r="D72" s="2515"/>
      <c r="E72" s="2515"/>
      <c r="F72" s="2515"/>
      <c r="G72" s="2515"/>
      <c r="H72" s="2515"/>
      <c r="I72" s="2515"/>
    </row>
    <row r="73" spans="1:9" x14ac:dyDescent="0.2">
      <c r="A73" s="3446"/>
      <c r="B73" s="3447"/>
      <c r="C73" s="3456" t="s">
        <v>725</v>
      </c>
      <c r="D73" s="3457"/>
      <c r="E73" s="3457"/>
      <c r="F73" s="3457"/>
      <c r="G73" s="3457"/>
      <c r="H73" s="3457"/>
      <c r="I73" s="3458"/>
    </row>
    <row r="74" spans="1:9" ht="31.5" x14ac:dyDescent="0.2">
      <c r="A74" s="3448"/>
      <c r="B74" s="3449"/>
      <c r="C74" s="2516" t="s">
        <v>290</v>
      </c>
      <c r="D74" s="2517" t="s">
        <v>557</v>
      </c>
      <c r="E74" s="2517" t="s">
        <v>708</v>
      </c>
      <c r="F74" s="2517" t="s">
        <v>709</v>
      </c>
      <c r="G74" s="2517" t="s">
        <v>710</v>
      </c>
      <c r="H74" s="2518" t="s">
        <v>711</v>
      </c>
      <c r="I74" s="2519" t="s">
        <v>726</v>
      </c>
    </row>
    <row r="75" spans="1:9" x14ac:dyDescent="0.2">
      <c r="A75" s="3440" t="s">
        <v>727</v>
      </c>
      <c r="B75" s="2484" t="s">
        <v>290</v>
      </c>
      <c r="C75" s="2495"/>
      <c r="D75" s="2538">
        <v>3785.1</v>
      </c>
      <c r="E75" s="2538">
        <v>15493.9</v>
      </c>
      <c r="F75" s="2496">
        <v>19279</v>
      </c>
      <c r="G75" s="1309"/>
      <c r="H75" s="2539">
        <v>566.70000000000005</v>
      </c>
      <c r="I75" s="2560">
        <v>19845.7</v>
      </c>
    </row>
    <row r="76" spans="1:9" x14ac:dyDescent="0.2">
      <c r="A76" s="3441"/>
      <c r="B76" s="2485" t="s">
        <v>557</v>
      </c>
      <c r="C76" s="2499">
        <v>0</v>
      </c>
      <c r="D76" s="2500"/>
      <c r="E76" s="2501">
        <v>0</v>
      </c>
      <c r="F76" s="2501">
        <v>0</v>
      </c>
      <c r="G76" s="1390"/>
      <c r="H76" s="2502">
        <v>0</v>
      </c>
      <c r="I76" s="2382">
        <v>0</v>
      </c>
    </row>
    <row r="77" spans="1:9" x14ac:dyDescent="0.2">
      <c r="A77" s="3441"/>
      <c r="B77" s="2485" t="s">
        <v>708</v>
      </c>
      <c r="C77" s="2499">
        <v>0</v>
      </c>
      <c r="D77" s="2501">
        <v>0</v>
      </c>
      <c r="E77" s="2500"/>
      <c r="F77" s="2501">
        <v>0</v>
      </c>
      <c r="G77" s="1390"/>
      <c r="H77" s="2502">
        <v>0</v>
      </c>
      <c r="I77" s="2388">
        <v>0</v>
      </c>
    </row>
    <row r="78" spans="1:9" x14ac:dyDescent="0.2">
      <c r="A78" s="3441"/>
      <c r="B78" s="2486" t="s">
        <v>709</v>
      </c>
      <c r="C78" s="2504">
        <v>0</v>
      </c>
      <c r="D78" s="2505">
        <v>3785.1</v>
      </c>
      <c r="E78" s="2505">
        <v>15493.9</v>
      </c>
      <c r="F78" s="2506"/>
      <c r="G78" s="1394"/>
      <c r="H78" s="2520">
        <v>566.70000000000005</v>
      </c>
      <c r="I78" s="2503">
        <v>19845.7</v>
      </c>
    </row>
    <row r="79" spans="1:9" x14ac:dyDescent="0.2">
      <c r="A79" s="3441"/>
      <c r="B79" s="2485" t="s">
        <v>710</v>
      </c>
      <c r="C79" s="1393"/>
      <c r="D79" s="1394"/>
      <c r="E79" s="1394"/>
      <c r="F79" s="1397"/>
      <c r="G79" s="1395"/>
      <c r="H79" s="1396"/>
      <c r="I79" s="1392"/>
    </row>
    <row r="80" spans="1:9" x14ac:dyDescent="0.2">
      <c r="A80" s="3441"/>
      <c r="B80" s="2487" t="s">
        <v>711</v>
      </c>
      <c r="C80" s="2504">
        <v>0</v>
      </c>
      <c r="D80" s="2505"/>
      <c r="E80" s="2505">
        <v>0</v>
      </c>
      <c r="F80" s="2510">
        <v>0</v>
      </c>
      <c r="G80" s="1397"/>
      <c r="H80" s="2511"/>
      <c r="I80" s="2503">
        <v>0</v>
      </c>
    </row>
    <row r="81" spans="1:9" x14ac:dyDescent="0.2">
      <c r="A81" s="3442"/>
      <c r="B81" s="2488" t="s">
        <v>728</v>
      </c>
      <c r="C81" s="2512">
        <v>0</v>
      </c>
      <c r="D81" s="2513">
        <v>3785.1</v>
      </c>
      <c r="E81" s="2513">
        <v>15493.9</v>
      </c>
      <c r="F81" s="2513">
        <v>19279</v>
      </c>
      <c r="G81" s="1400"/>
      <c r="H81" s="2513">
        <v>566.70000000000005</v>
      </c>
      <c r="I81" s="2514">
        <v>19845.7</v>
      </c>
    </row>
    <row r="82" spans="1:9" x14ac:dyDescent="0.2">
      <c r="A82" s="2491"/>
      <c r="B82" s="2490"/>
      <c r="C82" s="2431"/>
      <c r="D82" s="2431"/>
      <c r="E82" s="2431"/>
      <c r="F82" s="2431"/>
      <c r="G82" s="2431"/>
      <c r="H82" s="2431"/>
      <c r="I82" s="2435"/>
    </row>
    <row r="83" spans="1:9" x14ac:dyDescent="0.2">
      <c r="A83" s="2330" t="s">
        <v>548</v>
      </c>
      <c r="B83" s="2288"/>
      <c r="C83" s="2515"/>
      <c r="D83" s="2515"/>
      <c r="E83" s="2515"/>
      <c r="F83" s="2515"/>
      <c r="G83" s="2515"/>
      <c r="H83" s="2515"/>
      <c r="I83" s="2515"/>
    </row>
    <row r="84" spans="1:9" x14ac:dyDescent="0.2">
      <c r="A84" s="3446"/>
      <c r="B84" s="3447"/>
      <c r="C84" s="3456" t="s">
        <v>730</v>
      </c>
      <c r="D84" s="3457"/>
      <c r="E84" s="3457"/>
      <c r="F84" s="3457"/>
      <c r="G84" s="3457"/>
      <c r="H84" s="3457"/>
      <c r="I84" s="3458"/>
    </row>
    <row r="85" spans="1:9" ht="31.5" x14ac:dyDescent="0.2">
      <c r="A85" s="3448"/>
      <c r="B85" s="3449"/>
      <c r="C85" s="2516" t="s">
        <v>290</v>
      </c>
      <c r="D85" s="2517" t="s">
        <v>557</v>
      </c>
      <c r="E85" s="2517" t="s">
        <v>708</v>
      </c>
      <c r="F85" s="2517" t="s">
        <v>709</v>
      </c>
      <c r="G85" s="2517" t="s">
        <v>710</v>
      </c>
      <c r="H85" s="2518" t="s">
        <v>711</v>
      </c>
      <c r="I85" s="2519" t="s">
        <v>731</v>
      </c>
    </row>
    <row r="86" spans="1:9" x14ac:dyDescent="0.2">
      <c r="A86" s="3440" t="s">
        <v>732</v>
      </c>
      <c r="B86" s="2484" t="s">
        <v>290</v>
      </c>
      <c r="C86" s="2495"/>
      <c r="D86" s="2496"/>
      <c r="E86" s="2496">
        <v>0</v>
      </c>
      <c r="F86" s="2496">
        <v>0</v>
      </c>
      <c r="G86" s="1309"/>
      <c r="H86" s="2497">
        <v>0</v>
      </c>
      <c r="I86" s="2498">
        <v>0</v>
      </c>
    </row>
    <row r="87" spans="1:9" x14ac:dyDescent="0.2">
      <c r="A87" s="3441"/>
      <c r="B87" s="2485" t="s">
        <v>557</v>
      </c>
      <c r="C87" s="2541">
        <v>14.5</v>
      </c>
      <c r="D87" s="2500"/>
      <c r="E87" s="2501">
        <v>0</v>
      </c>
      <c r="F87" s="2501">
        <v>14.5</v>
      </c>
      <c r="G87" s="1390"/>
      <c r="H87" s="2544">
        <v>23.9</v>
      </c>
      <c r="I87" s="2503">
        <v>38.4</v>
      </c>
    </row>
    <row r="88" spans="1:9" x14ac:dyDescent="0.2">
      <c r="A88" s="3441"/>
      <c r="B88" s="2485" t="s">
        <v>708</v>
      </c>
      <c r="C88" s="2541">
        <v>18877.5</v>
      </c>
      <c r="D88" s="2501">
        <v>0</v>
      </c>
      <c r="E88" s="2500"/>
      <c r="F88" s="2501">
        <v>18877.5</v>
      </c>
      <c r="G88" s="1390"/>
      <c r="H88" s="2502">
        <v>0</v>
      </c>
      <c r="I88" s="2503">
        <v>18877.5</v>
      </c>
    </row>
    <row r="89" spans="1:9" x14ac:dyDescent="0.2">
      <c r="A89" s="3441"/>
      <c r="B89" s="2486" t="s">
        <v>709</v>
      </c>
      <c r="C89" s="2504">
        <v>18892</v>
      </c>
      <c r="D89" s="2505">
        <v>0</v>
      </c>
      <c r="E89" s="2505">
        <v>0</v>
      </c>
      <c r="F89" s="2506"/>
      <c r="G89" s="1394"/>
      <c r="H89" s="2520">
        <v>23.9</v>
      </c>
      <c r="I89" s="2503">
        <v>18915.900000000001</v>
      </c>
    </row>
    <row r="90" spans="1:9" x14ac:dyDescent="0.2">
      <c r="A90" s="3441"/>
      <c r="B90" s="2485" t="s">
        <v>710</v>
      </c>
      <c r="C90" s="1393"/>
      <c r="D90" s="1394"/>
      <c r="E90" s="1394"/>
      <c r="F90" s="1397"/>
      <c r="G90" s="1395"/>
      <c r="H90" s="1396"/>
      <c r="I90" s="1392"/>
    </row>
    <row r="91" spans="1:9" x14ac:dyDescent="0.2">
      <c r="A91" s="3441"/>
      <c r="B91" s="2487" t="s">
        <v>711</v>
      </c>
      <c r="C91" s="2547">
        <v>591.79999999999995</v>
      </c>
      <c r="D91" s="2548">
        <v>1106.5</v>
      </c>
      <c r="E91" s="2505">
        <v>0</v>
      </c>
      <c r="F91" s="2510">
        <v>1698.3</v>
      </c>
      <c r="G91" s="1397"/>
      <c r="H91" s="2511"/>
      <c r="I91" s="2503">
        <v>1698.3</v>
      </c>
    </row>
    <row r="92" spans="1:9" x14ac:dyDescent="0.2">
      <c r="A92" s="3442"/>
      <c r="B92" s="2488" t="s">
        <v>733</v>
      </c>
      <c r="C92" s="2512">
        <v>19483.8</v>
      </c>
      <c r="D92" s="2513">
        <v>1106.5</v>
      </c>
      <c r="E92" s="2513">
        <v>0</v>
      </c>
      <c r="F92" s="2513">
        <v>20590.3</v>
      </c>
      <c r="G92" s="1400"/>
      <c r="H92" s="2513">
        <v>23.9</v>
      </c>
      <c r="I92" s="2514">
        <v>20614.2</v>
      </c>
    </row>
    <row r="93" spans="1:9" x14ac:dyDescent="0.2">
      <c r="A93" s="2491"/>
      <c r="B93" s="2490"/>
      <c r="C93" s="2398"/>
      <c r="D93" s="2398"/>
      <c r="E93" s="2398"/>
      <c r="F93" s="2398"/>
      <c r="G93" s="2398"/>
      <c r="H93" s="2398"/>
      <c r="I93" s="2309"/>
    </row>
    <row r="94" spans="1:9" x14ac:dyDescent="0.2">
      <c r="A94" s="2288" t="s">
        <v>637</v>
      </c>
      <c r="B94" s="2288"/>
      <c r="C94" s="2325"/>
      <c r="D94" s="2325"/>
      <c r="E94" s="2325"/>
      <c r="F94" s="2325"/>
      <c r="G94" s="2325"/>
      <c r="H94" s="2325"/>
      <c r="I94" s="2325"/>
    </row>
    <row r="95" spans="1:9" x14ac:dyDescent="0.2">
      <c r="A95" s="2288" t="s">
        <v>638</v>
      </c>
      <c r="B95" s="2288"/>
      <c r="C95" s="2325"/>
      <c r="D95" s="2325"/>
      <c r="E95" s="2325"/>
      <c r="F95" s="2325"/>
      <c r="G95" s="2325"/>
      <c r="H95" s="2325"/>
      <c r="I95" s="2325"/>
    </row>
    <row r="96" spans="1:9" x14ac:dyDescent="0.2">
      <c r="A96" s="2288" t="s">
        <v>639</v>
      </c>
      <c r="B96" s="2288"/>
      <c r="C96" s="2325"/>
      <c r="D96" s="2325"/>
      <c r="E96" s="2325"/>
      <c r="F96" s="2325"/>
      <c r="G96" s="2325"/>
      <c r="H96" s="2325"/>
      <c r="I96" s="2325"/>
    </row>
    <row r="97" spans="1:9" x14ac:dyDescent="0.2">
      <c r="A97" s="2288" t="s">
        <v>924</v>
      </c>
      <c r="B97" s="2288"/>
      <c r="C97" s="2325"/>
      <c r="D97" s="2325"/>
      <c r="E97" s="2325"/>
      <c r="F97" s="2325"/>
      <c r="G97" s="2325"/>
      <c r="H97" s="2325"/>
      <c r="I97" s="2325"/>
    </row>
  </sheetData>
  <mergeCells count="28">
    <mergeCell ref="A84:B85"/>
    <mergeCell ref="C84:I84"/>
    <mergeCell ref="A86:A92"/>
    <mergeCell ref="A61:B62"/>
    <mergeCell ref="C61:I61"/>
    <mergeCell ref="A63:A69"/>
    <mergeCell ref="A73:B74"/>
    <mergeCell ref="C73:I73"/>
    <mergeCell ref="A75:A81"/>
    <mergeCell ref="A52:A58"/>
    <mergeCell ref="A17:B18"/>
    <mergeCell ref="C17:I17"/>
    <mergeCell ref="A19:A25"/>
    <mergeCell ref="A28:B29"/>
    <mergeCell ref="C28:I28"/>
    <mergeCell ref="A30:A36"/>
    <mergeCell ref="A39:B40"/>
    <mergeCell ref="C39:I39"/>
    <mergeCell ref="A41:A47"/>
    <mergeCell ref="A50:B51"/>
    <mergeCell ref="C50:I50"/>
    <mergeCell ref="A8:A14"/>
    <mergeCell ref="D1:H1"/>
    <mergeCell ref="D2:I2"/>
    <mergeCell ref="G3:I3"/>
    <mergeCell ref="A6:B7"/>
    <mergeCell ref="C6:I6"/>
    <mergeCell ref="A1:B1"/>
  </mergeCells>
  <printOptions horizontalCentered="1"/>
  <pageMargins left="0.19685039370078741" right="0.19685039370078741" top="0.6692913385826772" bottom="0.51181102362204722" header="0" footer="0.31496062992125984"/>
  <pageSetup paperSize="9" scale="55" firstPageNumber="31" fitToWidth="0" orientation="portrait" r:id="rId1"/>
  <headerFooter alignWithMargins="0">
    <oddFooter>&amp;C&amp;P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8">
    <pageSetUpPr fitToPage="1"/>
  </sheetPr>
  <dimension ref="A1:L44"/>
  <sheetViews>
    <sheetView view="pageBreakPreview" zoomScale="60" zoomScaleNormal="100" workbookViewId="0">
      <selection sqref="A1:B1"/>
    </sheetView>
  </sheetViews>
  <sheetFormatPr defaultRowHeight="12.75" x14ac:dyDescent="0.2"/>
  <cols>
    <col min="1" max="1" width="6.28515625" customWidth="1"/>
    <col min="2" max="2" width="31.7109375" customWidth="1"/>
    <col min="3" max="3" width="0.7109375" customWidth="1"/>
  </cols>
  <sheetData>
    <row r="1" spans="1:12" ht="27.75" customHeight="1" x14ac:dyDescent="0.2">
      <c r="A1" s="3426" t="s">
        <v>184</v>
      </c>
      <c r="B1" s="3075"/>
      <c r="C1" s="2"/>
      <c r="D1" s="2"/>
      <c r="E1" s="9"/>
      <c r="F1" s="9"/>
      <c r="G1" s="3092" t="str">
        <f>[9]Coverpage!I7</f>
        <v>Poland</v>
      </c>
      <c r="H1" s="3092"/>
      <c r="I1" s="3092"/>
      <c r="J1" s="3092"/>
      <c r="K1" s="3092"/>
      <c r="L1" s="2562">
        <f>[9]Coverpage!I9</f>
        <v>964</v>
      </c>
    </row>
    <row r="2" spans="1:12" x14ac:dyDescent="0.2">
      <c r="A2" s="2332" t="s">
        <v>186</v>
      </c>
      <c r="B2" s="2333"/>
      <c r="C2" s="137"/>
      <c r="D2" s="2334"/>
      <c r="E2" s="2334"/>
      <c r="F2" s="2334"/>
      <c r="G2" s="3093" t="s">
        <v>549</v>
      </c>
      <c r="H2" s="3093"/>
      <c r="I2" s="3093"/>
      <c r="J2" s="3093"/>
      <c r="K2" s="3093"/>
      <c r="L2" s="3093"/>
    </row>
    <row r="3" spans="1:12" x14ac:dyDescent="0.2">
      <c r="A3" s="2290"/>
      <c r="B3" s="2291"/>
      <c r="C3" s="2292"/>
      <c r="D3" s="2293"/>
      <c r="E3" s="2294"/>
      <c r="F3" s="2294"/>
      <c r="G3" s="3424" t="s">
        <v>550</v>
      </c>
      <c r="H3" s="3424"/>
      <c r="I3" s="2296">
        <v>2013</v>
      </c>
      <c r="J3" s="2294"/>
      <c r="K3" s="2294"/>
      <c r="L3" s="2297"/>
    </row>
    <row r="4" spans="1:12" x14ac:dyDescent="0.2">
      <c r="A4" s="3425" t="s">
        <v>551</v>
      </c>
      <c r="B4" s="3425"/>
      <c r="C4" s="137"/>
      <c r="D4" s="3103" t="s">
        <v>552</v>
      </c>
      <c r="E4" s="3104"/>
      <c r="F4" s="3104"/>
      <c r="G4" s="3104"/>
      <c r="H4" s="3105"/>
      <c r="I4" s="3110" t="s">
        <v>553</v>
      </c>
      <c r="J4" s="3112" t="s">
        <v>554</v>
      </c>
      <c r="K4" s="3110" t="s">
        <v>555</v>
      </c>
      <c r="L4" s="3113" t="s">
        <v>60</v>
      </c>
    </row>
    <row r="5" spans="1:12" ht="34.5" x14ac:dyDescent="0.2">
      <c r="A5" s="3425"/>
      <c r="B5" s="3425"/>
      <c r="C5" s="137"/>
      <c r="D5" s="16" t="s">
        <v>556</v>
      </c>
      <c r="E5" s="2563" t="s">
        <v>557</v>
      </c>
      <c r="F5" s="2564" t="s">
        <v>558</v>
      </c>
      <c r="G5" s="2563" t="s">
        <v>555</v>
      </c>
      <c r="H5" s="2564" t="s">
        <v>61</v>
      </c>
      <c r="I5" s="3111"/>
      <c r="J5" s="3112"/>
      <c r="K5" s="3111"/>
      <c r="L5" s="3113"/>
    </row>
    <row r="6" spans="1:12" x14ac:dyDescent="0.2">
      <c r="A6" s="2298"/>
      <c r="B6" s="2299"/>
      <c r="C6" s="2299"/>
      <c r="D6" s="19" t="s">
        <v>559</v>
      </c>
      <c r="E6" s="20" t="s">
        <v>560</v>
      </c>
      <c r="F6" s="21" t="s">
        <v>561</v>
      </c>
      <c r="G6" s="20" t="s">
        <v>562</v>
      </c>
      <c r="H6" s="21" t="s">
        <v>563</v>
      </c>
      <c r="I6" s="20" t="s">
        <v>564</v>
      </c>
      <c r="J6" s="21" t="s">
        <v>565</v>
      </c>
      <c r="K6" s="20" t="s">
        <v>566</v>
      </c>
      <c r="L6" s="22" t="s">
        <v>567</v>
      </c>
    </row>
    <row r="7" spans="1:12" x14ac:dyDescent="0.2">
      <c r="A7" s="2300"/>
      <c r="B7" s="2565" t="s">
        <v>568</v>
      </c>
      <c r="C7" s="2301"/>
      <c r="D7" s="2302" t="s">
        <v>569</v>
      </c>
      <c r="E7" s="2302" t="s">
        <v>569</v>
      </c>
      <c r="F7" s="2302" t="s">
        <v>569</v>
      </c>
      <c r="G7" s="2302" t="s">
        <v>569</v>
      </c>
      <c r="H7" s="2303" t="s">
        <v>569</v>
      </c>
      <c r="I7" s="2302" t="s">
        <v>569</v>
      </c>
      <c r="J7" s="2303" t="s">
        <v>569</v>
      </c>
      <c r="K7" s="2302" t="s">
        <v>569</v>
      </c>
      <c r="L7" s="2304" t="s">
        <v>569</v>
      </c>
    </row>
    <row r="8" spans="1:12" x14ac:dyDescent="0.2">
      <c r="A8" s="2311"/>
      <c r="B8" s="2311" t="s">
        <v>570</v>
      </c>
      <c r="C8" s="2307" t="s">
        <v>571</v>
      </c>
      <c r="D8" s="2308"/>
      <c r="E8" s="2308"/>
      <c r="F8" s="2309"/>
      <c r="G8" s="2308"/>
      <c r="H8" s="2309"/>
      <c r="I8" s="2308"/>
      <c r="J8" s="2309"/>
      <c r="K8" s="2308"/>
      <c r="L8" s="2310"/>
    </row>
    <row r="9" spans="1:12" x14ac:dyDescent="0.2">
      <c r="A9" s="2311">
        <v>1</v>
      </c>
      <c r="B9" s="2306" t="s">
        <v>860</v>
      </c>
      <c r="C9" s="2307" t="s">
        <v>571</v>
      </c>
      <c r="D9" s="2346">
        <v>288989</v>
      </c>
      <c r="E9" s="2346">
        <v>70186</v>
      </c>
      <c r="F9" s="2346">
        <v>272503</v>
      </c>
      <c r="G9" s="2346">
        <v>-109021</v>
      </c>
      <c r="H9" s="2346">
        <v>522657</v>
      </c>
      <c r="I9" s="2346"/>
      <c r="J9" s="2346">
        <v>215101</v>
      </c>
      <c r="K9" s="2346">
        <v>-109556</v>
      </c>
      <c r="L9" s="2346">
        <v>628202</v>
      </c>
    </row>
    <row r="10" spans="1:12" x14ac:dyDescent="0.2">
      <c r="A10" s="2305">
        <v>11</v>
      </c>
      <c r="B10" s="2313" t="s">
        <v>572</v>
      </c>
      <c r="C10" s="2307" t="s">
        <v>571</v>
      </c>
      <c r="D10" s="2308">
        <v>247242</v>
      </c>
      <c r="E10" s="2308">
        <v>11021</v>
      </c>
      <c r="F10" s="2308">
        <v>0</v>
      </c>
      <c r="G10" s="2308">
        <v>-825</v>
      </c>
      <c r="H10" s="2309">
        <v>257438</v>
      </c>
      <c r="I10" s="2308"/>
      <c r="J10" s="2308">
        <v>68027</v>
      </c>
      <c r="K10" s="2308">
        <v>-1091</v>
      </c>
      <c r="L10" s="2310">
        <v>324374</v>
      </c>
    </row>
    <row r="11" spans="1:12" x14ac:dyDescent="0.2">
      <c r="A11" s="2305">
        <v>12</v>
      </c>
      <c r="B11" s="2313" t="s">
        <v>187</v>
      </c>
      <c r="C11" s="2307" t="s">
        <v>571</v>
      </c>
      <c r="D11" s="2308">
        <v>14965</v>
      </c>
      <c r="E11" s="2308">
        <v>0</v>
      </c>
      <c r="F11" s="2308">
        <v>204599</v>
      </c>
      <c r="G11" s="2308">
        <v>0</v>
      </c>
      <c r="H11" s="2309">
        <v>219564</v>
      </c>
      <c r="I11" s="2308"/>
      <c r="J11" s="2308">
        <v>0</v>
      </c>
      <c r="K11" s="2308">
        <v>0</v>
      </c>
      <c r="L11" s="2310">
        <v>219564</v>
      </c>
    </row>
    <row r="12" spans="1:12" x14ac:dyDescent="0.2">
      <c r="A12" s="2305">
        <v>13</v>
      </c>
      <c r="B12" s="2313" t="s">
        <v>188</v>
      </c>
      <c r="C12" s="2307" t="s">
        <v>571</v>
      </c>
      <c r="D12" s="2308">
        <v>7763</v>
      </c>
      <c r="E12" s="2308">
        <v>42568</v>
      </c>
      <c r="F12" s="2308">
        <v>67676</v>
      </c>
      <c r="G12" s="2308">
        <v>-106293</v>
      </c>
      <c r="H12" s="2309">
        <v>11714</v>
      </c>
      <c r="I12" s="2308"/>
      <c r="J12" s="2308">
        <v>118008</v>
      </c>
      <c r="K12" s="2308">
        <v>-108392</v>
      </c>
      <c r="L12" s="2310">
        <v>21330</v>
      </c>
    </row>
    <row r="13" spans="1:12" x14ac:dyDescent="0.2">
      <c r="A13" s="2305">
        <v>14</v>
      </c>
      <c r="B13" s="2313" t="s">
        <v>189</v>
      </c>
      <c r="C13" s="2307" t="s">
        <v>571</v>
      </c>
      <c r="D13" s="2308">
        <v>19019</v>
      </c>
      <c r="E13" s="2308">
        <v>16597</v>
      </c>
      <c r="F13" s="2308">
        <v>228</v>
      </c>
      <c r="G13" s="2308">
        <v>-1903</v>
      </c>
      <c r="H13" s="2309">
        <v>33941</v>
      </c>
      <c r="I13" s="2308"/>
      <c r="J13" s="2308">
        <v>29066</v>
      </c>
      <c r="K13" s="2308">
        <v>-73</v>
      </c>
      <c r="L13" s="2310">
        <v>62934</v>
      </c>
    </row>
    <row r="14" spans="1:12" x14ac:dyDescent="0.2">
      <c r="A14" s="2311">
        <v>2</v>
      </c>
      <c r="B14" s="2306" t="s">
        <v>861</v>
      </c>
      <c r="C14" s="2307" t="s">
        <v>571</v>
      </c>
      <c r="D14" s="2346">
        <v>346365</v>
      </c>
      <c r="E14" s="2346">
        <v>67068</v>
      </c>
      <c r="F14" s="2347">
        <v>276955</v>
      </c>
      <c r="G14" s="2346">
        <v>-109021</v>
      </c>
      <c r="H14" s="2346">
        <v>581367</v>
      </c>
      <c r="I14" s="2346"/>
      <c r="J14" s="2347">
        <v>200555</v>
      </c>
      <c r="K14" s="2346">
        <v>-109556</v>
      </c>
      <c r="L14" s="2346">
        <v>672366</v>
      </c>
    </row>
    <row r="15" spans="1:12" x14ac:dyDescent="0.2">
      <c r="A15" s="2305">
        <v>21</v>
      </c>
      <c r="B15" s="2313" t="s">
        <v>190</v>
      </c>
      <c r="C15" s="2307" t="s">
        <v>571</v>
      </c>
      <c r="D15" s="2308">
        <v>55683</v>
      </c>
      <c r="E15" s="2308">
        <v>21161</v>
      </c>
      <c r="F15" s="2308">
        <v>3307</v>
      </c>
      <c r="G15" s="2308">
        <v>0</v>
      </c>
      <c r="H15" s="2309">
        <v>80151</v>
      </c>
      <c r="I15" s="2308"/>
      <c r="J15" s="2308">
        <v>90961</v>
      </c>
      <c r="K15" s="2308">
        <v>0</v>
      </c>
      <c r="L15" s="2310">
        <v>171112</v>
      </c>
    </row>
    <row r="16" spans="1:12" x14ac:dyDescent="0.2">
      <c r="A16" s="2305">
        <v>22</v>
      </c>
      <c r="B16" s="2313" t="s">
        <v>191</v>
      </c>
      <c r="C16" s="2307" t="s">
        <v>571</v>
      </c>
      <c r="D16" s="2308">
        <v>25421</v>
      </c>
      <c r="E16" s="2308">
        <v>15596</v>
      </c>
      <c r="F16" s="2308">
        <v>1643</v>
      </c>
      <c r="G16" s="2308">
        <v>-410</v>
      </c>
      <c r="H16" s="2309">
        <v>42250</v>
      </c>
      <c r="I16" s="2308"/>
      <c r="J16" s="2308">
        <v>60230</v>
      </c>
      <c r="K16" s="2308">
        <v>-364</v>
      </c>
      <c r="L16" s="2310">
        <v>102116</v>
      </c>
    </row>
    <row r="17" spans="1:12" x14ac:dyDescent="0.2">
      <c r="A17" s="2305">
        <v>23</v>
      </c>
      <c r="B17" s="2313" t="s">
        <v>546</v>
      </c>
      <c r="C17" s="2307" t="s">
        <v>571</v>
      </c>
      <c r="D17" s="2308">
        <v>5447</v>
      </c>
      <c r="E17" s="2308">
        <v>8388</v>
      </c>
      <c r="F17" s="2308">
        <v>325</v>
      </c>
      <c r="G17" s="2308">
        <v>0</v>
      </c>
      <c r="H17" s="2309">
        <v>14160</v>
      </c>
      <c r="I17" s="2308"/>
      <c r="J17" s="2308">
        <v>14337</v>
      </c>
      <c r="K17" s="2308">
        <v>0</v>
      </c>
      <c r="L17" s="2310">
        <v>28497</v>
      </c>
    </row>
    <row r="18" spans="1:12" x14ac:dyDescent="0.2">
      <c r="A18" s="2305">
        <v>24</v>
      </c>
      <c r="B18" s="2313" t="s">
        <v>573</v>
      </c>
      <c r="C18" s="2307" t="s">
        <v>571</v>
      </c>
      <c r="D18" s="2308">
        <v>36920</v>
      </c>
      <c r="E18" s="2308">
        <v>2593</v>
      </c>
      <c r="F18" s="2308">
        <v>5</v>
      </c>
      <c r="G18" s="2308">
        <v>-1863</v>
      </c>
      <c r="H18" s="2309">
        <v>37655</v>
      </c>
      <c r="I18" s="2308"/>
      <c r="J18" s="2308">
        <v>3232</v>
      </c>
      <c r="K18" s="2308">
        <v>-3</v>
      </c>
      <c r="L18" s="2310">
        <v>40884</v>
      </c>
    </row>
    <row r="19" spans="1:12" x14ac:dyDescent="0.2">
      <c r="A19" s="2305">
        <v>25</v>
      </c>
      <c r="B19" s="2313" t="s">
        <v>574</v>
      </c>
      <c r="C19" s="2307" t="s">
        <v>571</v>
      </c>
      <c r="D19" s="2308">
        <v>5044</v>
      </c>
      <c r="E19" s="2308">
        <v>4543</v>
      </c>
      <c r="F19" s="2308">
        <v>1067</v>
      </c>
      <c r="G19" s="2308">
        <v>0</v>
      </c>
      <c r="H19" s="2309">
        <v>10654</v>
      </c>
      <c r="I19" s="2308"/>
      <c r="J19" s="2308">
        <v>399</v>
      </c>
      <c r="K19" s="2308">
        <v>0</v>
      </c>
      <c r="L19" s="2310">
        <v>11053</v>
      </c>
    </row>
    <row r="20" spans="1:12" x14ac:dyDescent="0.2">
      <c r="A20" s="2305">
        <v>26</v>
      </c>
      <c r="B20" s="2313" t="s">
        <v>188</v>
      </c>
      <c r="C20" s="2307" t="s">
        <v>571</v>
      </c>
      <c r="D20" s="2308">
        <v>187287</v>
      </c>
      <c r="E20" s="2308">
        <v>4017</v>
      </c>
      <c r="F20" s="2308">
        <v>39498</v>
      </c>
      <c r="G20" s="2308">
        <v>-106293</v>
      </c>
      <c r="H20" s="2309">
        <v>124509</v>
      </c>
      <c r="I20" s="2308"/>
      <c r="J20" s="2308">
        <v>2684</v>
      </c>
      <c r="K20" s="2308">
        <v>-108392</v>
      </c>
      <c r="L20" s="2310">
        <v>18801</v>
      </c>
    </row>
    <row r="21" spans="1:12" x14ac:dyDescent="0.2">
      <c r="A21" s="2305">
        <v>27</v>
      </c>
      <c r="B21" s="2313" t="s">
        <v>575</v>
      </c>
      <c r="C21" s="2307" t="s">
        <v>571</v>
      </c>
      <c r="D21" s="2308">
        <v>22730</v>
      </c>
      <c r="E21" s="2308">
        <v>873</v>
      </c>
      <c r="F21" s="2308">
        <v>228391</v>
      </c>
      <c r="G21" s="2308">
        <v>0</v>
      </c>
      <c r="H21" s="2309">
        <v>251994</v>
      </c>
      <c r="I21" s="2308"/>
      <c r="J21" s="2308">
        <v>18259</v>
      </c>
      <c r="K21" s="2308">
        <v>0</v>
      </c>
      <c r="L21" s="2310">
        <v>270253</v>
      </c>
    </row>
    <row r="22" spans="1:12" x14ac:dyDescent="0.2">
      <c r="A22" s="2305">
        <v>28</v>
      </c>
      <c r="B22" s="2313" t="s">
        <v>576</v>
      </c>
      <c r="C22" s="2307" t="s">
        <v>571</v>
      </c>
      <c r="D22" s="2308">
        <v>7833</v>
      </c>
      <c r="E22" s="2308">
        <v>9897</v>
      </c>
      <c r="F22" s="2308">
        <v>2719</v>
      </c>
      <c r="G22" s="2308">
        <v>-455</v>
      </c>
      <c r="H22" s="2309">
        <v>19994</v>
      </c>
      <c r="I22" s="2308"/>
      <c r="J22" s="2308">
        <v>10453</v>
      </c>
      <c r="K22" s="2308">
        <v>-797</v>
      </c>
      <c r="L22" s="2310">
        <v>29650</v>
      </c>
    </row>
    <row r="23" spans="1:12" x14ac:dyDescent="0.2">
      <c r="A23" s="2335" t="s">
        <v>577</v>
      </c>
      <c r="B23" s="2320" t="s">
        <v>862</v>
      </c>
      <c r="C23" s="2307" t="s">
        <v>571</v>
      </c>
      <c r="D23" s="2346">
        <v>-51929</v>
      </c>
      <c r="E23" s="2346">
        <v>11506</v>
      </c>
      <c r="F23" s="2347">
        <v>-4127</v>
      </c>
      <c r="G23" s="2346">
        <v>0</v>
      </c>
      <c r="H23" s="2347">
        <v>-44550</v>
      </c>
      <c r="I23" s="2346"/>
      <c r="J23" s="2347">
        <v>28883</v>
      </c>
      <c r="K23" s="2346">
        <v>0</v>
      </c>
      <c r="L23" s="2348">
        <v>-15667</v>
      </c>
    </row>
    <row r="24" spans="1:12" ht="13.5" x14ac:dyDescent="0.2">
      <c r="A24" s="2336" t="s">
        <v>578</v>
      </c>
      <c r="B24" s="2321" t="s">
        <v>863</v>
      </c>
      <c r="C24" s="2322" t="s">
        <v>571</v>
      </c>
      <c r="D24" s="2349">
        <v>-57376</v>
      </c>
      <c r="E24" s="2349">
        <v>3118</v>
      </c>
      <c r="F24" s="2349">
        <v>-4452</v>
      </c>
      <c r="G24" s="2349">
        <v>0</v>
      </c>
      <c r="H24" s="2349">
        <v>-58710</v>
      </c>
      <c r="I24" s="2349"/>
      <c r="J24" s="2349">
        <v>14546</v>
      </c>
      <c r="K24" s="2349">
        <v>0</v>
      </c>
      <c r="L24" s="2349">
        <v>-44164</v>
      </c>
    </row>
    <row r="25" spans="1:12" ht="15" customHeight="1" x14ac:dyDescent="0.2">
      <c r="A25" s="2311"/>
      <c r="B25" s="2311" t="s">
        <v>579</v>
      </c>
      <c r="C25" s="2307" t="s">
        <v>571</v>
      </c>
      <c r="D25" s="2308"/>
      <c r="E25" s="2308"/>
      <c r="F25" s="2309"/>
      <c r="G25" s="2308"/>
      <c r="H25" s="2309"/>
      <c r="I25" s="2308"/>
      <c r="J25" s="2309"/>
      <c r="K25" s="2308"/>
      <c r="L25" s="2310"/>
    </row>
    <row r="26" spans="1:12" x14ac:dyDescent="0.2">
      <c r="A26" s="2311">
        <v>31</v>
      </c>
      <c r="B26" s="2306" t="s">
        <v>864</v>
      </c>
      <c r="C26" s="2307" t="s">
        <v>571</v>
      </c>
      <c r="D26" s="2346">
        <v>-356</v>
      </c>
      <c r="E26" s="2346">
        <v>4649</v>
      </c>
      <c r="F26" s="2346">
        <v>180</v>
      </c>
      <c r="G26" s="2346">
        <v>0</v>
      </c>
      <c r="H26" s="2346">
        <v>4473</v>
      </c>
      <c r="I26" s="2346"/>
      <c r="J26" s="2346">
        <v>16933</v>
      </c>
      <c r="K26" s="2346">
        <v>0</v>
      </c>
      <c r="L26" s="2346">
        <v>21406</v>
      </c>
    </row>
    <row r="27" spans="1:12" x14ac:dyDescent="0.2">
      <c r="A27" s="2305">
        <v>311</v>
      </c>
      <c r="B27" s="2313" t="s">
        <v>580</v>
      </c>
      <c r="C27" s="2307" t="s">
        <v>571</v>
      </c>
      <c r="D27" s="2308">
        <v>-112</v>
      </c>
      <c r="E27" s="2308">
        <v>7803</v>
      </c>
      <c r="F27" s="2308">
        <v>-42</v>
      </c>
      <c r="G27" s="2308">
        <v>0</v>
      </c>
      <c r="H27" s="2309">
        <v>7649</v>
      </c>
      <c r="I27" s="2308"/>
      <c r="J27" s="2308">
        <v>18893</v>
      </c>
      <c r="K27" s="2308">
        <v>0</v>
      </c>
      <c r="L27" s="2310">
        <v>26542</v>
      </c>
    </row>
    <row r="28" spans="1:12" x14ac:dyDescent="0.2">
      <c r="A28" s="2305">
        <v>312</v>
      </c>
      <c r="B28" s="2313" t="s">
        <v>581</v>
      </c>
      <c r="C28" s="2307" t="s">
        <v>571</v>
      </c>
      <c r="D28" s="2308">
        <v>0</v>
      </c>
      <c r="E28" s="2308">
        <v>-173</v>
      </c>
      <c r="F28" s="2308">
        <v>0</v>
      </c>
      <c r="G28" s="2308">
        <v>0</v>
      </c>
      <c r="H28" s="2309">
        <v>-173</v>
      </c>
      <c r="I28" s="2308"/>
      <c r="J28" s="2308">
        <v>30</v>
      </c>
      <c r="K28" s="2308">
        <v>0</v>
      </c>
      <c r="L28" s="2310">
        <v>-143</v>
      </c>
    </row>
    <row r="29" spans="1:12" x14ac:dyDescent="0.2">
      <c r="A29" s="2305">
        <v>313</v>
      </c>
      <c r="B29" s="2313" t="s">
        <v>687</v>
      </c>
      <c r="C29" s="2307" t="s">
        <v>571</v>
      </c>
      <c r="D29" s="2308">
        <v>400</v>
      </c>
      <c r="E29" s="2308">
        <v>0</v>
      </c>
      <c r="F29" s="2308">
        <v>0</v>
      </c>
      <c r="G29" s="2308">
        <v>0</v>
      </c>
      <c r="H29" s="2309">
        <v>400</v>
      </c>
      <c r="I29" s="2308"/>
      <c r="J29" s="2308">
        <v>97</v>
      </c>
      <c r="K29" s="2308">
        <v>0</v>
      </c>
      <c r="L29" s="2310">
        <v>497</v>
      </c>
    </row>
    <row r="30" spans="1:12" x14ac:dyDescent="0.2">
      <c r="A30" s="2305">
        <v>314</v>
      </c>
      <c r="B30" s="2313" t="s">
        <v>688</v>
      </c>
      <c r="C30" s="2307" t="s">
        <v>571</v>
      </c>
      <c r="D30" s="2308">
        <v>-644</v>
      </c>
      <c r="E30" s="2308">
        <v>-2981</v>
      </c>
      <c r="F30" s="2308">
        <v>222</v>
      </c>
      <c r="G30" s="2308">
        <v>0</v>
      </c>
      <c r="H30" s="2309">
        <v>-3403</v>
      </c>
      <c r="I30" s="2308"/>
      <c r="J30" s="2308">
        <v>-2087</v>
      </c>
      <c r="K30" s="2308">
        <v>0</v>
      </c>
      <c r="L30" s="2310">
        <v>-5490</v>
      </c>
    </row>
    <row r="31" spans="1:12" x14ac:dyDescent="0.2">
      <c r="A31" s="2315" t="s">
        <v>689</v>
      </c>
      <c r="B31" s="2316" t="s">
        <v>865</v>
      </c>
      <c r="C31" s="2317" t="s">
        <v>571</v>
      </c>
      <c r="D31" s="2350">
        <v>-57020</v>
      </c>
      <c r="E31" s="2350">
        <v>-1531</v>
      </c>
      <c r="F31" s="2350">
        <v>-4632</v>
      </c>
      <c r="G31" s="2350">
        <v>0</v>
      </c>
      <c r="H31" s="2350">
        <v>-63183</v>
      </c>
      <c r="I31" s="2350"/>
      <c r="J31" s="2351">
        <v>-2387</v>
      </c>
      <c r="K31" s="2350">
        <v>0</v>
      </c>
      <c r="L31" s="2350">
        <v>-65570</v>
      </c>
    </row>
    <row r="32" spans="1:12" ht="26.25" customHeight="1" x14ac:dyDescent="0.2">
      <c r="A32" s="2337"/>
      <c r="B32" s="2338" t="s">
        <v>690</v>
      </c>
      <c r="C32" s="2345" t="s">
        <v>571</v>
      </c>
      <c r="D32" s="2346"/>
      <c r="E32" s="2346"/>
      <c r="F32" s="2347"/>
      <c r="G32" s="2346"/>
      <c r="H32" s="2347"/>
      <c r="I32" s="2346"/>
      <c r="J32" s="2347"/>
      <c r="K32" s="2346"/>
      <c r="L32" s="2348"/>
    </row>
    <row r="33" spans="1:12" x14ac:dyDescent="0.2">
      <c r="A33" s="2311">
        <v>32</v>
      </c>
      <c r="B33" s="2306" t="s">
        <v>866</v>
      </c>
      <c r="C33" s="2307" t="s">
        <v>571</v>
      </c>
      <c r="D33" s="2346">
        <v>-10811</v>
      </c>
      <c r="E33" s="2346">
        <v>1261</v>
      </c>
      <c r="F33" s="2346">
        <v>6592</v>
      </c>
      <c r="G33" s="2346">
        <v>-12075</v>
      </c>
      <c r="H33" s="2346">
        <v>-15033</v>
      </c>
      <c r="I33" s="2346"/>
      <c r="J33" s="2346">
        <v>-2</v>
      </c>
      <c r="K33" s="2346">
        <v>37</v>
      </c>
      <c r="L33" s="2346">
        <v>-14998</v>
      </c>
    </row>
    <row r="34" spans="1:12" x14ac:dyDescent="0.2">
      <c r="A34" s="2305">
        <v>321</v>
      </c>
      <c r="B34" s="2313" t="s">
        <v>435</v>
      </c>
      <c r="C34" s="2307" t="s">
        <v>571</v>
      </c>
      <c r="D34" s="2308">
        <v>7020</v>
      </c>
      <c r="E34" s="2308">
        <v>2145</v>
      </c>
      <c r="F34" s="2308">
        <v>6101</v>
      </c>
      <c r="G34" s="2308">
        <v>-12075</v>
      </c>
      <c r="H34" s="2309">
        <v>3191</v>
      </c>
      <c r="I34" s="2308"/>
      <c r="J34" s="2308">
        <v>1346</v>
      </c>
      <c r="K34" s="2308">
        <v>37</v>
      </c>
      <c r="L34" s="2310">
        <v>4574</v>
      </c>
    </row>
    <row r="35" spans="1:12" x14ac:dyDescent="0.2">
      <c r="A35" s="2305">
        <v>322</v>
      </c>
      <c r="B35" s="2313" t="s">
        <v>437</v>
      </c>
      <c r="C35" s="2307" t="s">
        <v>571</v>
      </c>
      <c r="D35" s="2308">
        <v>-17831</v>
      </c>
      <c r="E35" s="2308">
        <v>-884</v>
      </c>
      <c r="F35" s="2308">
        <v>491</v>
      </c>
      <c r="G35" s="2308">
        <v>0</v>
      </c>
      <c r="H35" s="2309">
        <v>-18224</v>
      </c>
      <c r="I35" s="2308"/>
      <c r="J35" s="2308">
        <v>-1348</v>
      </c>
      <c r="K35" s="2308">
        <v>0</v>
      </c>
      <c r="L35" s="2310">
        <v>-19572</v>
      </c>
    </row>
    <row r="36" spans="1:12" x14ac:dyDescent="0.2">
      <c r="A36" s="2305">
        <v>323</v>
      </c>
      <c r="B36" s="2313" t="s">
        <v>438</v>
      </c>
      <c r="C36" s="2307" t="s">
        <v>571</v>
      </c>
      <c r="D36" s="2308">
        <v>0</v>
      </c>
      <c r="E36" s="2308">
        <v>0</v>
      </c>
      <c r="F36" s="2308">
        <v>0</v>
      </c>
      <c r="G36" s="2308">
        <v>0</v>
      </c>
      <c r="H36" s="2309">
        <v>0</v>
      </c>
      <c r="I36" s="2308"/>
      <c r="J36" s="2308">
        <v>0</v>
      </c>
      <c r="K36" s="2308">
        <v>0</v>
      </c>
      <c r="L36" s="2310">
        <v>0</v>
      </c>
    </row>
    <row r="37" spans="1:12" x14ac:dyDescent="0.2">
      <c r="A37" s="2311">
        <v>33</v>
      </c>
      <c r="B37" s="2306" t="s">
        <v>867</v>
      </c>
      <c r="C37" s="2307" t="s">
        <v>571</v>
      </c>
      <c r="D37" s="2346">
        <v>46209</v>
      </c>
      <c r="E37" s="2346">
        <v>2792</v>
      </c>
      <c r="F37" s="2346">
        <v>11224</v>
      </c>
      <c r="G37" s="2346">
        <v>-12075</v>
      </c>
      <c r="H37" s="2346">
        <v>48150</v>
      </c>
      <c r="I37" s="2346"/>
      <c r="J37" s="2346">
        <v>2385</v>
      </c>
      <c r="K37" s="2346">
        <v>37</v>
      </c>
      <c r="L37" s="2346">
        <v>50572</v>
      </c>
    </row>
    <row r="38" spans="1:12" x14ac:dyDescent="0.2">
      <c r="A38" s="2305">
        <v>331</v>
      </c>
      <c r="B38" s="2313" t="s">
        <v>435</v>
      </c>
      <c r="C38" s="2307" t="s">
        <v>571</v>
      </c>
      <c r="D38" s="2308">
        <v>37811</v>
      </c>
      <c r="E38" s="2308">
        <v>289</v>
      </c>
      <c r="F38" s="2308">
        <v>11224</v>
      </c>
      <c r="G38" s="2308">
        <v>-12075</v>
      </c>
      <c r="H38" s="2309">
        <v>37249</v>
      </c>
      <c r="I38" s="2308"/>
      <c r="J38" s="2308">
        <v>1324</v>
      </c>
      <c r="K38" s="2308">
        <v>37</v>
      </c>
      <c r="L38" s="2310">
        <v>38610</v>
      </c>
    </row>
    <row r="39" spans="1:12" x14ac:dyDescent="0.2">
      <c r="A39" s="2339">
        <v>332</v>
      </c>
      <c r="B39" s="2340" t="s">
        <v>437</v>
      </c>
      <c r="C39" s="2324" t="s">
        <v>571</v>
      </c>
      <c r="D39" s="2328">
        <v>8398</v>
      </c>
      <c r="E39" s="2328">
        <v>2503</v>
      </c>
      <c r="F39" s="2328">
        <v>0</v>
      </c>
      <c r="G39" s="2328">
        <v>0</v>
      </c>
      <c r="H39" s="2341">
        <v>10901</v>
      </c>
      <c r="I39" s="2328"/>
      <c r="J39" s="2328">
        <v>1061</v>
      </c>
      <c r="K39" s="2328">
        <v>0</v>
      </c>
      <c r="L39" s="2342">
        <v>11962</v>
      </c>
    </row>
    <row r="40" spans="1:12" x14ac:dyDescent="0.2">
      <c r="A40" s="3423" t="s">
        <v>439</v>
      </c>
      <c r="B40" s="3423"/>
      <c r="C40" s="2301" t="s">
        <v>571</v>
      </c>
      <c r="D40" s="2344">
        <v>0</v>
      </c>
      <c r="E40" s="2344">
        <v>0</v>
      </c>
      <c r="F40" s="2344">
        <v>0</v>
      </c>
      <c r="G40" s="2344">
        <v>0</v>
      </c>
      <c r="H40" s="2344">
        <v>0</v>
      </c>
      <c r="I40" s="2344"/>
      <c r="J40" s="2344">
        <v>0</v>
      </c>
      <c r="K40" s="2344">
        <v>0</v>
      </c>
      <c r="L40" s="2344">
        <v>0</v>
      </c>
    </row>
    <row r="41" spans="1:12" x14ac:dyDescent="0.2">
      <c r="A41" s="141" t="s">
        <v>58</v>
      </c>
      <c r="B41" s="2307"/>
      <c r="C41" s="2288"/>
      <c r="D41" s="2325"/>
      <c r="E41" s="2325"/>
      <c r="F41" s="2325"/>
      <c r="G41" s="2325"/>
      <c r="H41" s="2325"/>
      <c r="I41" s="2325"/>
      <c r="J41" s="2325"/>
      <c r="K41" s="2325"/>
      <c r="L41" s="2325"/>
    </row>
    <row r="42" spans="1:12" x14ac:dyDescent="0.2">
      <c r="A42" s="141" t="s">
        <v>59</v>
      </c>
      <c r="B42" s="2307"/>
      <c r="C42" s="2288"/>
      <c r="D42" s="2325"/>
      <c r="E42" s="2325"/>
      <c r="F42" s="2325"/>
      <c r="G42" s="2325"/>
      <c r="H42" s="2325"/>
      <c r="I42" s="2325"/>
      <c r="J42" s="2287"/>
      <c r="K42" s="2325"/>
      <c r="L42" s="2325"/>
    </row>
    <row r="43" spans="1:12" x14ac:dyDescent="0.2">
      <c r="A43" s="2329" t="s">
        <v>6</v>
      </c>
      <c r="B43" s="2329"/>
      <c r="C43" s="2329"/>
      <c r="D43" s="2329"/>
      <c r="E43" s="2329"/>
      <c r="F43" s="2329"/>
      <c r="G43" s="2329"/>
      <c r="H43" s="2329"/>
      <c r="I43" s="2329"/>
      <c r="J43" s="2329"/>
      <c r="K43" s="2329"/>
      <c r="L43" s="2329"/>
    </row>
    <row r="44" spans="1:12" x14ac:dyDescent="0.2">
      <c r="A44" s="2343"/>
      <c r="B44" s="2343"/>
      <c r="C44" s="2343"/>
      <c r="D44" s="2343"/>
      <c r="E44" s="2343"/>
      <c r="F44" s="2343"/>
      <c r="G44" s="2343"/>
      <c r="H44" s="2343"/>
      <c r="I44" s="2343"/>
      <c r="J44" s="2343"/>
      <c r="K44" s="2343"/>
      <c r="L44" s="2343"/>
    </row>
  </sheetData>
  <mergeCells count="11">
    <mergeCell ref="A40:B40"/>
    <mergeCell ref="G1:K1"/>
    <mergeCell ref="G2:L2"/>
    <mergeCell ref="G3:H3"/>
    <mergeCell ref="A4:B5"/>
    <mergeCell ref="D4:H4"/>
    <mergeCell ref="I4:I5"/>
    <mergeCell ref="J4:J5"/>
    <mergeCell ref="K4:K5"/>
    <mergeCell ref="L4:L5"/>
    <mergeCell ref="A1:B1"/>
  </mergeCells>
  <printOptions horizontalCentered="1"/>
  <pageMargins left="0.19685039370078741" right="0.19685039370078741" top="0.6692913385826772" bottom="0.51181102362204722" header="0" footer="0.31496062992125984"/>
  <pageSetup paperSize="9" scale="87" firstPageNumber="31" fitToWidth="0" orientation="landscape" r:id="rId1"/>
  <headerFooter alignWithMargins="0">
    <oddFooter>&amp;C&amp;P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9">
    <pageSetUpPr fitToPage="1"/>
  </sheetPr>
  <dimension ref="A1:N48"/>
  <sheetViews>
    <sheetView view="pageBreakPreview" topLeftCell="A22" zoomScaleNormal="100" zoomScaleSheetLayoutView="100" workbookViewId="0">
      <selection activeCell="N5" sqref="N5:N6"/>
    </sheetView>
  </sheetViews>
  <sheetFormatPr defaultRowHeight="12.75" x14ac:dyDescent="0.2"/>
  <cols>
    <col min="1" max="1" width="4.7109375" style="2570" customWidth="1"/>
    <col min="2" max="2" width="35.28515625" style="2570" customWidth="1"/>
    <col min="3" max="3" width="0.85546875" style="2570" customWidth="1"/>
    <col min="4" max="12" width="10" style="2570" customWidth="1"/>
    <col min="13" max="13" width="3.28515625" style="2570" customWidth="1"/>
    <col min="14" max="14" width="9.7109375" style="2570" bestFit="1" customWidth="1"/>
    <col min="15" max="253" width="9.140625" style="2570"/>
    <col min="254" max="254" width="4.7109375" style="2570" customWidth="1"/>
    <col min="255" max="255" width="35.28515625" style="2570" customWidth="1"/>
    <col min="256" max="256" width="0.85546875" style="2570" customWidth="1"/>
    <col min="257" max="265" width="10" style="2570" customWidth="1"/>
    <col min="266" max="266" width="3.28515625" style="2570" customWidth="1"/>
    <col min="267" max="268" width="10" style="2570" customWidth="1"/>
    <col min="269" max="269" width="9.140625" style="2570"/>
    <col min="270" max="270" width="9.7109375" style="2570" bestFit="1" customWidth="1"/>
    <col min="271" max="509" width="9.140625" style="2570"/>
    <col min="510" max="510" width="4.7109375" style="2570" customWidth="1"/>
    <col min="511" max="511" width="35.28515625" style="2570" customWidth="1"/>
    <col min="512" max="512" width="0.85546875" style="2570" customWidth="1"/>
    <col min="513" max="521" width="10" style="2570" customWidth="1"/>
    <col min="522" max="522" width="3.28515625" style="2570" customWidth="1"/>
    <col min="523" max="524" width="10" style="2570" customWidth="1"/>
    <col min="525" max="525" width="9.140625" style="2570"/>
    <col min="526" max="526" width="9.7109375" style="2570" bestFit="1" customWidth="1"/>
    <col min="527" max="765" width="9.140625" style="2570"/>
    <col min="766" max="766" width="4.7109375" style="2570" customWidth="1"/>
    <col min="767" max="767" width="35.28515625" style="2570" customWidth="1"/>
    <col min="768" max="768" width="0.85546875" style="2570" customWidth="1"/>
    <col min="769" max="777" width="10" style="2570" customWidth="1"/>
    <col min="778" max="778" width="3.28515625" style="2570" customWidth="1"/>
    <col min="779" max="780" width="10" style="2570" customWidth="1"/>
    <col min="781" max="781" width="9.140625" style="2570"/>
    <col min="782" max="782" width="9.7109375" style="2570" bestFit="1" customWidth="1"/>
    <col min="783" max="1021" width="9.140625" style="2570"/>
    <col min="1022" max="1022" width="4.7109375" style="2570" customWidth="1"/>
    <col min="1023" max="1023" width="35.28515625" style="2570" customWidth="1"/>
    <col min="1024" max="1024" width="0.85546875" style="2570" customWidth="1"/>
    <col min="1025" max="1033" width="10" style="2570" customWidth="1"/>
    <col min="1034" max="1034" width="3.28515625" style="2570" customWidth="1"/>
    <col min="1035" max="1036" width="10" style="2570" customWidth="1"/>
    <col min="1037" max="1037" width="9.140625" style="2570"/>
    <col min="1038" max="1038" width="9.7109375" style="2570" bestFit="1" customWidth="1"/>
    <col min="1039" max="1277" width="9.140625" style="2570"/>
    <col min="1278" max="1278" width="4.7109375" style="2570" customWidth="1"/>
    <col min="1279" max="1279" width="35.28515625" style="2570" customWidth="1"/>
    <col min="1280" max="1280" width="0.85546875" style="2570" customWidth="1"/>
    <col min="1281" max="1289" width="10" style="2570" customWidth="1"/>
    <col min="1290" max="1290" width="3.28515625" style="2570" customWidth="1"/>
    <col min="1291" max="1292" width="10" style="2570" customWidth="1"/>
    <col min="1293" max="1293" width="9.140625" style="2570"/>
    <col min="1294" max="1294" width="9.7109375" style="2570" bestFit="1" customWidth="1"/>
    <col min="1295" max="1533" width="9.140625" style="2570"/>
    <col min="1534" max="1534" width="4.7109375" style="2570" customWidth="1"/>
    <col min="1535" max="1535" width="35.28515625" style="2570" customWidth="1"/>
    <col min="1536" max="1536" width="0.85546875" style="2570" customWidth="1"/>
    <col min="1537" max="1545" width="10" style="2570" customWidth="1"/>
    <col min="1546" max="1546" width="3.28515625" style="2570" customWidth="1"/>
    <col min="1547" max="1548" width="10" style="2570" customWidth="1"/>
    <col min="1549" max="1549" width="9.140625" style="2570"/>
    <col min="1550" max="1550" width="9.7109375" style="2570" bestFit="1" customWidth="1"/>
    <col min="1551" max="1789" width="9.140625" style="2570"/>
    <col min="1790" max="1790" width="4.7109375" style="2570" customWidth="1"/>
    <col min="1791" max="1791" width="35.28515625" style="2570" customWidth="1"/>
    <col min="1792" max="1792" width="0.85546875" style="2570" customWidth="1"/>
    <col min="1793" max="1801" width="10" style="2570" customWidth="1"/>
    <col min="1802" max="1802" width="3.28515625" style="2570" customWidth="1"/>
    <col min="1803" max="1804" width="10" style="2570" customWidth="1"/>
    <col min="1805" max="1805" width="9.140625" style="2570"/>
    <col min="1806" max="1806" width="9.7109375" style="2570" bestFit="1" customWidth="1"/>
    <col min="1807" max="2045" width="9.140625" style="2570"/>
    <col min="2046" max="2046" width="4.7109375" style="2570" customWidth="1"/>
    <col min="2047" max="2047" width="35.28515625" style="2570" customWidth="1"/>
    <col min="2048" max="2048" width="0.85546875" style="2570" customWidth="1"/>
    <col min="2049" max="2057" width="10" style="2570" customWidth="1"/>
    <col min="2058" max="2058" width="3.28515625" style="2570" customWidth="1"/>
    <col min="2059" max="2060" width="10" style="2570" customWidth="1"/>
    <col min="2061" max="2061" width="9.140625" style="2570"/>
    <col min="2062" max="2062" width="9.7109375" style="2570" bestFit="1" customWidth="1"/>
    <col min="2063" max="2301" width="9.140625" style="2570"/>
    <col min="2302" max="2302" width="4.7109375" style="2570" customWidth="1"/>
    <col min="2303" max="2303" width="35.28515625" style="2570" customWidth="1"/>
    <col min="2304" max="2304" width="0.85546875" style="2570" customWidth="1"/>
    <col min="2305" max="2313" width="10" style="2570" customWidth="1"/>
    <col min="2314" max="2314" width="3.28515625" style="2570" customWidth="1"/>
    <col min="2315" max="2316" width="10" style="2570" customWidth="1"/>
    <col min="2317" max="2317" width="9.140625" style="2570"/>
    <col min="2318" max="2318" width="9.7109375" style="2570" bestFit="1" customWidth="1"/>
    <col min="2319" max="2557" width="9.140625" style="2570"/>
    <col min="2558" max="2558" width="4.7109375" style="2570" customWidth="1"/>
    <col min="2559" max="2559" width="35.28515625" style="2570" customWidth="1"/>
    <col min="2560" max="2560" width="0.85546875" style="2570" customWidth="1"/>
    <col min="2561" max="2569" width="10" style="2570" customWidth="1"/>
    <col min="2570" max="2570" width="3.28515625" style="2570" customWidth="1"/>
    <col min="2571" max="2572" width="10" style="2570" customWidth="1"/>
    <col min="2573" max="2573" width="9.140625" style="2570"/>
    <col min="2574" max="2574" width="9.7109375" style="2570" bestFit="1" customWidth="1"/>
    <col min="2575" max="2813" width="9.140625" style="2570"/>
    <col min="2814" max="2814" width="4.7109375" style="2570" customWidth="1"/>
    <col min="2815" max="2815" width="35.28515625" style="2570" customWidth="1"/>
    <col min="2816" max="2816" width="0.85546875" style="2570" customWidth="1"/>
    <col min="2817" max="2825" width="10" style="2570" customWidth="1"/>
    <col min="2826" max="2826" width="3.28515625" style="2570" customWidth="1"/>
    <col min="2827" max="2828" width="10" style="2570" customWidth="1"/>
    <col min="2829" max="2829" width="9.140625" style="2570"/>
    <col min="2830" max="2830" width="9.7109375" style="2570" bestFit="1" customWidth="1"/>
    <col min="2831" max="3069" width="9.140625" style="2570"/>
    <col min="3070" max="3070" width="4.7109375" style="2570" customWidth="1"/>
    <col min="3071" max="3071" width="35.28515625" style="2570" customWidth="1"/>
    <col min="3072" max="3072" width="0.85546875" style="2570" customWidth="1"/>
    <col min="3073" max="3081" width="10" style="2570" customWidth="1"/>
    <col min="3082" max="3082" width="3.28515625" style="2570" customWidth="1"/>
    <col min="3083" max="3084" width="10" style="2570" customWidth="1"/>
    <col min="3085" max="3085" width="9.140625" style="2570"/>
    <col min="3086" max="3086" width="9.7109375" style="2570" bestFit="1" customWidth="1"/>
    <col min="3087" max="3325" width="9.140625" style="2570"/>
    <col min="3326" max="3326" width="4.7109375" style="2570" customWidth="1"/>
    <col min="3327" max="3327" width="35.28515625" style="2570" customWidth="1"/>
    <col min="3328" max="3328" width="0.85546875" style="2570" customWidth="1"/>
    <col min="3329" max="3337" width="10" style="2570" customWidth="1"/>
    <col min="3338" max="3338" width="3.28515625" style="2570" customWidth="1"/>
    <col min="3339" max="3340" width="10" style="2570" customWidth="1"/>
    <col min="3341" max="3341" width="9.140625" style="2570"/>
    <col min="3342" max="3342" width="9.7109375" style="2570" bestFit="1" customWidth="1"/>
    <col min="3343" max="3581" width="9.140625" style="2570"/>
    <col min="3582" max="3582" width="4.7109375" style="2570" customWidth="1"/>
    <col min="3583" max="3583" width="35.28515625" style="2570" customWidth="1"/>
    <col min="3584" max="3584" width="0.85546875" style="2570" customWidth="1"/>
    <col min="3585" max="3593" width="10" style="2570" customWidth="1"/>
    <col min="3594" max="3594" width="3.28515625" style="2570" customWidth="1"/>
    <col min="3595" max="3596" width="10" style="2570" customWidth="1"/>
    <col min="3597" max="3597" width="9.140625" style="2570"/>
    <col min="3598" max="3598" width="9.7109375" style="2570" bestFit="1" customWidth="1"/>
    <col min="3599" max="3837" width="9.140625" style="2570"/>
    <col min="3838" max="3838" width="4.7109375" style="2570" customWidth="1"/>
    <col min="3839" max="3839" width="35.28515625" style="2570" customWidth="1"/>
    <col min="3840" max="3840" width="0.85546875" style="2570" customWidth="1"/>
    <col min="3841" max="3849" width="10" style="2570" customWidth="1"/>
    <col min="3850" max="3850" width="3.28515625" style="2570" customWidth="1"/>
    <col min="3851" max="3852" width="10" style="2570" customWidth="1"/>
    <col min="3853" max="3853" width="9.140625" style="2570"/>
    <col min="3854" max="3854" width="9.7109375" style="2570" bestFit="1" customWidth="1"/>
    <col min="3855" max="4093" width="9.140625" style="2570"/>
    <col min="4094" max="4094" width="4.7109375" style="2570" customWidth="1"/>
    <col min="4095" max="4095" width="35.28515625" style="2570" customWidth="1"/>
    <col min="4096" max="4096" width="0.85546875" style="2570" customWidth="1"/>
    <col min="4097" max="4105" width="10" style="2570" customWidth="1"/>
    <col min="4106" max="4106" width="3.28515625" style="2570" customWidth="1"/>
    <col min="4107" max="4108" width="10" style="2570" customWidth="1"/>
    <col min="4109" max="4109" width="9.140625" style="2570"/>
    <col min="4110" max="4110" width="9.7109375" style="2570" bestFit="1" customWidth="1"/>
    <col min="4111" max="4349" width="9.140625" style="2570"/>
    <col min="4350" max="4350" width="4.7109375" style="2570" customWidth="1"/>
    <col min="4351" max="4351" width="35.28515625" style="2570" customWidth="1"/>
    <col min="4352" max="4352" width="0.85546875" style="2570" customWidth="1"/>
    <col min="4353" max="4361" width="10" style="2570" customWidth="1"/>
    <col min="4362" max="4362" width="3.28515625" style="2570" customWidth="1"/>
    <col min="4363" max="4364" width="10" style="2570" customWidth="1"/>
    <col min="4365" max="4365" width="9.140625" style="2570"/>
    <col min="4366" max="4366" width="9.7109375" style="2570" bestFit="1" customWidth="1"/>
    <col min="4367" max="4605" width="9.140625" style="2570"/>
    <col min="4606" max="4606" width="4.7109375" style="2570" customWidth="1"/>
    <col min="4607" max="4607" width="35.28515625" style="2570" customWidth="1"/>
    <col min="4608" max="4608" width="0.85546875" style="2570" customWidth="1"/>
    <col min="4609" max="4617" width="10" style="2570" customWidth="1"/>
    <col min="4618" max="4618" width="3.28515625" style="2570" customWidth="1"/>
    <col min="4619" max="4620" width="10" style="2570" customWidth="1"/>
    <col min="4621" max="4621" width="9.140625" style="2570"/>
    <col min="4622" max="4622" width="9.7109375" style="2570" bestFit="1" customWidth="1"/>
    <col min="4623" max="4861" width="9.140625" style="2570"/>
    <col min="4862" max="4862" width="4.7109375" style="2570" customWidth="1"/>
    <col min="4863" max="4863" width="35.28515625" style="2570" customWidth="1"/>
    <col min="4864" max="4864" width="0.85546875" style="2570" customWidth="1"/>
    <col min="4865" max="4873" width="10" style="2570" customWidth="1"/>
    <col min="4874" max="4874" width="3.28515625" style="2570" customWidth="1"/>
    <col min="4875" max="4876" width="10" style="2570" customWidth="1"/>
    <col min="4877" max="4877" width="9.140625" style="2570"/>
    <col min="4878" max="4878" width="9.7109375" style="2570" bestFit="1" customWidth="1"/>
    <col min="4879" max="5117" width="9.140625" style="2570"/>
    <col min="5118" max="5118" width="4.7109375" style="2570" customWidth="1"/>
    <col min="5119" max="5119" width="35.28515625" style="2570" customWidth="1"/>
    <col min="5120" max="5120" width="0.85546875" style="2570" customWidth="1"/>
    <col min="5121" max="5129" width="10" style="2570" customWidth="1"/>
    <col min="5130" max="5130" width="3.28515625" style="2570" customWidth="1"/>
    <col min="5131" max="5132" width="10" style="2570" customWidth="1"/>
    <col min="5133" max="5133" width="9.140625" style="2570"/>
    <col min="5134" max="5134" width="9.7109375" style="2570" bestFit="1" customWidth="1"/>
    <col min="5135" max="5373" width="9.140625" style="2570"/>
    <col min="5374" max="5374" width="4.7109375" style="2570" customWidth="1"/>
    <col min="5375" max="5375" width="35.28515625" style="2570" customWidth="1"/>
    <col min="5376" max="5376" width="0.85546875" style="2570" customWidth="1"/>
    <col min="5377" max="5385" width="10" style="2570" customWidth="1"/>
    <col min="5386" max="5386" width="3.28515625" style="2570" customWidth="1"/>
    <col min="5387" max="5388" width="10" style="2570" customWidth="1"/>
    <col min="5389" max="5389" width="9.140625" style="2570"/>
    <col min="5390" max="5390" width="9.7109375" style="2570" bestFit="1" customWidth="1"/>
    <col min="5391" max="5629" width="9.140625" style="2570"/>
    <col min="5630" max="5630" width="4.7109375" style="2570" customWidth="1"/>
    <col min="5631" max="5631" width="35.28515625" style="2570" customWidth="1"/>
    <col min="5632" max="5632" width="0.85546875" style="2570" customWidth="1"/>
    <col min="5633" max="5641" width="10" style="2570" customWidth="1"/>
    <col min="5642" max="5642" width="3.28515625" style="2570" customWidth="1"/>
    <col min="5643" max="5644" width="10" style="2570" customWidth="1"/>
    <col min="5645" max="5645" width="9.140625" style="2570"/>
    <col min="5646" max="5646" width="9.7109375" style="2570" bestFit="1" customWidth="1"/>
    <col min="5647" max="5885" width="9.140625" style="2570"/>
    <col min="5886" max="5886" width="4.7109375" style="2570" customWidth="1"/>
    <col min="5887" max="5887" width="35.28515625" style="2570" customWidth="1"/>
    <col min="5888" max="5888" width="0.85546875" style="2570" customWidth="1"/>
    <col min="5889" max="5897" width="10" style="2570" customWidth="1"/>
    <col min="5898" max="5898" width="3.28515625" style="2570" customWidth="1"/>
    <col min="5899" max="5900" width="10" style="2570" customWidth="1"/>
    <col min="5901" max="5901" width="9.140625" style="2570"/>
    <col min="5902" max="5902" width="9.7109375" style="2570" bestFit="1" customWidth="1"/>
    <col min="5903" max="6141" width="9.140625" style="2570"/>
    <col min="6142" max="6142" width="4.7109375" style="2570" customWidth="1"/>
    <col min="6143" max="6143" width="35.28515625" style="2570" customWidth="1"/>
    <col min="6144" max="6144" width="0.85546875" style="2570" customWidth="1"/>
    <col min="6145" max="6153" width="10" style="2570" customWidth="1"/>
    <col min="6154" max="6154" width="3.28515625" style="2570" customWidth="1"/>
    <col min="6155" max="6156" width="10" style="2570" customWidth="1"/>
    <col min="6157" max="6157" width="9.140625" style="2570"/>
    <col min="6158" max="6158" width="9.7109375" style="2570" bestFit="1" customWidth="1"/>
    <col min="6159" max="6397" width="9.140625" style="2570"/>
    <col min="6398" max="6398" width="4.7109375" style="2570" customWidth="1"/>
    <col min="6399" max="6399" width="35.28515625" style="2570" customWidth="1"/>
    <col min="6400" max="6400" width="0.85546875" style="2570" customWidth="1"/>
    <col min="6401" max="6409" width="10" style="2570" customWidth="1"/>
    <col min="6410" max="6410" width="3.28515625" style="2570" customWidth="1"/>
    <col min="6411" max="6412" width="10" style="2570" customWidth="1"/>
    <col min="6413" max="6413" width="9.140625" style="2570"/>
    <col min="6414" max="6414" width="9.7109375" style="2570" bestFit="1" customWidth="1"/>
    <col min="6415" max="6653" width="9.140625" style="2570"/>
    <col min="6654" max="6654" width="4.7109375" style="2570" customWidth="1"/>
    <col min="6655" max="6655" width="35.28515625" style="2570" customWidth="1"/>
    <col min="6656" max="6656" width="0.85546875" style="2570" customWidth="1"/>
    <col min="6657" max="6665" width="10" style="2570" customWidth="1"/>
    <col min="6666" max="6666" width="3.28515625" style="2570" customWidth="1"/>
    <col min="6667" max="6668" width="10" style="2570" customWidth="1"/>
    <col min="6669" max="6669" width="9.140625" style="2570"/>
    <col min="6670" max="6670" width="9.7109375" style="2570" bestFit="1" customWidth="1"/>
    <col min="6671" max="6909" width="9.140625" style="2570"/>
    <col min="6910" max="6910" width="4.7109375" style="2570" customWidth="1"/>
    <col min="6911" max="6911" width="35.28515625" style="2570" customWidth="1"/>
    <col min="6912" max="6912" width="0.85546875" style="2570" customWidth="1"/>
    <col min="6913" max="6921" width="10" style="2570" customWidth="1"/>
    <col min="6922" max="6922" width="3.28515625" style="2570" customWidth="1"/>
    <col min="6923" max="6924" width="10" style="2570" customWidth="1"/>
    <col min="6925" max="6925" width="9.140625" style="2570"/>
    <col min="6926" max="6926" width="9.7109375" style="2570" bestFit="1" customWidth="1"/>
    <col min="6927" max="7165" width="9.140625" style="2570"/>
    <col min="7166" max="7166" width="4.7109375" style="2570" customWidth="1"/>
    <col min="7167" max="7167" width="35.28515625" style="2570" customWidth="1"/>
    <col min="7168" max="7168" width="0.85546875" style="2570" customWidth="1"/>
    <col min="7169" max="7177" width="10" style="2570" customWidth="1"/>
    <col min="7178" max="7178" width="3.28515625" style="2570" customWidth="1"/>
    <col min="7179" max="7180" width="10" style="2570" customWidth="1"/>
    <col min="7181" max="7181" width="9.140625" style="2570"/>
    <col min="7182" max="7182" width="9.7109375" style="2570" bestFit="1" customWidth="1"/>
    <col min="7183" max="7421" width="9.140625" style="2570"/>
    <col min="7422" max="7422" width="4.7109375" style="2570" customWidth="1"/>
    <col min="7423" max="7423" width="35.28515625" style="2570" customWidth="1"/>
    <col min="7424" max="7424" width="0.85546875" style="2570" customWidth="1"/>
    <col min="7425" max="7433" width="10" style="2570" customWidth="1"/>
    <col min="7434" max="7434" width="3.28515625" style="2570" customWidth="1"/>
    <col min="7435" max="7436" width="10" style="2570" customWidth="1"/>
    <col min="7437" max="7437" width="9.140625" style="2570"/>
    <col min="7438" max="7438" width="9.7109375" style="2570" bestFit="1" customWidth="1"/>
    <col min="7439" max="7677" width="9.140625" style="2570"/>
    <col min="7678" max="7678" width="4.7109375" style="2570" customWidth="1"/>
    <col min="7679" max="7679" width="35.28515625" style="2570" customWidth="1"/>
    <col min="7680" max="7680" width="0.85546875" style="2570" customWidth="1"/>
    <col min="7681" max="7689" width="10" style="2570" customWidth="1"/>
    <col min="7690" max="7690" width="3.28515625" style="2570" customWidth="1"/>
    <col min="7691" max="7692" width="10" style="2570" customWidth="1"/>
    <col min="7693" max="7693" width="9.140625" style="2570"/>
    <col min="7694" max="7694" width="9.7109375" style="2570" bestFit="1" customWidth="1"/>
    <col min="7695" max="7933" width="9.140625" style="2570"/>
    <col min="7934" max="7934" width="4.7109375" style="2570" customWidth="1"/>
    <col min="7935" max="7935" width="35.28515625" style="2570" customWidth="1"/>
    <col min="7936" max="7936" width="0.85546875" style="2570" customWidth="1"/>
    <col min="7937" max="7945" width="10" style="2570" customWidth="1"/>
    <col min="7946" max="7946" width="3.28515625" style="2570" customWidth="1"/>
    <col min="7947" max="7948" width="10" style="2570" customWidth="1"/>
    <col min="7949" max="7949" width="9.140625" style="2570"/>
    <col min="7950" max="7950" width="9.7109375" style="2570" bestFit="1" customWidth="1"/>
    <col min="7951" max="8189" width="9.140625" style="2570"/>
    <col min="8190" max="8190" width="4.7109375" style="2570" customWidth="1"/>
    <col min="8191" max="8191" width="35.28515625" style="2570" customWidth="1"/>
    <col min="8192" max="8192" width="0.85546875" style="2570" customWidth="1"/>
    <col min="8193" max="8201" width="10" style="2570" customWidth="1"/>
    <col min="8202" max="8202" width="3.28515625" style="2570" customWidth="1"/>
    <col min="8203" max="8204" width="10" style="2570" customWidth="1"/>
    <col min="8205" max="8205" width="9.140625" style="2570"/>
    <col min="8206" max="8206" width="9.7109375" style="2570" bestFit="1" customWidth="1"/>
    <col min="8207" max="8445" width="9.140625" style="2570"/>
    <col min="8446" max="8446" width="4.7109375" style="2570" customWidth="1"/>
    <col min="8447" max="8447" width="35.28515625" style="2570" customWidth="1"/>
    <col min="8448" max="8448" width="0.85546875" style="2570" customWidth="1"/>
    <col min="8449" max="8457" width="10" style="2570" customWidth="1"/>
    <col min="8458" max="8458" width="3.28515625" style="2570" customWidth="1"/>
    <col min="8459" max="8460" width="10" style="2570" customWidth="1"/>
    <col min="8461" max="8461" width="9.140625" style="2570"/>
    <col min="8462" max="8462" width="9.7109375" style="2570" bestFit="1" customWidth="1"/>
    <col min="8463" max="8701" width="9.140625" style="2570"/>
    <col min="8702" max="8702" width="4.7109375" style="2570" customWidth="1"/>
    <col min="8703" max="8703" width="35.28515625" style="2570" customWidth="1"/>
    <col min="8704" max="8704" width="0.85546875" style="2570" customWidth="1"/>
    <col min="8705" max="8713" width="10" style="2570" customWidth="1"/>
    <col min="8714" max="8714" width="3.28515625" style="2570" customWidth="1"/>
    <col min="8715" max="8716" width="10" style="2570" customWidth="1"/>
    <col min="8717" max="8717" width="9.140625" style="2570"/>
    <col min="8718" max="8718" width="9.7109375" style="2570" bestFit="1" customWidth="1"/>
    <col min="8719" max="8957" width="9.140625" style="2570"/>
    <col min="8958" max="8958" width="4.7109375" style="2570" customWidth="1"/>
    <col min="8959" max="8959" width="35.28515625" style="2570" customWidth="1"/>
    <col min="8960" max="8960" width="0.85546875" style="2570" customWidth="1"/>
    <col min="8961" max="8969" width="10" style="2570" customWidth="1"/>
    <col min="8970" max="8970" width="3.28515625" style="2570" customWidth="1"/>
    <col min="8971" max="8972" width="10" style="2570" customWidth="1"/>
    <col min="8973" max="8973" width="9.140625" style="2570"/>
    <col min="8974" max="8974" width="9.7109375" style="2570" bestFit="1" customWidth="1"/>
    <col min="8975" max="9213" width="9.140625" style="2570"/>
    <col min="9214" max="9214" width="4.7109375" style="2570" customWidth="1"/>
    <col min="9215" max="9215" width="35.28515625" style="2570" customWidth="1"/>
    <col min="9216" max="9216" width="0.85546875" style="2570" customWidth="1"/>
    <col min="9217" max="9225" width="10" style="2570" customWidth="1"/>
    <col min="9226" max="9226" width="3.28515625" style="2570" customWidth="1"/>
    <col min="9227" max="9228" width="10" style="2570" customWidth="1"/>
    <col min="9229" max="9229" width="9.140625" style="2570"/>
    <col min="9230" max="9230" width="9.7109375" style="2570" bestFit="1" customWidth="1"/>
    <col min="9231" max="9469" width="9.140625" style="2570"/>
    <col min="9470" max="9470" width="4.7109375" style="2570" customWidth="1"/>
    <col min="9471" max="9471" width="35.28515625" style="2570" customWidth="1"/>
    <col min="9472" max="9472" width="0.85546875" style="2570" customWidth="1"/>
    <col min="9473" max="9481" width="10" style="2570" customWidth="1"/>
    <col min="9482" max="9482" width="3.28515625" style="2570" customWidth="1"/>
    <col min="9483" max="9484" width="10" style="2570" customWidth="1"/>
    <col min="9485" max="9485" width="9.140625" style="2570"/>
    <col min="9486" max="9486" width="9.7109375" style="2570" bestFit="1" customWidth="1"/>
    <col min="9487" max="9725" width="9.140625" style="2570"/>
    <col min="9726" max="9726" width="4.7109375" style="2570" customWidth="1"/>
    <col min="9727" max="9727" width="35.28515625" style="2570" customWidth="1"/>
    <col min="9728" max="9728" width="0.85546875" style="2570" customWidth="1"/>
    <col min="9729" max="9737" width="10" style="2570" customWidth="1"/>
    <col min="9738" max="9738" width="3.28515625" style="2570" customWidth="1"/>
    <col min="9739" max="9740" width="10" style="2570" customWidth="1"/>
    <col min="9741" max="9741" width="9.140625" style="2570"/>
    <col min="9742" max="9742" width="9.7109375" style="2570" bestFit="1" customWidth="1"/>
    <col min="9743" max="9981" width="9.140625" style="2570"/>
    <col min="9982" max="9982" width="4.7109375" style="2570" customWidth="1"/>
    <col min="9983" max="9983" width="35.28515625" style="2570" customWidth="1"/>
    <col min="9984" max="9984" width="0.85546875" style="2570" customWidth="1"/>
    <col min="9985" max="9993" width="10" style="2570" customWidth="1"/>
    <col min="9994" max="9994" width="3.28515625" style="2570" customWidth="1"/>
    <col min="9995" max="9996" width="10" style="2570" customWidth="1"/>
    <col min="9997" max="9997" width="9.140625" style="2570"/>
    <col min="9998" max="9998" width="9.7109375" style="2570" bestFit="1" customWidth="1"/>
    <col min="9999" max="10237" width="9.140625" style="2570"/>
    <col min="10238" max="10238" width="4.7109375" style="2570" customWidth="1"/>
    <col min="10239" max="10239" width="35.28515625" style="2570" customWidth="1"/>
    <col min="10240" max="10240" width="0.85546875" style="2570" customWidth="1"/>
    <col min="10241" max="10249" width="10" style="2570" customWidth="1"/>
    <col min="10250" max="10250" width="3.28515625" style="2570" customWidth="1"/>
    <col min="10251" max="10252" width="10" style="2570" customWidth="1"/>
    <col min="10253" max="10253" width="9.140625" style="2570"/>
    <col min="10254" max="10254" width="9.7109375" style="2570" bestFit="1" customWidth="1"/>
    <col min="10255" max="10493" width="9.140625" style="2570"/>
    <col min="10494" max="10494" width="4.7109375" style="2570" customWidth="1"/>
    <col min="10495" max="10495" width="35.28515625" style="2570" customWidth="1"/>
    <col min="10496" max="10496" width="0.85546875" style="2570" customWidth="1"/>
    <col min="10497" max="10505" width="10" style="2570" customWidth="1"/>
    <col min="10506" max="10506" width="3.28515625" style="2570" customWidth="1"/>
    <col min="10507" max="10508" width="10" style="2570" customWidth="1"/>
    <col min="10509" max="10509" width="9.140625" style="2570"/>
    <col min="10510" max="10510" width="9.7109375" style="2570" bestFit="1" customWidth="1"/>
    <col min="10511" max="10749" width="9.140625" style="2570"/>
    <col min="10750" max="10750" width="4.7109375" style="2570" customWidth="1"/>
    <col min="10751" max="10751" width="35.28515625" style="2570" customWidth="1"/>
    <col min="10752" max="10752" width="0.85546875" style="2570" customWidth="1"/>
    <col min="10753" max="10761" width="10" style="2570" customWidth="1"/>
    <col min="10762" max="10762" width="3.28515625" style="2570" customWidth="1"/>
    <col min="10763" max="10764" width="10" style="2570" customWidth="1"/>
    <col min="10765" max="10765" width="9.140625" style="2570"/>
    <col min="10766" max="10766" width="9.7109375" style="2570" bestFit="1" customWidth="1"/>
    <col min="10767" max="11005" width="9.140625" style="2570"/>
    <col min="11006" max="11006" width="4.7109375" style="2570" customWidth="1"/>
    <col min="11007" max="11007" width="35.28515625" style="2570" customWidth="1"/>
    <col min="11008" max="11008" width="0.85546875" style="2570" customWidth="1"/>
    <col min="11009" max="11017" width="10" style="2570" customWidth="1"/>
    <col min="11018" max="11018" width="3.28515625" style="2570" customWidth="1"/>
    <col min="11019" max="11020" width="10" style="2570" customWidth="1"/>
    <col min="11021" max="11021" width="9.140625" style="2570"/>
    <col min="11022" max="11022" width="9.7109375" style="2570" bestFit="1" customWidth="1"/>
    <col min="11023" max="11261" width="9.140625" style="2570"/>
    <col min="11262" max="11262" width="4.7109375" style="2570" customWidth="1"/>
    <col min="11263" max="11263" width="35.28515625" style="2570" customWidth="1"/>
    <col min="11264" max="11264" width="0.85546875" style="2570" customWidth="1"/>
    <col min="11265" max="11273" width="10" style="2570" customWidth="1"/>
    <col min="11274" max="11274" width="3.28515625" style="2570" customWidth="1"/>
    <col min="11275" max="11276" width="10" style="2570" customWidth="1"/>
    <col min="11277" max="11277" width="9.140625" style="2570"/>
    <col min="11278" max="11278" width="9.7109375" style="2570" bestFit="1" customWidth="1"/>
    <col min="11279" max="11517" width="9.140625" style="2570"/>
    <col min="11518" max="11518" width="4.7109375" style="2570" customWidth="1"/>
    <col min="11519" max="11519" width="35.28515625" style="2570" customWidth="1"/>
    <col min="11520" max="11520" width="0.85546875" style="2570" customWidth="1"/>
    <col min="11521" max="11529" width="10" style="2570" customWidth="1"/>
    <col min="11530" max="11530" width="3.28515625" style="2570" customWidth="1"/>
    <col min="11531" max="11532" width="10" style="2570" customWidth="1"/>
    <col min="11533" max="11533" width="9.140625" style="2570"/>
    <col min="11534" max="11534" width="9.7109375" style="2570" bestFit="1" customWidth="1"/>
    <col min="11535" max="11773" width="9.140625" style="2570"/>
    <col min="11774" max="11774" width="4.7109375" style="2570" customWidth="1"/>
    <col min="11775" max="11775" width="35.28515625" style="2570" customWidth="1"/>
    <col min="11776" max="11776" width="0.85546875" style="2570" customWidth="1"/>
    <col min="11777" max="11785" width="10" style="2570" customWidth="1"/>
    <col min="11786" max="11786" width="3.28515625" style="2570" customWidth="1"/>
    <col min="11787" max="11788" width="10" style="2570" customWidth="1"/>
    <col min="11789" max="11789" width="9.140625" style="2570"/>
    <col min="11790" max="11790" width="9.7109375" style="2570" bestFit="1" customWidth="1"/>
    <col min="11791" max="12029" width="9.140625" style="2570"/>
    <col min="12030" max="12030" width="4.7109375" style="2570" customWidth="1"/>
    <col min="12031" max="12031" width="35.28515625" style="2570" customWidth="1"/>
    <col min="12032" max="12032" width="0.85546875" style="2570" customWidth="1"/>
    <col min="12033" max="12041" width="10" style="2570" customWidth="1"/>
    <col min="12042" max="12042" width="3.28515625" style="2570" customWidth="1"/>
    <col min="12043" max="12044" width="10" style="2570" customWidth="1"/>
    <col min="12045" max="12045" width="9.140625" style="2570"/>
    <col min="12046" max="12046" width="9.7109375" style="2570" bestFit="1" customWidth="1"/>
    <col min="12047" max="12285" width="9.140625" style="2570"/>
    <col min="12286" max="12286" width="4.7109375" style="2570" customWidth="1"/>
    <col min="12287" max="12287" width="35.28515625" style="2570" customWidth="1"/>
    <col min="12288" max="12288" width="0.85546875" style="2570" customWidth="1"/>
    <col min="12289" max="12297" width="10" style="2570" customWidth="1"/>
    <col min="12298" max="12298" width="3.28515625" style="2570" customWidth="1"/>
    <col min="12299" max="12300" width="10" style="2570" customWidth="1"/>
    <col min="12301" max="12301" width="9.140625" style="2570"/>
    <col min="12302" max="12302" width="9.7109375" style="2570" bestFit="1" customWidth="1"/>
    <col min="12303" max="12541" width="9.140625" style="2570"/>
    <col min="12542" max="12542" width="4.7109375" style="2570" customWidth="1"/>
    <col min="12543" max="12543" width="35.28515625" style="2570" customWidth="1"/>
    <col min="12544" max="12544" width="0.85546875" style="2570" customWidth="1"/>
    <col min="12545" max="12553" width="10" style="2570" customWidth="1"/>
    <col min="12554" max="12554" width="3.28515625" style="2570" customWidth="1"/>
    <col min="12555" max="12556" width="10" style="2570" customWidth="1"/>
    <col min="12557" max="12557" width="9.140625" style="2570"/>
    <col min="12558" max="12558" width="9.7109375" style="2570" bestFit="1" customWidth="1"/>
    <col min="12559" max="12797" width="9.140625" style="2570"/>
    <col min="12798" max="12798" width="4.7109375" style="2570" customWidth="1"/>
    <col min="12799" max="12799" width="35.28515625" style="2570" customWidth="1"/>
    <col min="12800" max="12800" width="0.85546875" style="2570" customWidth="1"/>
    <col min="12801" max="12809" width="10" style="2570" customWidth="1"/>
    <col min="12810" max="12810" width="3.28515625" style="2570" customWidth="1"/>
    <col min="12811" max="12812" width="10" style="2570" customWidth="1"/>
    <col min="12813" max="12813" width="9.140625" style="2570"/>
    <col min="12814" max="12814" width="9.7109375" style="2570" bestFit="1" customWidth="1"/>
    <col min="12815" max="13053" width="9.140625" style="2570"/>
    <col min="13054" max="13054" width="4.7109375" style="2570" customWidth="1"/>
    <col min="13055" max="13055" width="35.28515625" style="2570" customWidth="1"/>
    <col min="13056" max="13056" width="0.85546875" style="2570" customWidth="1"/>
    <col min="13057" max="13065" width="10" style="2570" customWidth="1"/>
    <col min="13066" max="13066" width="3.28515625" style="2570" customWidth="1"/>
    <col min="13067" max="13068" width="10" style="2570" customWidth="1"/>
    <col min="13069" max="13069" width="9.140625" style="2570"/>
    <col min="13070" max="13070" width="9.7109375" style="2570" bestFit="1" customWidth="1"/>
    <col min="13071" max="13309" width="9.140625" style="2570"/>
    <col min="13310" max="13310" width="4.7109375" style="2570" customWidth="1"/>
    <col min="13311" max="13311" width="35.28515625" style="2570" customWidth="1"/>
    <col min="13312" max="13312" width="0.85546875" style="2570" customWidth="1"/>
    <col min="13313" max="13321" width="10" style="2570" customWidth="1"/>
    <col min="13322" max="13322" width="3.28515625" style="2570" customWidth="1"/>
    <col min="13323" max="13324" width="10" style="2570" customWidth="1"/>
    <col min="13325" max="13325" width="9.140625" style="2570"/>
    <col min="13326" max="13326" width="9.7109375" style="2570" bestFit="1" customWidth="1"/>
    <col min="13327" max="13565" width="9.140625" style="2570"/>
    <col min="13566" max="13566" width="4.7109375" style="2570" customWidth="1"/>
    <col min="13567" max="13567" width="35.28515625" style="2570" customWidth="1"/>
    <col min="13568" max="13568" width="0.85546875" style="2570" customWidth="1"/>
    <col min="13569" max="13577" width="10" style="2570" customWidth="1"/>
    <col min="13578" max="13578" width="3.28515625" style="2570" customWidth="1"/>
    <col min="13579" max="13580" width="10" style="2570" customWidth="1"/>
    <col min="13581" max="13581" width="9.140625" style="2570"/>
    <col min="13582" max="13582" width="9.7109375" style="2570" bestFit="1" customWidth="1"/>
    <col min="13583" max="13821" width="9.140625" style="2570"/>
    <col min="13822" max="13822" width="4.7109375" style="2570" customWidth="1"/>
    <col min="13823" max="13823" width="35.28515625" style="2570" customWidth="1"/>
    <col min="13824" max="13824" width="0.85546875" style="2570" customWidth="1"/>
    <col min="13825" max="13833" width="10" style="2570" customWidth="1"/>
    <col min="13834" max="13834" width="3.28515625" style="2570" customWidth="1"/>
    <col min="13835" max="13836" width="10" style="2570" customWidth="1"/>
    <col min="13837" max="13837" width="9.140625" style="2570"/>
    <col min="13838" max="13838" width="9.7109375" style="2570" bestFit="1" customWidth="1"/>
    <col min="13839" max="14077" width="9.140625" style="2570"/>
    <col min="14078" max="14078" width="4.7109375" style="2570" customWidth="1"/>
    <col min="14079" max="14079" width="35.28515625" style="2570" customWidth="1"/>
    <col min="14080" max="14080" width="0.85546875" style="2570" customWidth="1"/>
    <col min="14081" max="14089" width="10" style="2570" customWidth="1"/>
    <col min="14090" max="14090" width="3.28515625" style="2570" customWidth="1"/>
    <col min="14091" max="14092" width="10" style="2570" customWidth="1"/>
    <col min="14093" max="14093" width="9.140625" style="2570"/>
    <col min="14094" max="14094" width="9.7109375" style="2570" bestFit="1" customWidth="1"/>
    <col min="14095" max="14333" width="9.140625" style="2570"/>
    <col min="14334" max="14334" width="4.7109375" style="2570" customWidth="1"/>
    <col min="14335" max="14335" width="35.28515625" style="2570" customWidth="1"/>
    <col min="14336" max="14336" width="0.85546875" style="2570" customWidth="1"/>
    <col min="14337" max="14345" width="10" style="2570" customWidth="1"/>
    <col min="14346" max="14346" width="3.28515625" style="2570" customWidth="1"/>
    <col min="14347" max="14348" width="10" style="2570" customWidth="1"/>
    <col min="14349" max="14349" width="9.140625" style="2570"/>
    <col min="14350" max="14350" width="9.7109375" style="2570" bestFit="1" customWidth="1"/>
    <col min="14351" max="14589" width="9.140625" style="2570"/>
    <col min="14590" max="14590" width="4.7109375" style="2570" customWidth="1"/>
    <col min="14591" max="14591" width="35.28515625" style="2570" customWidth="1"/>
    <col min="14592" max="14592" width="0.85546875" style="2570" customWidth="1"/>
    <col min="14593" max="14601" width="10" style="2570" customWidth="1"/>
    <col min="14602" max="14602" width="3.28515625" style="2570" customWidth="1"/>
    <col min="14603" max="14604" width="10" style="2570" customWidth="1"/>
    <col min="14605" max="14605" width="9.140625" style="2570"/>
    <col min="14606" max="14606" width="9.7109375" style="2570" bestFit="1" customWidth="1"/>
    <col min="14607" max="14845" width="9.140625" style="2570"/>
    <col min="14846" max="14846" width="4.7109375" style="2570" customWidth="1"/>
    <col min="14847" max="14847" width="35.28515625" style="2570" customWidth="1"/>
    <col min="14848" max="14848" width="0.85546875" style="2570" customWidth="1"/>
    <col min="14849" max="14857" width="10" style="2570" customWidth="1"/>
    <col min="14858" max="14858" width="3.28515625" style="2570" customWidth="1"/>
    <col min="14859" max="14860" width="10" style="2570" customWidth="1"/>
    <col min="14861" max="14861" width="9.140625" style="2570"/>
    <col min="14862" max="14862" width="9.7109375" style="2570" bestFit="1" customWidth="1"/>
    <col min="14863" max="15101" width="9.140625" style="2570"/>
    <col min="15102" max="15102" width="4.7109375" style="2570" customWidth="1"/>
    <col min="15103" max="15103" width="35.28515625" style="2570" customWidth="1"/>
    <col min="15104" max="15104" width="0.85546875" style="2570" customWidth="1"/>
    <col min="15105" max="15113" width="10" style="2570" customWidth="1"/>
    <col min="15114" max="15114" width="3.28515625" style="2570" customWidth="1"/>
    <col min="15115" max="15116" width="10" style="2570" customWidth="1"/>
    <col min="15117" max="15117" width="9.140625" style="2570"/>
    <col min="15118" max="15118" width="9.7109375" style="2570" bestFit="1" customWidth="1"/>
    <col min="15119" max="15357" width="9.140625" style="2570"/>
    <col min="15358" max="15358" width="4.7109375" style="2570" customWidth="1"/>
    <col min="15359" max="15359" width="35.28515625" style="2570" customWidth="1"/>
    <col min="15360" max="15360" width="0.85546875" style="2570" customWidth="1"/>
    <col min="15361" max="15369" width="10" style="2570" customWidth="1"/>
    <col min="15370" max="15370" width="3.28515625" style="2570" customWidth="1"/>
    <col min="15371" max="15372" width="10" style="2570" customWidth="1"/>
    <col min="15373" max="15373" width="9.140625" style="2570"/>
    <col min="15374" max="15374" width="9.7109375" style="2570" bestFit="1" customWidth="1"/>
    <col min="15375" max="15613" width="9.140625" style="2570"/>
    <col min="15614" max="15614" width="4.7109375" style="2570" customWidth="1"/>
    <col min="15615" max="15615" width="35.28515625" style="2570" customWidth="1"/>
    <col min="15616" max="15616" width="0.85546875" style="2570" customWidth="1"/>
    <col min="15617" max="15625" width="10" style="2570" customWidth="1"/>
    <col min="15626" max="15626" width="3.28515625" style="2570" customWidth="1"/>
    <col min="15627" max="15628" width="10" style="2570" customWidth="1"/>
    <col min="15629" max="15629" width="9.140625" style="2570"/>
    <col min="15630" max="15630" width="9.7109375" style="2570" bestFit="1" customWidth="1"/>
    <col min="15631" max="15869" width="9.140625" style="2570"/>
    <col min="15870" max="15870" width="4.7109375" style="2570" customWidth="1"/>
    <col min="15871" max="15871" width="35.28515625" style="2570" customWidth="1"/>
    <col min="15872" max="15872" width="0.85546875" style="2570" customWidth="1"/>
    <col min="15873" max="15881" width="10" style="2570" customWidth="1"/>
    <col min="15882" max="15882" width="3.28515625" style="2570" customWidth="1"/>
    <col min="15883" max="15884" width="10" style="2570" customWidth="1"/>
    <col min="15885" max="15885" width="9.140625" style="2570"/>
    <col min="15886" max="15886" width="9.7109375" style="2570" bestFit="1" customWidth="1"/>
    <col min="15887" max="16125" width="9.140625" style="2570"/>
    <col min="16126" max="16126" width="4.7109375" style="2570" customWidth="1"/>
    <col min="16127" max="16127" width="35.28515625" style="2570" customWidth="1"/>
    <col min="16128" max="16128" width="0.85546875" style="2570" customWidth="1"/>
    <col min="16129" max="16137" width="10" style="2570" customWidth="1"/>
    <col min="16138" max="16138" width="3.28515625" style="2570" customWidth="1"/>
    <col min="16139" max="16140" width="10" style="2570" customWidth="1"/>
    <col min="16141" max="16141" width="9.140625" style="2570"/>
    <col min="16142" max="16142" width="9.7109375" style="2570" bestFit="1" customWidth="1"/>
    <col min="16143" max="16384" width="9.140625" style="2570"/>
  </cols>
  <sheetData>
    <row r="1" spans="1:14" ht="27.75" customHeight="1" x14ac:dyDescent="0.2">
      <c r="A1" s="3475" t="s">
        <v>184</v>
      </c>
      <c r="B1" s="3075"/>
      <c r="C1" s="2567"/>
      <c r="D1" s="2567"/>
      <c r="E1" s="2568"/>
      <c r="F1" s="2568"/>
      <c r="G1" s="3464" t="s">
        <v>185</v>
      </c>
      <c r="H1" s="3464"/>
      <c r="I1" s="3464"/>
      <c r="J1" s="3464"/>
      <c r="K1" s="3464"/>
      <c r="L1" s="2569">
        <v>964</v>
      </c>
    </row>
    <row r="2" spans="1:14" x14ac:dyDescent="0.2">
      <c r="A2" s="2566" t="s">
        <v>7</v>
      </c>
      <c r="B2" s="2572"/>
      <c r="C2" s="2568"/>
      <c r="D2" s="2568"/>
      <c r="E2" s="2568"/>
      <c r="F2" s="2568"/>
      <c r="G2" s="3465" t="s">
        <v>549</v>
      </c>
      <c r="H2" s="3465"/>
      <c r="I2" s="3465"/>
      <c r="J2" s="3465"/>
      <c r="K2" s="3465"/>
      <c r="L2" s="3465"/>
    </row>
    <row r="3" spans="1:14" ht="12" customHeight="1" x14ac:dyDescent="0.2">
      <c r="A3" s="2573"/>
      <c r="B3" s="2574"/>
      <c r="C3" s="2575"/>
      <c r="D3" s="2576"/>
      <c r="E3" s="2577"/>
      <c r="F3" s="2577"/>
      <c r="G3" s="3466" t="s">
        <v>550</v>
      </c>
      <c r="H3" s="3466"/>
      <c r="I3" s="2578">
        <v>2013</v>
      </c>
      <c r="J3" s="2577"/>
      <c r="K3" s="2577"/>
      <c r="L3" s="2579"/>
    </row>
    <row r="4" spans="1:14" ht="12" customHeight="1" x14ac:dyDescent="0.2">
      <c r="A4" s="3467" t="s">
        <v>8</v>
      </c>
      <c r="B4" s="3467"/>
      <c r="C4" s="2580"/>
      <c r="D4" s="3468" t="s">
        <v>552</v>
      </c>
      <c r="E4" s="3469"/>
      <c r="F4" s="3469"/>
      <c r="G4" s="3469"/>
      <c r="H4" s="3470"/>
      <c r="I4" s="3471" t="s">
        <v>553</v>
      </c>
      <c r="J4" s="3473" t="s">
        <v>554</v>
      </c>
      <c r="K4" s="3471" t="s">
        <v>555</v>
      </c>
      <c r="L4" s="3474" t="s">
        <v>60</v>
      </c>
    </row>
    <row r="5" spans="1:14" ht="30" customHeight="1" x14ac:dyDescent="0.2">
      <c r="A5" s="3467"/>
      <c r="B5" s="3467"/>
      <c r="C5" s="2580"/>
      <c r="D5" s="2581" t="s">
        <v>556</v>
      </c>
      <c r="E5" s="2582" t="s">
        <v>557</v>
      </c>
      <c r="F5" s="2583" t="s">
        <v>558</v>
      </c>
      <c r="G5" s="2582" t="s">
        <v>555</v>
      </c>
      <c r="H5" s="2583" t="s">
        <v>61</v>
      </c>
      <c r="I5" s="3472"/>
      <c r="J5" s="3473"/>
      <c r="K5" s="3472"/>
      <c r="L5" s="3474"/>
    </row>
    <row r="6" spans="1:14" ht="10.5" customHeight="1" x14ac:dyDescent="0.2">
      <c r="A6" s="2584"/>
      <c r="B6" s="2585"/>
      <c r="C6" s="2585"/>
      <c r="D6" s="2586" t="s">
        <v>559</v>
      </c>
      <c r="E6" s="2587" t="s">
        <v>560</v>
      </c>
      <c r="F6" s="2588" t="s">
        <v>561</v>
      </c>
      <c r="G6" s="2587" t="s">
        <v>562</v>
      </c>
      <c r="H6" s="2588" t="s">
        <v>563</v>
      </c>
      <c r="I6" s="2587" t="s">
        <v>564</v>
      </c>
      <c r="J6" s="2588" t="s">
        <v>565</v>
      </c>
      <c r="K6" s="2587" t="s">
        <v>566</v>
      </c>
      <c r="L6" s="2589" t="s">
        <v>567</v>
      </c>
    </row>
    <row r="7" spans="1:14" ht="10.5" customHeight="1" x14ac:dyDescent="0.2">
      <c r="A7" s="2590"/>
      <c r="B7" s="2591" t="s">
        <v>568</v>
      </c>
      <c r="C7" s="2592"/>
      <c r="D7" s="2593" t="s">
        <v>9</v>
      </c>
      <c r="E7" s="2593" t="s">
        <v>9</v>
      </c>
      <c r="F7" s="2593" t="s">
        <v>9</v>
      </c>
      <c r="G7" s="2593" t="s">
        <v>9</v>
      </c>
      <c r="H7" s="2594" t="s">
        <v>9</v>
      </c>
      <c r="I7" s="2593"/>
      <c r="J7" s="2594" t="s">
        <v>9</v>
      </c>
      <c r="K7" s="2593" t="s">
        <v>9</v>
      </c>
      <c r="L7" s="2595" t="s">
        <v>9</v>
      </c>
    </row>
    <row r="8" spans="1:14" ht="12" customHeight="1" x14ac:dyDescent="0.2">
      <c r="A8" s="2596"/>
      <c r="B8" s="2597" t="s">
        <v>10</v>
      </c>
      <c r="C8" s="2598" t="s">
        <v>571</v>
      </c>
      <c r="D8" s="2599"/>
      <c r="E8" s="2599"/>
      <c r="F8" s="2600"/>
      <c r="G8" s="2599"/>
      <c r="H8" s="2600"/>
      <c r="I8" s="2599"/>
      <c r="J8" s="2600"/>
      <c r="K8" s="2599"/>
      <c r="L8" s="2601"/>
    </row>
    <row r="9" spans="1:14" ht="11.25" customHeight="1" x14ac:dyDescent="0.2">
      <c r="A9" s="2602">
        <v>1</v>
      </c>
      <c r="B9" s="2597" t="s">
        <v>868</v>
      </c>
      <c r="C9" s="2598" t="s">
        <v>571</v>
      </c>
      <c r="D9" s="2599">
        <v>269448</v>
      </c>
      <c r="E9" s="2599">
        <v>70623</v>
      </c>
      <c r="F9" s="2599">
        <v>269586</v>
      </c>
      <c r="G9" s="2599">
        <v>-110165</v>
      </c>
      <c r="H9" s="2599">
        <v>499492</v>
      </c>
      <c r="I9" s="2599"/>
      <c r="J9" s="2599">
        <v>213786</v>
      </c>
      <c r="K9" s="2599">
        <v>-109123</v>
      </c>
      <c r="L9" s="2599">
        <v>604155</v>
      </c>
      <c r="N9" s="2603"/>
    </row>
    <row r="10" spans="1:14" ht="9.75" customHeight="1" x14ac:dyDescent="0.2">
      <c r="A10" s="2596">
        <v>11</v>
      </c>
      <c r="B10" s="2604" t="s">
        <v>11</v>
      </c>
      <c r="C10" s="2598" t="s">
        <v>571</v>
      </c>
      <c r="D10" s="2599">
        <v>244344</v>
      </c>
      <c r="E10" s="2599">
        <v>10908</v>
      </c>
      <c r="F10" s="2600">
        <v>0</v>
      </c>
      <c r="G10" s="2599">
        <v>-825</v>
      </c>
      <c r="H10" s="2600">
        <v>254427</v>
      </c>
      <c r="I10" s="2599"/>
      <c r="J10" s="2600">
        <v>67456</v>
      </c>
      <c r="K10" s="2599">
        <v>-1091</v>
      </c>
      <c r="L10" s="2601">
        <v>320792</v>
      </c>
    </row>
    <row r="11" spans="1:14" ht="9.75" customHeight="1" x14ac:dyDescent="0.2">
      <c r="A11" s="2596">
        <v>12</v>
      </c>
      <c r="B11" s="2604" t="s">
        <v>12</v>
      </c>
      <c r="C11" s="2598" t="s">
        <v>571</v>
      </c>
      <c r="D11" s="2599">
        <v>0</v>
      </c>
      <c r="E11" s="2599">
        <v>0</v>
      </c>
      <c r="F11" s="2600">
        <v>198597</v>
      </c>
      <c r="G11" s="2599">
        <v>0</v>
      </c>
      <c r="H11" s="2600">
        <v>198597</v>
      </c>
      <c r="I11" s="2599"/>
      <c r="J11" s="2600">
        <v>0</v>
      </c>
      <c r="K11" s="2599">
        <v>0</v>
      </c>
      <c r="L11" s="2601">
        <v>198597</v>
      </c>
    </row>
    <row r="12" spans="1:14" ht="9.75" customHeight="1" x14ac:dyDescent="0.2">
      <c r="A12" s="2596">
        <v>13</v>
      </c>
      <c r="B12" s="2604" t="s">
        <v>13</v>
      </c>
      <c r="C12" s="2598" t="s">
        <v>571</v>
      </c>
      <c r="D12" s="2599">
        <v>7634</v>
      </c>
      <c r="E12" s="2599">
        <v>43463</v>
      </c>
      <c r="F12" s="2600">
        <v>68663</v>
      </c>
      <c r="G12" s="2599">
        <v>-107366</v>
      </c>
      <c r="H12" s="2600">
        <v>12394</v>
      </c>
      <c r="I12" s="2599"/>
      <c r="J12" s="2600">
        <v>117779</v>
      </c>
      <c r="K12" s="2599">
        <v>-107959</v>
      </c>
      <c r="L12" s="2601">
        <v>22214</v>
      </c>
    </row>
    <row r="13" spans="1:14" ht="9.75" customHeight="1" x14ac:dyDescent="0.2">
      <c r="A13" s="2596">
        <v>14</v>
      </c>
      <c r="B13" s="2604" t="s">
        <v>14</v>
      </c>
      <c r="C13" s="2598" t="s">
        <v>571</v>
      </c>
      <c r="D13" s="2599">
        <v>17470</v>
      </c>
      <c r="E13" s="2599">
        <v>16252</v>
      </c>
      <c r="F13" s="2600">
        <v>2326</v>
      </c>
      <c r="G13" s="2599">
        <v>-1974</v>
      </c>
      <c r="H13" s="2600">
        <v>34074</v>
      </c>
      <c r="I13" s="2599"/>
      <c r="J13" s="2600">
        <v>28551</v>
      </c>
      <c r="K13" s="2599">
        <v>-73</v>
      </c>
      <c r="L13" s="2601">
        <v>62552</v>
      </c>
    </row>
    <row r="14" spans="1:14" ht="12" customHeight="1" x14ac:dyDescent="0.2">
      <c r="A14" s="2602">
        <v>2</v>
      </c>
      <c r="B14" s="2597" t="s">
        <v>869</v>
      </c>
      <c r="C14" s="2598" t="s">
        <v>571</v>
      </c>
      <c r="D14" s="2599">
        <v>325774</v>
      </c>
      <c r="E14" s="2599">
        <v>57870</v>
      </c>
      <c r="F14" s="2599">
        <v>277676</v>
      </c>
      <c r="G14" s="2599">
        <v>-110165</v>
      </c>
      <c r="H14" s="2599">
        <v>551155</v>
      </c>
      <c r="I14" s="2599"/>
      <c r="J14" s="2599">
        <v>185049</v>
      </c>
      <c r="K14" s="2599">
        <v>-109123</v>
      </c>
      <c r="L14" s="2599">
        <v>627081</v>
      </c>
    </row>
    <row r="15" spans="1:14" ht="9.75" customHeight="1" x14ac:dyDescent="0.2">
      <c r="A15" s="2596">
        <v>21</v>
      </c>
      <c r="B15" s="2605" t="s">
        <v>15</v>
      </c>
      <c r="C15" s="2598" t="s">
        <v>571</v>
      </c>
      <c r="D15" s="2599">
        <v>40747</v>
      </c>
      <c r="E15" s="2599">
        <v>21119</v>
      </c>
      <c r="F15" s="2600">
        <v>3307</v>
      </c>
      <c r="G15" s="2599">
        <v>0</v>
      </c>
      <c r="H15" s="2600">
        <v>65173</v>
      </c>
      <c r="I15" s="2599"/>
      <c r="J15" s="2600">
        <v>90983</v>
      </c>
      <c r="K15" s="2599">
        <v>0</v>
      </c>
      <c r="L15" s="2601">
        <v>156156</v>
      </c>
    </row>
    <row r="16" spans="1:14" ht="9.75" customHeight="1" x14ac:dyDescent="0.2">
      <c r="A16" s="2596">
        <v>22</v>
      </c>
      <c r="B16" s="2605" t="s">
        <v>16</v>
      </c>
      <c r="C16" s="2598" t="s">
        <v>571</v>
      </c>
      <c r="D16" s="2599">
        <v>23614</v>
      </c>
      <c r="E16" s="2599">
        <v>14577</v>
      </c>
      <c r="F16" s="2600">
        <v>1930</v>
      </c>
      <c r="G16" s="2599">
        <v>-410</v>
      </c>
      <c r="H16" s="2600">
        <v>39711</v>
      </c>
      <c r="I16" s="2599"/>
      <c r="J16" s="2600">
        <v>59620</v>
      </c>
      <c r="K16" s="2599">
        <v>-364</v>
      </c>
      <c r="L16" s="2601">
        <v>98967</v>
      </c>
      <c r="N16" s="2603"/>
    </row>
    <row r="17" spans="1:12" ht="9.75" customHeight="1" x14ac:dyDescent="0.2">
      <c r="A17" s="2596">
        <v>24</v>
      </c>
      <c r="B17" s="2605" t="s">
        <v>573</v>
      </c>
      <c r="C17" s="2598" t="s">
        <v>571</v>
      </c>
      <c r="D17" s="2599">
        <v>39398</v>
      </c>
      <c r="E17" s="2599">
        <v>2297</v>
      </c>
      <c r="F17" s="2600">
        <v>6</v>
      </c>
      <c r="G17" s="2599">
        <v>-1934</v>
      </c>
      <c r="H17" s="2600">
        <v>39767</v>
      </c>
      <c r="I17" s="2599"/>
      <c r="J17" s="2600">
        <v>3247</v>
      </c>
      <c r="K17" s="2599">
        <v>-3</v>
      </c>
      <c r="L17" s="2601">
        <v>43011</v>
      </c>
    </row>
    <row r="18" spans="1:12" ht="9.75" customHeight="1" x14ac:dyDescent="0.2">
      <c r="A18" s="2596">
        <v>25</v>
      </c>
      <c r="B18" s="2605" t="s">
        <v>17</v>
      </c>
      <c r="C18" s="2598" t="s">
        <v>571</v>
      </c>
      <c r="D18" s="2599">
        <v>5044</v>
      </c>
      <c r="E18" s="2599">
        <v>4607</v>
      </c>
      <c r="F18" s="2600">
        <v>1067</v>
      </c>
      <c r="G18" s="2599">
        <v>0</v>
      </c>
      <c r="H18" s="2600">
        <v>10718</v>
      </c>
      <c r="I18" s="2599"/>
      <c r="J18" s="2600">
        <v>399</v>
      </c>
      <c r="K18" s="2599">
        <v>0</v>
      </c>
      <c r="L18" s="2601">
        <v>11117</v>
      </c>
    </row>
    <row r="19" spans="1:12" ht="9.75" customHeight="1" x14ac:dyDescent="0.2">
      <c r="A19" s="2596">
        <v>26</v>
      </c>
      <c r="B19" s="2605" t="s">
        <v>13</v>
      </c>
      <c r="C19" s="2598" t="s">
        <v>571</v>
      </c>
      <c r="D19" s="2599">
        <v>188531</v>
      </c>
      <c r="E19" s="2599">
        <v>4041</v>
      </c>
      <c r="F19" s="2600">
        <v>39498</v>
      </c>
      <c r="G19" s="2599">
        <v>-107366</v>
      </c>
      <c r="H19" s="2600">
        <v>124704</v>
      </c>
      <c r="I19" s="2599"/>
      <c r="J19" s="2600">
        <v>2507</v>
      </c>
      <c r="K19" s="2599">
        <v>-107959</v>
      </c>
      <c r="L19" s="2601">
        <v>19252</v>
      </c>
    </row>
    <row r="20" spans="1:12" ht="9.75" customHeight="1" x14ac:dyDescent="0.2">
      <c r="A20" s="2596">
        <v>27</v>
      </c>
      <c r="B20" s="2605" t="s">
        <v>18</v>
      </c>
      <c r="C20" s="2598" t="s">
        <v>571</v>
      </c>
      <c r="D20" s="2599">
        <v>22724</v>
      </c>
      <c r="E20" s="2599">
        <v>875</v>
      </c>
      <c r="F20" s="2600">
        <v>229495</v>
      </c>
      <c r="G20" s="2599">
        <v>0</v>
      </c>
      <c r="H20" s="2600">
        <v>253094</v>
      </c>
      <c r="I20" s="2599"/>
      <c r="J20" s="2600">
        <v>18268</v>
      </c>
      <c r="K20" s="2599">
        <v>0</v>
      </c>
      <c r="L20" s="2601">
        <v>271362</v>
      </c>
    </row>
    <row r="21" spans="1:12" ht="9.75" customHeight="1" x14ac:dyDescent="0.2">
      <c r="A21" s="2596">
        <v>28</v>
      </c>
      <c r="B21" s="2605" t="s">
        <v>19</v>
      </c>
      <c r="C21" s="2598" t="s">
        <v>571</v>
      </c>
      <c r="D21" s="2599">
        <v>5716</v>
      </c>
      <c r="E21" s="2599">
        <v>10354</v>
      </c>
      <c r="F21" s="2600">
        <v>2373</v>
      </c>
      <c r="G21" s="2599">
        <v>-455</v>
      </c>
      <c r="H21" s="2600">
        <v>17988</v>
      </c>
      <c r="I21" s="2599"/>
      <c r="J21" s="2600">
        <v>10025</v>
      </c>
      <c r="K21" s="2599">
        <v>-797</v>
      </c>
      <c r="L21" s="2601">
        <v>27216</v>
      </c>
    </row>
    <row r="22" spans="1:12" ht="12" customHeight="1" x14ac:dyDescent="0.2">
      <c r="A22" s="2606" t="s">
        <v>20</v>
      </c>
      <c r="B22" s="2607" t="s">
        <v>870</v>
      </c>
      <c r="C22" s="2608" t="s">
        <v>571</v>
      </c>
      <c r="D22" s="2623">
        <v>-56326</v>
      </c>
      <c r="E22" s="2623">
        <v>12753</v>
      </c>
      <c r="F22" s="2623">
        <v>-8090</v>
      </c>
      <c r="G22" s="2623">
        <v>0</v>
      </c>
      <c r="H22" s="2623">
        <v>-51663</v>
      </c>
      <c r="I22" s="2623"/>
      <c r="J22" s="2623">
        <v>28737</v>
      </c>
      <c r="K22" s="2623">
        <v>0</v>
      </c>
      <c r="L22" s="2623">
        <v>-22926</v>
      </c>
    </row>
    <row r="23" spans="1:12" ht="21" customHeight="1" x14ac:dyDescent="0.2">
      <c r="A23" s="2597"/>
      <c r="B23" s="2609" t="s">
        <v>21</v>
      </c>
      <c r="C23" s="2598" t="s">
        <v>571</v>
      </c>
      <c r="D23" s="2599"/>
      <c r="E23" s="2599"/>
      <c r="F23" s="2600"/>
      <c r="G23" s="2599"/>
      <c r="H23" s="2600"/>
      <c r="I23" s="2599"/>
      <c r="J23" s="2600"/>
      <c r="K23" s="2599"/>
      <c r="L23" s="2601"/>
    </row>
    <row r="24" spans="1:12" ht="11.25" customHeight="1" x14ac:dyDescent="0.2">
      <c r="A24" s="2602">
        <v>31.1</v>
      </c>
      <c r="B24" s="2597" t="s">
        <v>871</v>
      </c>
      <c r="C24" s="2598" t="s">
        <v>571</v>
      </c>
      <c r="D24" s="2599">
        <v>5284</v>
      </c>
      <c r="E24" s="2599">
        <v>17146</v>
      </c>
      <c r="F24" s="2599">
        <v>504</v>
      </c>
      <c r="G24" s="2599">
        <v>0</v>
      </c>
      <c r="H24" s="2599">
        <v>22934</v>
      </c>
      <c r="I24" s="2599"/>
      <c r="J24" s="2599">
        <v>34424</v>
      </c>
      <c r="K24" s="2599">
        <v>0</v>
      </c>
      <c r="L24" s="2599">
        <v>57358</v>
      </c>
    </row>
    <row r="25" spans="1:12" ht="9.75" customHeight="1" x14ac:dyDescent="0.2">
      <c r="A25" s="2596">
        <v>311.10000000000002</v>
      </c>
      <c r="B25" s="2604" t="s">
        <v>22</v>
      </c>
      <c r="C25" s="2598" t="s">
        <v>571</v>
      </c>
      <c r="D25" s="2599">
        <v>5685</v>
      </c>
      <c r="E25" s="2599">
        <v>16503</v>
      </c>
      <c r="F25" s="2600">
        <v>282</v>
      </c>
      <c r="G25" s="2599">
        <v>0</v>
      </c>
      <c r="H25" s="2600">
        <v>22470</v>
      </c>
      <c r="I25" s="2599"/>
      <c r="J25" s="2600">
        <v>33431</v>
      </c>
      <c r="K25" s="2599">
        <v>0</v>
      </c>
      <c r="L25" s="2601">
        <v>55901</v>
      </c>
    </row>
    <row r="26" spans="1:12" ht="9.75" customHeight="1" x14ac:dyDescent="0.2">
      <c r="A26" s="2596">
        <v>312.10000000000002</v>
      </c>
      <c r="B26" s="2604" t="s">
        <v>23</v>
      </c>
      <c r="C26" s="2598" t="s">
        <v>571</v>
      </c>
      <c r="D26" s="2599">
        <v>0</v>
      </c>
      <c r="E26" s="2599">
        <v>0</v>
      </c>
      <c r="F26" s="2600">
        <v>0</v>
      </c>
      <c r="G26" s="2599">
        <v>0</v>
      </c>
      <c r="H26" s="2600">
        <v>0</v>
      </c>
      <c r="I26" s="2599"/>
      <c r="J26" s="2600">
        <v>0</v>
      </c>
      <c r="K26" s="2599">
        <v>0</v>
      </c>
      <c r="L26" s="2601">
        <v>0</v>
      </c>
    </row>
    <row r="27" spans="1:12" ht="9.75" customHeight="1" x14ac:dyDescent="0.2">
      <c r="A27" s="2596">
        <v>313.10000000000002</v>
      </c>
      <c r="B27" s="2604" t="s">
        <v>24</v>
      </c>
      <c r="C27" s="2598" t="s">
        <v>571</v>
      </c>
      <c r="D27" s="2599">
        <v>400</v>
      </c>
      <c r="E27" s="2599">
        <v>0</v>
      </c>
      <c r="F27" s="2600">
        <v>0</v>
      </c>
      <c r="G27" s="2599">
        <v>0</v>
      </c>
      <c r="H27" s="2600">
        <v>400</v>
      </c>
      <c r="I27" s="2599"/>
      <c r="J27" s="2600">
        <v>97</v>
      </c>
      <c r="K27" s="2599">
        <v>0</v>
      </c>
      <c r="L27" s="2601">
        <v>497</v>
      </c>
    </row>
    <row r="28" spans="1:12" ht="9.75" customHeight="1" x14ac:dyDescent="0.2">
      <c r="A28" s="2596">
        <v>314.10000000000002</v>
      </c>
      <c r="B28" s="2604" t="s">
        <v>25</v>
      </c>
      <c r="C28" s="2598" t="s">
        <v>571</v>
      </c>
      <c r="D28" s="2599">
        <v>-801</v>
      </c>
      <c r="E28" s="2599">
        <v>643</v>
      </c>
      <c r="F28" s="2600">
        <v>222</v>
      </c>
      <c r="G28" s="2599">
        <v>0</v>
      </c>
      <c r="H28" s="2600">
        <v>64</v>
      </c>
      <c r="I28" s="2599"/>
      <c r="J28" s="2600">
        <v>896</v>
      </c>
      <c r="K28" s="2599">
        <v>0</v>
      </c>
      <c r="L28" s="2601">
        <v>960</v>
      </c>
    </row>
    <row r="29" spans="1:12" ht="12" customHeight="1" x14ac:dyDescent="0.2">
      <c r="A29" s="2602">
        <v>31.2</v>
      </c>
      <c r="B29" s="2597" t="s">
        <v>872</v>
      </c>
      <c r="C29" s="2598" t="s">
        <v>571</v>
      </c>
      <c r="D29" s="2599">
        <v>33</v>
      </c>
      <c r="E29" s="2599">
        <v>2339</v>
      </c>
      <c r="F29" s="2599">
        <v>0</v>
      </c>
      <c r="G29" s="2599">
        <v>0</v>
      </c>
      <c r="H29" s="2599">
        <v>2372</v>
      </c>
      <c r="I29" s="2599"/>
      <c r="J29" s="2599">
        <v>3195</v>
      </c>
      <c r="K29" s="2599">
        <v>0</v>
      </c>
      <c r="L29" s="2599">
        <v>5567</v>
      </c>
    </row>
    <row r="30" spans="1:12" ht="9.75" customHeight="1" x14ac:dyDescent="0.2">
      <c r="A30" s="2596">
        <v>311.2</v>
      </c>
      <c r="B30" s="2604" t="s">
        <v>22</v>
      </c>
      <c r="C30" s="2598" t="s">
        <v>571</v>
      </c>
      <c r="D30" s="2599">
        <v>33</v>
      </c>
      <c r="E30" s="2599">
        <v>317</v>
      </c>
      <c r="F30" s="2600">
        <v>0</v>
      </c>
      <c r="G30" s="2599">
        <v>0</v>
      </c>
      <c r="H30" s="2600">
        <v>350</v>
      </c>
      <c r="I30" s="2599"/>
      <c r="J30" s="2600">
        <v>25</v>
      </c>
      <c r="K30" s="2599">
        <v>0</v>
      </c>
      <c r="L30" s="2601">
        <v>375</v>
      </c>
    </row>
    <row r="31" spans="1:12" ht="9.75" customHeight="1" x14ac:dyDescent="0.2">
      <c r="A31" s="2596">
        <v>312.2</v>
      </c>
      <c r="B31" s="2604" t="s">
        <v>23</v>
      </c>
      <c r="C31" s="2598" t="s">
        <v>571</v>
      </c>
      <c r="D31" s="2599">
        <v>0</v>
      </c>
      <c r="E31" s="2599">
        <v>0</v>
      </c>
      <c r="F31" s="2600">
        <v>0</v>
      </c>
      <c r="G31" s="2599">
        <v>0</v>
      </c>
      <c r="H31" s="2600">
        <v>0</v>
      </c>
      <c r="I31" s="2599"/>
      <c r="J31" s="2600">
        <v>0</v>
      </c>
      <c r="K31" s="2599">
        <v>0</v>
      </c>
      <c r="L31" s="2601">
        <v>0</v>
      </c>
    </row>
    <row r="32" spans="1:12" ht="9.75" customHeight="1" x14ac:dyDescent="0.2">
      <c r="A32" s="2596">
        <v>313.2</v>
      </c>
      <c r="B32" s="2604" t="s">
        <v>24</v>
      </c>
      <c r="C32" s="2598" t="s">
        <v>571</v>
      </c>
      <c r="D32" s="2599">
        <v>0</v>
      </c>
      <c r="E32" s="2599">
        <v>0</v>
      </c>
      <c r="F32" s="2600">
        <v>0</v>
      </c>
      <c r="G32" s="2599">
        <v>0</v>
      </c>
      <c r="H32" s="2600">
        <v>0</v>
      </c>
      <c r="I32" s="2599"/>
      <c r="J32" s="2600">
        <v>0</v>
      </c>
      <c r="K32" s="2599">
        <v>0</v>
      </c>
      <c r="L32" s="2601">
        <v>0</v>
      </c>
    </row>
    <row r="33" spans="1:12" ht="9.75" customHeight="1" x14ac:dyDescent="0.2">
      <c r="A33" s="2596">
        <v>314.2</v>
      </c>
      <c r="B33" s="2604" t="s">
        <v>25</v>
      </c>
      <c r="C33" s="2598" t="s">
        <v>571</v>
      </c>
      <c r="D33" s="2599">
        <v>0</v>
      </c>
      <c r="E33" s="2599">
        <v>2022</v>
      </c>
      <c r="F33" s="2600">
        <v>0</v>
      </c>
      <c r="G33" s="2599">
        <v>0</v>
      </c>
      <c r="H33" s="2600">
        <v>2022</v>
      </c>
      <c r="I33" s="2599"/>
      <c r="J33" s="2600">
        <v>3170</v>
      </c>
      <c r="K33" s="2599">
        <v>0</v>
      </c>
      <c r="L33" s="2601">
        <v>5192</v>
      </c>
    </row>
    <row r="34" spans="1:12" ht="12" customHeight="1" x14ac:dyDescent="0.2">
      <c r="A34" s="2610">
        <v>31</v>
      </c>
      <c r="B34" s="2611" t="s">
        <v>26</v>
      </c>
      <c r="C34" s="2598" t="s">
        <v>571</v>
      </c>
      <c r="D34" s="2599">
        <v>5251</v>
      </c>
      <c r="E34" s="2599">
        <v>14807</v>
      </c>
      <c r="F34" s="2599">
        <v>504</v>
      </c>
      <c r="G34" s="2599">
        <v>0</v>
      </c>
      <c r="H34" s="2599">
        <v>20562</v>
      </c>
      <c r="I34" s="2599"/>
      <c r="J34" s="2599">
        <v>31229</v>
      </c>
      <c r="K34" s="2599">
        <v>0</v>
      </c>
      <c r="L34" s="2599">
        <v>51791</v>
      </c>
    </row>
    <row r="35" spans="1:12" ht="12" customHeight="1" x14ac:dyDescent="0.2">
      <c r="A35" s="2612" t="s">
        <v>493</v>
      </c>
      <c r="B35" s="2612" t="s">
        <v>873</v>
      </c>
      <c r="C35" s="2613" t="s">
        <v>571</v>
      </c>
      <c r="D35" s="2624">
        <v>-61577</v>
      </c>
      <c r="E35" s="2624">
        <v>-2054</v>
      </c>
      <c r="F35" s="2624">
        <v>-8594</v>
      </c>
      <c r="G35" s="2624">
        <v>0</v>
      </c>
      <c r="H35" s="2624">
        <v>-72225</v>
      </c>
      <c r="I35" s="2624"/>
      <c r="J35" s="2624">
        <v>-2492</v>
      </c>
      <c r="K35" s="2624">
        <v>0</v>
      </c>
      <c r="L35" s="2624">
        <v>-74717</v>
      </c>
    </row>
    <row r="36" spans="1:12" ht="12" customHeight="1" x14ac:dyDescent="0.2">
      <c r="A36" s="2597"/>
      <c r="B36" s="2597" t="s">
        <v>494</v>
      </c>
      <c r="C36" s="2598" t="s">
        <v>571</v>
      </c>
      <c r="D36" s="2599"/>
      <c r="E36" s="2599"/>
      <c r="F36" s="2600"/>
      <c r="G36" s="2599"/>
      <c r="H36" s="2600"/>
      <c r="I36" s="2599"/>
      <c r="J36" s="2600"/>
      <c r="K36" s="2599"/>
      <c r="L36" s="2601"/>
    </row>
    <row r="37" spans="1:12" ht="11.25" customHeight="1" x14ac:dyDescent="0.2">
      <c r="A37" s="2602" t="s">
        <v>495</v>
      </c>
      <c r="B37" s="2597" t="s">
        <v>874</v>
      </c>
      <c r="C37" s="2598" t="s">
        <v>571</v>
      </c>
      <c r="D37" s="2599">
        <v>-285</v>
      </c>
      <c r="E37" s="2599">
        <v>-1554</v>
      </c>
      <c r="F37" s="2599">
        <v>1915</v>
      </c>
      <c r="G37" s="2599">
        <v>-12166</v>
      </c>
      <c r="H37" s="2599">
        <v>-12090</v>
      </c>
      <c r="I37" s="2599"/>
      <c r="J37" s="2599">
        <v>-1653</v>
      </c>
      <c r="K37" s="2599">
        <v>86</v>
      </c>
      <c r="L37" s="2599">
        <v>-13657</v>
      </c>
    </row>
    <row r="38" spans="1:12" ht="9.75" customHeight="1" x14ac:dyDescent="0.2">
      <c r="A38" s="2596" t="s">
        <v>496</v>
      </c>
      <c r="B38" s="2604" t="s">
        <v>497</v>
      </c>
      <c r="C38" s="2598" t="s">
        <v>571</v>
      </c>
      <c r="D38" s="2599">
        <v>-801</v>
      </c>
      <c r="E38" s="2599">
        <v>-1578</v>
      </c>
      <c r="F38" s="2600">
        <v>1424</v>
      </c>
      <c r="G38" s="2599">
        <v>-12166</v>
      </c>
      <c r="H38" s="2600">
        <v>-13121</v>
      </c>
      <c r="I38" s="2599"/>
      <c r="J38" s="2600">
        <v>-1647</v>
      </c>
      <c r="K38" s="2599">
        <v>86</v>
      </c>
      <c r="L38" s="2601">
        <v>-14682</v>
      </c>
    </row>
    <row r="39" spans="1:12" ht="9.75" customHeight="1" x14ac:dyDescent="0.2">
      <c r="A39" s="2596" t="s">
        <v>498</v>
      </c>
      <c r="B39" s="2604" t="s">
        <v>499</v>
      </c>
      <c r="C39" s="2598" t="s">
        <v>571</v>
      </c>
      <c r="D39" s="2599">
        <v>516</v>
      </c>
      <c r="E39" s="2599">
        <v>24</v>
      </c>
      <c r="F39" s="2600">
        <v>491</v>
      </c>
      <c r="G39" s="2599">
        <v>0</v>
      </c>
      <c r="H39" s="2600">
        <v>1031</v>
      </c>
      <c r="I39" s="2599"/>
      <c r="J39" s="2600">
        <v>-6</v>
      </c>
      <c r="K39" s="2599">
        <v>0</v>
      </c>
      <c r="L39" s="2601">
        <v>1025</v>
      </c>
    </row>
    <row r="40" spans="1:12" ht="9.75" customHeight="1" x14ac:dyDescent="0.2">
      <c r="A40" s="2596">
        <v>323</v>
      </c>
      <c r="B40" s="2604" t="s">
        <v>487</v>
      </c>
      <c r="C40" s="2598" t="s">
        <v>571</v>
      </c>
      <c r="D40" s="2599">
        <v>0</v>
      </c>
      <c r="E40" s="2599">
        <v>0</v>
      </c>
      <c r="F40" s="2600">
        <v>0</v>
      </c>
      <c r="G40" s="2599">
        <v>0</v>
      </c>
      <c r="H40" s="2600">
        <v>0</v>
      </c>
      <c r="I40" s="2599"/>
      <c r="J40" s="2600">
        <v>0</v>
      </c>
      <c r="K40" s="2599">
        <v>0</v>
      </c>
      <c r="L40" s="2601">
        <v>0</v>
      </c>
    </row>
    <row r="41" spans="1:12" ht="12" customHeight="1" x14ac:dyDescent="0.2">
      <c r="A41" s="2602">
        <v>33</v>
      </c>
      <c r="B41" s="2597" t="s">
        <v>875</v>
      </c>
      <c r="C41" s="2598" t="s">
        <v>571</v>
      </c>
      <c r="D41" s="2599">
        <v>45055</v>
      </c>
      <c r="E41" s="2599">
        <v>2269</v>
      </c>
      <c r="F41" s="2599">
        <v>11154</v>
      </c>
      <c r="G41" s="2599">
        <v>-12166</v>
      </c>
      <c r="H41" s="2599">
        <v>46312</v>
      </c>
      <c r="I41" s="2599"/>
      <c r="J41" s="2599">
        <v>1295</v>
      </c>
      <c r="K41" s="2599">
        <v>86</v>
      </c>
      <c r="L41" s="2599">
        <v>47693</v>
      </c>
    </row>
    <row r="42" spans="1:12" ht="9.75" customHeight="1" x14ac:dyDescent="0.2">
      <c r="A42" s="2596">
        <v>331</v>
      </c>
      <c r="B42" s="2604" t="s">
        <v>497</v>
      </c>
      <c r="C42" s="2598" t="s">
        <v>571</v>
      </c>
      <c r="D42" s="2599">
        <v>36021</v>
      </c>
      <c r="E42" s="2599">
        <v>-234</v>
      </c>
      <c r="F42" s="2600">
        <v>11154</v>
      </c>
      <c r="G42" s="2599">
        <v>-12166</v>
      </c>
      <c r="H42" s="2600">
        <v>34775</v>
      </c>
      <c r="I42" s="2599"/>
      <c r="J42" s="2600">
        <v>234</v>
      </c>
      <c r="K42" s="2599">
        <v>86</v>
      </c>
      <c r="L42" s="2601">
        <v>35095</v>
      </c>
    </row>
    <row r="43" spans="1:12" ht="9.75" customHeight="1" x14ac:dyDescent="0.2">
      <c r="A43" s="2596">
        <v>332</v>
      </c>
      <c r="B43" s="2604" t="s">
        <v>499</v>
      </c>
      <c r="C43" s="2598" t="s">
        <v>571</v>
      </c>
      <c r="D43" s="2599">
        <v>9034</v>
      </c>
      <c r="E43" s="2599">
        <v>2503</v>
      </c>
      <c r="F43" s="2600">
        <v>0</v>
      </c>
      <c r="G43" s="2599">
        <v>0</v>
      </c>
      <c r="H43" s="2600">
        <v>11537</v>
      </c>
      <c r="I43" s="2599"/>
      <c r="J43" s="2600">
        <v>1061</v>
      </c>
      <c r="K43" s="2599">
        <v>0</v>
      </c>
      <c r="L43" s="2601">
        <v>12598</v>
      </c>
    </row>
    <row r="44" spans="1:12" ht="12" customHeight="1" x14ac:dyDescent="0.2">
      <c r="A44" s="2606" t="s">
        <v>488</v>
      </c>
      <c r="B44" s="2607" t="s">
        <v>876</v>
      </c>
      <c r="C44" s="2608" t="s">
        <v>571</v>
      </c>
      <c r="D44" s="2623">
        <v>45340</v>
      </c>
      <c r="E44" s="2623">
        <v>3823</v>
      </c>
      <c r="F44" s="2623">
        <v>9239</v>
      </c>
      <c r="G44" s="2623">
        <v>0</v>
      </c>
      <c r="H44" s="2623">
        <v>58402</v>
      </c>
      <c r="I44" s="2623"/>
      <c r="J44" s="2623">
        <v>2948</v>
      </c>
      <c r="K44" s="2623">
        <v>0</v>
      </c>
      <c r="L44" s="2623">
        <v>61350</v>
      </c>
    </row>
    <row r="45" spans="1:12" ht="12" customHeight="1" x14ac:dyDescent="0.2">
      <c r="A45" s="2614" t="s">
        <v>489</v>
      </c>
      <c r="B45" s="2614" t="s">
        <v>877</v>
      </c>
      <c r="C45" s="2615" t="s">
        <v>571</v>
      </c>
      <c r="D45" s="2619">
        <v>-16237</v>
      </c>
      <c r="E45" s="2619">
        <v>1769</v>
      </c>
      <c r="F45" s="2619">
        <v>645</v>
      </c>
      <c r="G45" s="2619">
        <v>0</v>
      </c>
      <c r="H45" s="2619">
        <v>-13823</v>
      </c>
      <c r="I45" s="2619"/>
      <c r="J45" s="2619">
        <v>456</v>
      </c>
      <c r="K45" s="2619">
        <v>0</v>
      </c>
      <c r="L45" s="2619">
        <v>-13367</v>
      </c>
    </row>
    <row r="46" spans="1:12" ht="19.5" customHeight="1" x14ac:dyDescent="0.2">
      <c r="A46" s="3462" t="s">
        <v>490</v>
      </c>
      <c r="B46" s="3463"/>
      <c r="C46" s="2592" t="s">
        <v>571</v>
      </c>
      <c r="D46" s="2625">
        <v>0</v>
      </c>
      <c r="E46" s="2625">
        <v>0</v>
      </c>
      <c r="F46" s="2625">
        <v>0</v>
      </c>
      <c r="G46" s="2625">
        <v>0</v>
      </c>
      <c r="H46" s="2625">
        <v>0</v>
      </c>
      <c r="I46" s="2625"/>
      <c r="J46" s="2625">
        <v>0</v>
      </c>
      <c r="K46" s="2625">
        <v>0</v>
      </c>
      <c r="L46" s="2625">
        <v>0</v>
      </c>
    </row>
    <row r="47" spans="1:12" ht="12" customHeight="1" x14ac:dyDescent="0.2">
      <c r="A47" s="2616" t="s">
        <v>58</v>
      </c>
      <c r="B47" s="2598"/>
      <c r="C47" s="2598"/>
      <c r="D47" s="2600"/>
      <c r="E47" s="2600"/>
      <c r="F47" s="2600"/>
      <c r="G47" s="2617"/>
      <c r="H47" s="2571" t="s">
        <v>491</v>
      </c>
      <c r="I47" s="2600"/>
      <c r="J47" s="2600"/>
      <c r="K47" s="2600"/>
      <c r="L47" s="2600"/>
    </row>
    <row r="48" spans="1:12" ht="9.75" customHeight="1" x14ac:dyDescent="0.2">
      <c r="A48" s="2616" t="s">
        <v>59</v>
      </c>
      <c r="B48" s="2598"/>
      <c r="C48" s="2598"/>
      <c r="D48" s="2600"/>
      <c r="E48" s="2600"/>
      <c r="F48" s="2600"/>
      <c r="G48" s="2600"/>
      <c r="H48" s="2600"/>
      <c r="I48" s="2600"/>
      <c r="J48" s="2600"/>
      <c r="K48" s="2600"/>
      <c r="L48" s="2600"/>
    </row>
  </sheetData>
  <mergeCells count="11">
    <mergeCell ref="A46:B46"/>
    <mergeCell ref="G1:K1"/>
    <mergeCell ref="G2:L2"/>
    <mergeCell ref="G3:H3"/>
    <mergeCell ref="A4:B5"/>
    <mergeCell ref="D4:H4"/>
    <mergeCell ref="I4:I5"/>
    <mergeCell ref="J4:J5"/>
    <mergeCell ref="K4:K5"/>
    <mergeCell ref="L4:L5"/>
    <mergeCell ref="A1:B1"/>
  </mergeCells>
  <printOptions horizontalCentered="1"/>
  <pageMargins left="0.19685039370078741" right="0.19685039370078741" top="0.6692913385826772" bottom="0.51181102362204722" header="0" footer="0.31496062992125984"/>
  <pageSetup paperSize="9" scale="93" firstPageNumber="31" fitToWidth="0" orientation="landscape" r:id="rId1"/>
  <headerFooter alignWithMargins="0">
    <oddFooter>&amp;C&amp;P</oddFooter>
  </headerFooter>
  <colBreaks count="1" manualBreakCount="1">
    <brk id="12" max="47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>
    <pageSetUpPr fitToPage="1"/>
  </sheetPr>
  <dimension ref="A1:M89"/>
  <sheetViews>
    <sheetView view="pageBreakPreview" zoomScaleNormal="100" zoomScaleSheetLayoutView="100" workbookViewId="0">
      <selection sqref="A1:XFD1048576"/>
    </sheetView>
  </sheetViews>
  <sheetFormatPr defaultRowHeight="12.75" x14ac:dyDescent="0.2"/>
  <cols>
    <col min="1" max="1" width="4.7109375" style="2911" customWidth="1"/>
    <col min="2" max="2" width="35.7109375" style="2905" customWidth="1"/>
    <col min="3" max="3" width="0.85546875" style="2905" customWidth="1"/>
    <col min="4" max="4" width="10" style="2376" customWidth="1"/>
    <col min="5" max="5" width="11.28515625" style="2376" customWidth="1"/>
    <col min="6" max="12" width="10" style="2376" customWidth="1"/>
    <col min="13" max="13" width="3.28515625" style="2376" customWidth="1"/>
    <col min="14" max="16384" width="9.140625" style="2905"/>
  </cols>
  <sheetData>
    <row r="1" spans="1:13" ht="27.75" customHeight="1" x14ac:dyDescent="0.2">
      <c r="A1" s="3107" t="s">
        <v>184</v>
      </c>
      <c r="B1" s="3108"/>
      <c r="C1" s="2904"/>
      <c r="D1" s="2"/>
      <c r="E1" s="3"/>
      <c r="F1" s="3"/>
      <c r="G1" s="3092" t="s">
        <v>185</v>
      </c>
      <c r="H1" s="3092"/>
      <c r="I1" s="3092"/>
      <c r="J1" s="3092"/>
      <c r="K1" s="3092"/>
      <c r="L1" s="2899">
        <v>964</v>
      </c>
      <c r="M1" s="2905"/>
    </row>
    <row r="2" spans="1:13" x14ac:dyDescent="0.2">
      <c r="A2" s="94" t="s">
        <v>475</v>
      </c>
      <c r="B2" s="7"/>
      <c r="C2" s="8"/>
      <c r="D2" s="9"/>
      <c r="E2" s="3"/>
      <c r="F2" s="3"/>
      <c r="G2" s="3093" t="s">
        <v>356</v>
      </c>
      <c r="H2" s="3093"/>
      <c r="I2" s="3093"/>
      <c r="J2" s="3093"/>
      <c r="K2" s="3093"/>
      <c r="L2" s="3093"/>
      <c r="M2" s="2905"/>
    </row>
    <row r="3" spans="1:13" ht="12" customHeight="1" x14ac:dyDescent="0.2">
      <c r="A3" s="95"/>
      <c r="B3" s="10"/>
      <c r="C3" s="11"/>
      <c r="D3" s="3103" t="s">
        <v>147</v>
      </c>
      <c r="E3" s="3104"/>
      <c r="F3" s="3104"/>
      <c r="G3" s="3104"/>
      <c r="H3" s="3104"/>
      <c r="I3" s="3104"/>
      <c r="J3" s="3104"/>
      <c r="K3" s="3104"/>
      <c r="L3" s="3105"/>
      <c r="M3" s="2905"/>
    </row>
    <row r="4" spans="1:13" ht="12" customHeight="1" x14ac:dyDescent="0.2">
      <c r="A4" s="3094" t="s">
        <v>477</v>
      </c>
      <c r="B4" s="3095"/>
      <c r="C4" s="12"/>
      <c r="D4" s="3096" t="s">
        <v>552</v>
      </c>
      <c r="E4" s="3097"/>
      <c r="F4" s="3097"/>
      <c r="G4" s="3097"/>
      <c r="H4" s="3098"/>
      <c r="I4" s="3099" t="s">
        <v>553</v>
      </c>
      <c r="J4" s="3101" t="s">
        <v>554</v>
      </c>
      <c r="K4" s="3099" t="s">
        <v>555</v>
      </c>
      <c r="L4" s="3102" t="s">
        <v>357</v>
      </c>
      <c r="M4" s="2906"/>
    </row>
    <row r="5" spans="1:13" ht="31.5" x14ac:dyDescent="0.2">
      <c r="A5" s="3094"/>
      <c r="B5" s="3095"/>
      <c r="C5" s="12"/>
      <c r="D5" s="2182" t="s">
        <v>556</v>
      </c>
      <c r="E5" s="2900" t="s">
        <v>557</v>
      </c>
      <c r="F5" s="2901" t="s">
        <v>558</v>
      </c>
      <c r="G5" s="2900" t="s">
        <v>555</v>
      </c>
      <c r="H5" s="2901" t="s">
        <v>124</v>
      </c>
      <c r="I5" s="3100"/>
      <c r="J5" s="3101"/>
      <c r="K5" s="3100"/>
      <c r="L5" s="3102"/>
      <c r="M5" s="2906"/>
    </row>
    <row r="6" spans="1:13" ht="10.5" customHeight="1" x14ac:dyDescent="0.2">
      <c r="A6" s="96"/>
      <c r="B6" s="18"/>
      <c r="C6" s="18"/>
      <c r="D6" s="19" t="s">
        <v>559</v>
      </c>
      <c r="E6" s="20" t="s">
        <v>560</v>
      </c>
      <c r="F6" s="21" t="s">
        <v>561</v>
      </c>
      <c r="G6" s="20" t="s">
        <v>562</v>
      </c>
      <c r="H6" s="21" t="s">
        <v>563</v>
      </c>
      <c r="I6" s="20" t="s">
        <v>564</v>
      </c>
      <c r="J6" s="21" t="s">
        <v>565</v>
      </c>
      <c r="K6" s="20" t="s">
        <v>566</v>
      </c>
      <c r="L6" s="22" t="s">
        <v>567</v>
      </c>
      <c r="M6" s="2906"/>
    </row>
    <row r="7" spans="1:13" ht="10.5" customHeight="1" x14ac:dyDescent="0.2">
      <c r="A7" s="97"/>
      <c r="B7" s="23" t="s">
        <v>568</v>
      </c>
      <c r="C7" s="131"/>
      <c r="D7" s="109" t="s">
        <v>569</v>
      </c>
      <c r="E7" s="109" t="s">
        <v>569</v>
      </c>
      <c r="F7" s="109" t="s">
        <v>569</v>
      </c>
      <c r="G7" s="109" t="s">
        <v>569</v>
      </c>
      <c r="H7" s="110" t="s">
        <v>569</v>
      </c>
      <c r="I7" s="109" t="s">
        <v>569</v>
      </c>
      <c r="J7" s="110" t="s">
        <v>569</v>
      </c>
      <c r="K7" s="109" t="s">
        <v>569</v>
      </c>
      <c r="L7" s="111" t="s">
        <v>569</v>
      </c>
      <c r="M7" s="2906"/>
    </row>
    <row r="8" spans="1:13" ht="15" customHeight="1" x14ac:dyDescent="0.2">
      <c r="A8" s="705" t="s">
        <v>125</v>
      </c>
      <c r="B8" s="41" t="s">
        <v>536</v>
      </c>
      <c r="C8" s="11" t="s">
        <v>571</v>
      </c>
      <c r="D8" s="935">
        <v>151938</v>
      </c>
      <c r="E8" s="935">
        <v>36337</v>
      </c>
      <c r="F8" s="935">
        <v>123307</v>
      </c>
      <c r="G8" s="935">
        <v>-57749</v>
      </c>
      <c r="H8" s="935">
        <v>253833</v>
      </c>
      <c r="I8" s="935"/>
      <c r="J8" s="935">
        <v>121431</v>
      </c>
      <c r="K8" s="935">
        <v>-54373</v>
      </c>
      <c r="L8" s="935">
        <v>320891</v>
      </c>
      <c r="M8" s="144"/>
    </row>
    <row r="9" spans="1:13" ht="15.75" customHeight="1" x14ac:dyDescent="0.2">
      <c r="A9" s="103" t="s">
        <v>127</v>
      </c>
      <c r="B9" s="25" t="s">
        <v>596</v>
      </c>
      <c r="C9" s="12" t="s">
        <v>571</v>
      </c>
      <c r="D9" s="924">
        <v>134955</v>
      </c>
      <c r="E9" s="924">
        <v>3221</v>
      </c>
      <c r="F9" s="924">
        <v>0</v>
      </c>
      <c r="G9" s="924">
        <v>-653</v>
      </c>
      <c r="H9" s="924">
        <v>137523</v>
      </c>
      <c r="I9" s="924"/>
      <c r="J9" s="924">
        <v>26286</v>
      </c>
      <c r="K9" s="924">
        <v>-817</v>
      </c>
      <c r="L9" s="924">
        <v>162992</v>
      </c>
      <c r="M9" s="144"/>
    </row>
    <row r="10" spans="1:13" ht="15.75" customHeight="1" x14ac:dyDescent="0.2">
      <c r="A10" s="103" t="s">
        <v>597</v>
      </c>
      <c r="B10" s="37" t="s">
        <v>598</v>
      </c>
      <c r="C10" s="12" t="s">
        <v>571</v>
      </c>
      <c r="D10" s="924">
        <v>40382</v>
      </c>
      <c r="E10" s="924">
        <v>328</v>
      </c>
      <c r="F10" s="924">
        <v>0</v>
      </c>
      <c r="G10" s="924">
        <v>-22</v>
      </c>
      <c r="H10" s="924">
        <v>40688</v>
      </c>
      <c r="I10" s="924"/>
      <c r="J10" s="924">
        <v>10594</v>
      </c>
      <c r="K10" s="924">
        <v>-2</v>
      </c>
      <c r="L10" s="924">
        <v>51280</v>
      </c>
      <c r="M10" s="144"/>
    </row>
    <row r="11" spans="1:13" ht="9.75" customHeight="1" x14ac:dyDescent="0.2">
      <c r="A11" s="99" t="s">
        <v>599</v>
      </c>
      <c r="B11" s="38" t="s">
        <v>478</v>
      </c>
      <c r="C11" s="12" t="s">
        <v>571</v>
      </c>
      <c r="D11" s="915">
        <v>24807</v>
      </c>
      <c r="E11" s="915">
        <v>239</v>
      </c>
      <c r="F11" s="915">
        <v>0</v>
      </c>
      <c r="G11" s="915">
        <v>0</v>
      </c>
      <c r="H11" s="915">
        <v>25046</v>
      </c>
      <c r="I11" s="915"/>
      <c r="J11" s="915">
        <v>9742</v>
      </c>
      <c r="K11" s="915">
        <v>0</v>
      </c>
      <c r="L11" s="915">
        <v>34788</v>
      </c>
      <c r="M11" s="144"/>
    </row>
    <row r="12" spans="1:13" ht="9.75" customHeight="1" x14ac:dyDescent="0.2">
      <c r="A12" s="99" t="s">
        <v>600</v>
      </c>
      <c r="B12" s="38" t="s">
        <v>479</v>
      </c>
      <c r="C12" s="12" t="s">
        <v>571</v>
      </c>
      <c r="D12" s="915">
        <v>15575</v>
      </c>
      <c r="E12" s="915">
        <v>89</v>
      </c>
      <c r="F12" s="915">
        <v>0</v>
      </c>
      <c r="G12" s="915">
        <v>-22</v>
      </c>
      <c r="H12" s="915">
        <v>15642</v>
      </c>
      <c r="I12" s="915"/>
      <c r="J12" s="915">
        <v>852</v>
      </c>
      <c r="K12" s="915">
        <v>-2</v>
      </c>
      <c r="L12" s="915">
        <v>16492</v>
      </c>
      <c r="M12" s="144"/>
    </row>
    <row r="13" spans="1:13" ht="9.75" customHeight="1" x14ac:dyDescent="0.2">
      <c r="A13" s="99" t="s">
        <v>601</v>
      </c>
      <c r="B13" s="38" t="s">
        <v>480</v>
      </c>
      <c r="C13" s="12" t="s">
        <v>571</v>
      </c>
      <c r="D13" s="915"/>
      <c r="E13" s="915">
        <v>0</v>
      </c>
      <c r="F13" s="915">
        <v>0</v>
      </c>
      <c r="G13" s="915">
        <v>0</v>
      </c>
      <c r="H13" s="915">
        <v>0</v>
      </c>
      <c r="I13" s="915"/>
      <c r="J13" s="915">
        <v>0</v>
      </c>
      <c r="K13" s="915">
        <v>0</v>
      </c>
      <c r="L13" s="915">
        <v>0</v>
      </c>
      <c r="M13" s="144"/>
    </row>
    <row r="14" spans="1:13" ht="15.75" customHeight="1" x14ac:dyDescent="0.2">
      <c r="A14" s="103" t="s">
        <v>602</v>
      </c>
      <c r="B14" s="37" t="s">
        <v>603</v>
      </c>
      <c r="C14" s="12" t="s">
        <v>571</v>
      </c>
      <c r="D14" s="924">
        <v>0</v>
      </c>
      <c r="E14" s="924">
        <v>1605</v>
      </c>
      <c r="F14" s="924">
        <v>0</v>
      </c>
      <c r="G14" s="924">
        <v>-21</v>
      </c>
      <c r="H14" s="924">
        <v>1584</v>
      </c>
      <c r="I14" s="924"/>
      <c r="J14" s="924">
        <v>0</v>
      </c>
      <c r="K14" s="924">
        <v>-16</v>
      </c>
      <c r="L14" s="924">
        <v>1568</v>
      </c>
      <c r="M14" s="144"/>
    </row>
    <row r="15" spans="1:13" ht="15.75" customHeight="1" x14ac:dyDescent="0.2">
      <c r="A15" s="103" t="s">
        <v>604</v>
      </c>
      <c r="B15" s="37" t="s">
        <v>605</v>
      </c>
      <c r="C15" s="12" t="s">
        <v>571</v>
      </c>
      <c r="D15" s="924">
        <v>0</v>
      </c>
      <c r="E15" s="924">
        <v>12</v>
      </c>
      <c r="F15" s="924">
        <v>0</v>
      </c>
      <c r="G15" s="924">
        <v>0</v>
      </c>
      <c r="H15" s="924">
        <v>12</v>
      </c>
      <c r="I15" s="924"/>
      <c r="J15" s="924">
        <v>11582</v>
      </c>
      <c r="K15" s="924">
        <v>-156</v>
      </c>
      <c r="L15" s="924">
        <v>11438</v>
      </c>
      <c r="M15" s="144"/>
    </row>
    <row r="16" spans="1:13" ht="9.75" customHeight="1" x14ac:dyDescent="0.2">
      <c r="A16" s="99" t="s">
        <v>606</v>
      </c>
      <c r="B16" s="38" t="s">
        <v>481</v>
      </c>
      <c r="C16" s="12" t="s">
        <v>571</v>
      </c>
      <c r="D16" s="915">
        <v>0</v>
      </c>
      <c r="E16" s="915">
        <v>0</v>
      </c>
      <c r="F16" s="915">
        <v>0</v>
      </c>
      <c r="G16" s="915">
        <v>0</v>
      </c>
      <c r="H16" s="915">
        <v>0</v>
      </c>
      <c r="I16" s="915"/>
      <c r="J16" s="915">
        <v>11381</v>
      </c>
      <c r="K16" s="915">
        <v>-156</v>
      </c>
      <c r="L16" s="915">
        <v>11225</v>
      </c>
      <c r="M16" s="144"/>
    </row>
    <row r="17" spans="1:13" ht="9.75" customHeight="1" x14ac:dyDescent="0.2">
      <c r="A17" s="99" t="s">
        <v>607</v>
      </c>
      <c r="B17" s="38" t="s">
        <v>482</v>
      </c>
      <c r="C17" s="12" t="s">
        <v>571</v>
      </c>
      <c r="D17" s="915">
        <v>0</v>
      </c>
      <c r="E17" s="915">
        <v>0</v>
      </c>
      <c r="F17" s="915">
        <v>0</v>
      </c>
      <c r="G17" s="915">
        <v>0</v>
      </c>
      <c r="H17" s="915">
        <v>0</v>
      </c>
      <c r="I17" s="915"/>
      <c r="J17" s="915">
        <v>0</v>
      </c>
      <c r="K17" s="915">
        <v>0</v>
      </c>
      <c r="L17" s="915">
        <v>0</v>
      </c>
      <c r="M17" s="144"/>
    </row>
    <row r="18" spans="1:13" ht="9.75" customHeight="1" x14ac:dyDescent="0.2">
      <c r="A18" s="99" t="s">
        <v>608</v>
      </c>
      <c r="B18" s="38" t="s">
        <v>483</v>
      </c>
      <c r="C18" s="12" t="s">
        <v>571</v>
      </c>
      <c r="D18" s="915">
        <v>0</v>
      </c>
      <c r="E18" s="915">
        <v>12</v>
      </c>
      <c r="F18" s="915">
        <v>0</v>
      </c>
      <c r="G18" s="915">
        <v>0</v>
      </c>
      <c r="H18" s="915">
        <v>12</v>
      </c>
      <c r="I18" s="915"/>
      <c r="J18" s="915">
        <v>185</v>
      </c>
      <c r="K18" s="915">
        <v>0</v>
      </c>
      <c r="L18" s="915">
        <v>197</v>
      </c>
      <c r="M18" s="144"/>
    </row>
    <row r="19" spans="1:13" ht="9.75" customHeight="1" x14ac:dyDescent="0.2">
      <c r="A19" s="99" t="s">
        <v>609</v>
      </c>
      <c r="B19" s="38" t="s">
        <v>484</v>
      </c>
      <c r="C19" s="12" t="s">
        <v>571</v>
      </c>
      <c r="D19" s="915">
        <v>0</v>
      </c>
      <c r="E19" s="915">
        <v>0</v>
      </c>
      <c r="F19" s="915">
        <v>0</v>
      </c>
      <c r="G19" s="915">
        <v>0</v>
      </c>
      <c r="H19" s="915">
        <v>0</v>
      </c>
      <c r="I19" s="915"/>
      <c r="J19" s="915">
        <v>0</v>
      </c>
      <c r="K19" s="915">
        <v>0</v>
      </c>
      <c r="L19" s="915">
        <v>0</v>
      </c>
      <c r="M19" s="144"/>
    </row>
    <row r="20" spans="1:13" ht="9.75" customHeight="1" x14ac:dyDescent="0.2">
      <c r="A20" s="99" t="s">
        <v>610</v>
      </c>
      <c r="B20" s="38" t="s">
        <v>485</v>
      </c>
      <c r="C20" s="12" t="s">
        <v>571</v>
      </c>
      <c r="D20" s="915">
        <v>0</v>
      </c>
      <c r="E20" s="915">
        <v>0</v>
      </c>
      <c r="F20" s="915">
        <v>0</v>
      </c>
      <c r="G20" s="915">
        <v>0</v>
      </c>
      <c r="H20" s="915">
        <v>0</v>
      </c>
      <c r="I20" s="915"/>
      <c r="J20" s="915">
        <v>16</v>
      </c>
      <c r="K20" s="915">
        <v>0</v>
      </c>
      <c r="L20" s="915">
        <v>16</v>
      </c>
      <c r="M20" s="144"/>
    </row>
    <row r="21" spans="1:13" ht="9.75" customHeight="1" x14ac:dyDescent="0.2">
      <c r="A21" s="99" t="s">
        <v>611</v>
      </c>
      <c r="B21" s="38" t="s">
        <v>486</v>
      </c>
      <c r="C21" s="12" t="s">
        <v>571</v>
      </c>
      <c r="D21" s="915">
        <v>0</v>
      </c>
      <c r="E21" s="915">
        <v>0</v>
      </c>
      <c r="F21" s="915">
        <v>0</v>
      </c>
      <c r="G21" s="915">
        <v>0</v>
      </c>
      <c r="H21" s="915">
        <v>0</v>
      </c>
      <c r="I21" s="915"/>
      <c r="J21" s="915">
        <v>0</v>
      </c>
      <c r="K21" s="915">
        <v>0</v>
      </c>
      <c r="L21" s="915">
        <v>0</v>
      </c>
      <c r="M21" s="144"/>
    </row>
    <row r="22" spans="1:13" ht="15.75" customHeight="1" x14ac:dyDescent="0.2">
      <c r="A22" s="103" t="s">
        <v>612</v>
      </c>
      <c r="B22" s="37" t="s">
        <v>215</v>
      </c>
      <c r="C22" s="12" t="s">
        <v>571</v>
      </c>
      <c r="D22" s="924">
        <v>90811</v>
      </c>
      <c r="E22" s="924">
        <v>1271</v>
      </c>
      <c r="F22" s="924">
        <v>0</v>
      </c>
      <c r="G22" s="924">
        <v>-610</v>
      </c>
      <c r="H22" s="924">
        <v>91472</v>
      </c>
      <c r="I22" s="924"/>
      <c r="J22" s="924">
        <v>2503</v>
      </c>
      <c r="K22" s="924">
        <v>-643</v>
      </c>
      <c r="L22" s="924">
        <v>93332</v>
      </c>
      <c r="M22" s="144"/>
    </row>
    <row r="23" spans="1:13" ht="9.75" customHeight="1" x14ac:dyDescent="0.2">
      <c r="A23" s="99" t="s">
        <v>216</v>
      </c>
      <c r="B23" s="38" t="s">
        <v>134</v>
      </c>
      <c r="C23" s="12" t="s">
        <v>571</v>
      </c>
      <c r="D23" s="915">
        <v>39490</v>
      </c>
      <c r="E23" s="915">
        <v>25</v>
      </c>
      <c r="F23" s="915">
        <v>0</v>
      </c>
      <c r="G23" s="915">
        <v>-610</v>
      </c>
      <c r="H23" s="915">
        <v>38905</v>
      </c>
      <c r="I23" s="915"/>
      <c r="J23" s="915">
        <v>-8</v>
      </c>
      <c r="K23" s="915">
        <v>-643</v>
      </c>
      <c r="L23" s="915">
        <v>38254</v>
      </c>
      <c r="M23" s="144"/>
    </row>
    <row r="24" spans="1:13" ht="9.75" customHeight="1" x14ac:dyDescent="0.2">
      <c r="A24" s="99" t="s">
        <v>217</v>
      </c>
      <c r="B24" s="112" t="s">
        <v>135</v>
      </c>
      <c r="C24" s="12" t="s">
        <v>571</v>
      </c>
      <c r="D24" s="915">
        <v>39490</v>
      </c>
      <c r="E24" s="915">
        <v>25</v>
      </c>
      <c r="F24" s="915">
        <v>0</v>
      </c>
      <c r="G24" s="915">
        <v>-610</v>
      </c>
      <c r="H24" s="915">
        <v>38905</v>
      </c>
      <c r="I24" s="915"/>
      <c r="J24" s="915">
        <v>-8</v>
      </c>
      <c r="K24" s="915">
        <v>-643</v>
      </c>
      <c r="L24" s="915">
        <v>38254</v>
      </c>
      <c r="M24" s="144"/>
    </row>
    <row r="25" spans="1:13" ht="9.75" customHeight="1" x14ac:dyDescent="0.2">
      <c r="A25" s="99" t="s">
        <v>218</v>
      </c>
      <c r="B25" s="112" t="s">
        <v>136</v>
      </c>
      <c r="C25" s="12" t="s">
        <v>571</v>
      </c>
      <c r="D25" s="915">
        <v>0</v>
      </c>
      <c r="E25" s="915">
        <v>0</v>
      </c>
      <c r="F25" s="915">
        <v>0</v>
      </c>
      <c r="G25" s="915">
        <v>0</v>
      </c>
      <c r="H25" s="915">
        <v>0</v>
      </c>
      <c r="I25" s="915"/>
      <c r="J25" s="915">
        <v>0</v>
      </c>
      <c r="K25" s="915">
        <v>0</v>
      </c>
      <c r="L25" s="915">
        <v>0</v>
      </c>
      <c r="M25" s="144"/>
    </row>
    <row r="26" spans="1:13" ht="9.75" customHeight="1" x14ac:dyDescent="0.2">
      <c r="A26" s="99" t="s">
        <v>219</v>
      </c>
      <c r="B26" s="112" t="s">
        <v>137</v>
      </c>
      <c r="C26" s="12" t="s">
        <v>571</v>
      </c>
      <c r="D26" s="915">
        <v>0</v>
      </c>
      <c r="E26" s="915">
        <v>0</v>
      </c>
      <c r="F26" s="915">
        <v>0</v>
      </c>
      <c r="G26" s="915">
        <v>0</v>
      </c>
      <c r="H26" s="915">
        <v>0</v>
      </c>
      <c r="I26" s="915"/>
      <c r="J26" s="915">
        <v>0</v>
      </c>
      <c r="K26" s="915">
        <v>0</v>
      </c>
      <c r="L26" s="915">
        <v>0</v>
      </c>
      <c r="M26" s="144"/>
    </row>
    <row r="27" spans="1:13" ht="9.75" customHeight="1" x14ac:dyDescent="0.2">
      <c r="A27" s="99" t="s">
        <v>220</v>
      </c>
      <c r="B27" s="38" t="s">
        <v>138</v>
      </c>
      <c r="C27" s="12" t="s">
        <v>571</v>
      </c>
      <c r="D27" s="915">
        <v>50625</v>
      </c>
      <c r="E27" s="915">
        <v>798</v>
      </c>
      <c r="F27" s="915">
        <v>0</v>
      </c>
      <c r="G27" s="915">
        <v>0</v>
      </c>
      <c r="H27" s="915">
        <v>51423</v>
      </c>
      <c r="I27" s="915"/>
      <c r="J27" s="915">
        <v>0</v>
      </c>
      <c r="K27" s="915">
        <v>0</v>
      </c>
      <c r="L27" s="915">
        <v>51423</v>
      </c>
      <c r="M27" s="144"/>
    </row>
    <row r="28" spans="1:13" ht="9.75" customHeight="1" x14ac:dyDescent="0.2">
      <c r="A28" s="99" t="s">
        <v>221</v>
      </c>
      <c r="B28" s="38" t="s">
        <v>139</v>
      </c>
      <c r="C28" s="12" t="s">
        <v>571</v>
      </c>
      <c r="D28" s="915">
        <v>0</v>
      </c>
      <c r="E28" s="915">
        <v>0</v>
      </c>
      <c r="F28" s="915">
        <v>0</v>
      </c>
      <c r="G28" s="915">
        <v>0</v>
      </c>
      <c r="H28" s="915">
        <v>0</v>
      </c>
      <c r="I28" s="915"/>
      <c r="J28" s="915">
        <v>0</v>
      </c>
      <c r="K28" s="915">
        <v>0</v>
      </c>
      <c r="L28" s="915">
        <v>0</v>
      </c>
      <c r="M28" s="144"/>
    </row>
    <row r="29" spans="1:13" ht="9.75" customHeight="1" x14ac:dyDescent="0.2">
      <c r="A29" s="99" t="s">
        <v>222</v>
      </c>
      <c r="B29" s="38" t="s">
        <v>140</v>
      </c>
      <c r="C29" s="12" t="s">
        <v>571</v>
      </c>
      <c r="D29" s="915">
        <v>679</v>
      </c>
      <c r="E29" s="915">
        <v>448</v>
      </c>
      <c r="F29" s="915">
        <v>0</v>
      </c>
      <c r="G29" s="915">
        <v>0</v>
      </c>
      <c r="H29" s="915">
        <v>1127</v>
      </c>
      <c r="I29" s="915"/>
      <c r="J29" s="915">
        <v>0</v>
      </c>
      <c r="K29" s="915">
        <v>0</v>
      </c>
      <c r="L29" s="915">
        <v>1127</v>
      </c>
      <c r="M29" s="144"/>
    </row>
    <row r="30" spans="1:13" ht="9.75" customHeight="1" x14ac:dyDescent="0.2">
      <c r="A30" s="99" t="s">
        <v>223</v>
      </c>
      <c r="B30" s="38" t="s">
        <v>141</v>
      </c>
      <c r="C30" s="12" t="s">
        <v>571</v>
      </c>
      <c r="D30" s="915">
        <v>17</v>
      </c>
      <c r="E30" s="915">
        <v>0</v>
      </c>
      <c r="F30" s="915">
        <v>0</v>
      </c>
      <c r="G30" s="915">
        <v>0</v>
      </c>
      <c r="H30" s="915">
        <v>17</v>
      </c>
      <c r="I30" s="915"/>
      <c r="J30" s="915">
        <v>2511</v>
      </c>
      <c r="K30" s="915">
        <v>0</v>
      </c>
      <c r="L30" s="915">
        <v>2528</v>
      </c>
      <c r="M30" s="144"/>
    </row>
    <row r="31" spans="1:13" ht="9.75" customHeight="1" x14ac:dyDescent="0.2">
      <c r="A31" s="99" t="s">
        <v>224</v>
      </c>
      <c r="B31" s="112" t="s">
        <v>142</v>
      </c>
      <c r="C31" s="12" t="s">
        <v>571</v>
      </c>
      <c r="D31" s="915">
        <v>0</v>
      </c>
      <c r="E31" s="915">
        <v>0</v>
      </c>
      <c r="F31" s="915">
        <v>0</v>
      </c>
      <c r="G31" s="915">
        <v>0</v>
      </c>
      <c r="H31" s="915">
        <v>0</v>
      </c>
      <c r="I31" s="915"/>
      <c r="J31" s="915">
        <v>560</v>
      </c>
      <c r="K31" s="915">
        <v>0</v>
      </c>
      <c r="L31" s="915">
        <v>560</v>
      </c>
      <c r="M31" s="144"/>
    </row>
    <row r="32" spans="1:13" ht="9.75" customHeight="1" x14ac:dyDescent="0.2">
      <c r="A32" s="99" t="s">
        <v>225</v>
      </c>
      <c r="B32" s="112" t="s">
        <v>143</v>
      </c>
      <c r="C32" s="12" t="s">
        <v>571</v>
      </c>
      <c r="D32" s="915">
        <v>17</v>
      </c>
      <c r="E32" s="915">
        <v>0</v>
      </c>
      <c r="F32" s="915">
        <v>0</v>
      </c>
      <c r="G32" s="915">
        <v>0</v>
      </c>
      <c r="H32" s="915">
        <v>17</v>
      </c>
      <c r="I32" s="915"/>
      <c r="J32" s="915">
        <v>1951</v>
      </c>
      <c r="K32" s="915">
        <v>0</v>
      </c>
      <c r="L32" s="915">
        <v>1968</v>
      </c>
      <c r="M32" s="144"/>
    </row>
    <row r="33" spans="1:13" ht="9.75" customHeight="1" x14ac:dyDescent="0.2">
      <c r="A33" s="99" t="s">
        <v>226</v>
      </c>
      <c r="B33" s="38" t="s">
        <v>624</v>
      </c>
      <c r="C33" s="12" t="s">
        <v>571</v>
      </c>
      <c r="D33" s="915">
        <v>0</v>
      </c>
      <c r="E33" s="915">
        <v>0</v>
      </c>
      <c r="F33" s="915">
        <v>0</v>
      </c>
      <c r="G33" s="915">
        <v>0</v>
      </c>
      <c r="H33" s="915">
        <v>0</v>
      </c>
      <c r="I33" s="915"/>
      <c r="J33" s="915">
        <v>0</v>
      </c>
      <c r="K33" s="915">
        <v>0</v>
      </c>
      <c r="L33" s="915">
        <v>0</v>
      </c>
      <c r="M33" s="144"/>
    </row>
    <row r="34" spans="1:13" ht="15.75" customHeight="1" x14ac:dyDescent="0.2">
      <c r="A34" s="103" t="s">
        <v>227</v>
      </c>
      <c r="B34" s="37" t="s">
        <v>228</v>
      </c>
      <c r="C34" s="12" t="s">
        <v>571</v>
      </c>
      <c r="D34" s="924">
        <v>3762</v>
      </c>
      <c r="E34" s="924">
        <v>0</v>
      </c>
      <c r="F34" s="924">
        <v>0</v>
      </c>
      <c r="G34" s="924">
        <v>0</v>
      </c>
      <c r="H34" s="924">
        <v>3762</v>
      </c>
      <c r="I34" s="924"/>
      <c r="J34" s="924">
        <v>0</v>
      </c>
      <c r="K34" s="924">
        <v>0</v>
      </c>
      <c r="L34" s="924">
        <v>3762</v>
      </c>
      <c r="M34" s="144"/>
    </row>
    <row r="35" spans="1:13" ht="9.75" customHeight="1" x14ac:dyDescent="0.2">
      <c r="A35" s="99" t="s">
        <v>229</v>
      </c>
      <c r="B35" s="38" t="s">
        <v>625</v>
      </c>
      <c r="C35" s="12" t="s">
        <v>571</v>
      </c>
      <c r="D35" s="915">
        <v>3762</v>
      </c>
      <c r="E35" s="915">
        <v>0</v>
      </c>
      <c r="F35" s="915">
        <v>0</v>
      </c>
      <c r="G35" s="915">
        <v>0</v>
      </c>
      <c r="H35" s="915">
        <v>3762</v>
      </c>
      <c r="I35" s="915"/>
      <c r="J35" s="915">
        <v>0</v>
      </c>
      <c r="K35" s="915">
        <v>0</v>
      </c>
      <c r="L35" s="915">
        <v>3762</v>
      </c>
      <c r="M35" s="144"/>
    </row>
    <row r="36" spans="1:13" ht="9.75" customHeight="1" x14ac:dyDescent="0.2">
      <c r="A36" s="99" t="s">
        <v>230</v>
      </c>
      <c r="B36" s="38" t="s">
        <v>626</v>
      </c>
      <c r="C36" s="12" t="s">
        <v>571</v>
      </c>
      <c r="D36" s="915">
        <v>0</v>
      </c>
      <c r="E36" s="915">
        <v>0</v>
      </c>
      <c r="F36" s="915">
        <v>0</v>
      </c>
      <c r="G36" s="915">
        <v>0</v>
      </c>
      <c r="H36" s="915">
        <v>0</v>
      </c>
      <c r="I36" s="915"/>
      <c r="J36" s="915">
        <v>0</v>
      </c>
      <c r="K36" s="915">
        <v>0</v>
      </c>
      <c r="L36" s="915">
        <v>0</v>
      </c>
      <c r="M36" s="144"/>
    </row>
    <row r="37" spans="1:13" ht="9.75" customHeight="1" x14ac:dyDescent="0.2">
      <c r="A37" s="99" t="s">
        <v>231</v>
      </c>
      <c r="B37" s="38" t="s">
        <v>627</v>
      </c>
      <c r="C37" s="12" t="s">
        <v>571</v>
      </c>
      <c r="D37" s="915">
        <v>0</v>
      </c>
      <c r="E37" s="915">
        <v>0</v>
      </c>
      <c r="F37" s="915">
        <v>0</v>
      </c>
      <c r="G37" s="915">
        <v>0</v>
      </c>
      <c r="H37" s="915">
        <v>0</v>
      </c>
      <c r="I37" s="915"/>
      <c r="J37" s="915">
        <v>0</v>
      </c>
      <c r="K37" s="915">
        <v>0</v>
      </c>
      <c r="L37" s="915">
        <v>0</v>
      </c>
      <c r="M37" s="144"/>
    </row>
    <row r="38" spans="1:13" ht="9.75" customHeight="1" x14ac:dyDescent="0.2">
      <c r="A38" s="99" t="s">
        <v>232</v>
      </c>
      <c r="B38" s="38" t="s">
        <v>628</v>
      </c>
      <c r="C38" s="12" t="s">
        <v>571</v>
      </c>
      <c r="D38" s="915">
        <v>0</v>
      </c>
      <c r="E38" s="915">
        <v>0</v>
      </c>
      <c r="F38" s="915">
        <v>0</v>
      </c>
      <c r="G38" s="915">
        <v>0</v>
      </c>
      <c r="H38" s="915">
        <v>0</v>
      </c>
      <c r="I38" s="915"/>
      <c r="J38" s="915">
        <v>0</v>
      </c>
      <c r="K38" s="915">
        <v>0</v>
      </c>
      <c r="L38" s="915">
        <v>0</v>
      </c>
      <c r="M38" s="144"/>
    </row>
    <row r="39" spans="1:13" ht="9.75" customHeight="1" x14ac:dyDescent="0.2">
      <c r="A39" s="99" t="s">
        <v>233</v>
      </c>
      <c r="B39" s="38" t="s">
        <v>629</v>
      </c>
      <c r="C39" s="12" t="s">
        <v>571</v>
      </c>
      <c r="D39" s="915">
        <v>0</v>
      </c>
      <c r="E39" s="915">
        <v>0</v>
      </c>
      <c r="F39" s="915">
        <v>0</v>
      </c>
      <c r="G39" s="915">
        <v>0</v>
      </c>
      <c r="H39" s="915">
        <v>0</v>
      </c>
      <c r="I39" s="915"/>
      <c r="J39" s="915">
        <v>0</v>
      </c>
      <c r="K39" s="915">
        <v>0</v>
      </c>
      <c r="L39" s="915">
        <v>0</v>
      </c>
      <c r="M39" s="144"/>
    </row>
    <row r="40" spans="1:13" ht="9.75" customHeight="1" x14ac:dyDescent="0.2">
      <c r="A40" s="99" t="s">
        <v>234</v>
      </c>
      <c r="B40" s="38" t="s">
        <v>630</v>
      </c>
      <c r="C40" s="12" t="s">
        <v>571</v>
      </c>
      <c r="D40" s="915">
        <v>0</v>
      </c>
      <c r="E40" s="915">
        <v>0</v>
      </c>
      <c r="F40" s="915">
        <v>0</v>
      </c>
      <c r="G40" s="915">
        <v>0</v>
      </c>
      <c r="H40" s="915">
        <v>0</v>
      </c>
      <c r="I40" s="915"/>
      <c r="J40" s="915">
        <v>0</v>
      </c>
      <c r="K40" s="915">
        <v>0</v>
      </c>
      <c r="L40" s="915">
        <v>0</v>
      </c>
      <c r="M40" s="144"/>
    </row>
    <row r="41" spans="1:13" ht="16.5" customHeight="1" x14ac:dyDescent="0.2">
      <c r="A41" s="105" t="s">
        <v>235</v>
      </c>
      <c r="B41" s="113" t="s">
        <v>236</v>
      </c>
      <c r="C41" s="18" t="s">
        <v>571</v>
      </c>
      <c r="D41" s="937">
        <v>0</v>
      </c>
      <c r="E41" s="937">
        <v>5</v>
      </c>
      <c r="F41" s="937">
        <v>0</v>
      </c>
      <c r="G41" s="937">
        <v>0</v>
      </c>
      <c r="H41" s="937">
        <v>5</v>
      </c>
      <c r="I41" s="937"/>
      <c r="J41" s="937">
        <v>1607</v>
      </c>
      <c r="K41" s="937">
        <v>0</v>
      </c>
      <c r="L41" s="937">
        <v>1612</v>
      </c>
      <c r="M41" s="144"/>
    </row>
    <row r="42" spans="1:13" x14ac:dyDescent="0.2">
      <c r="A42" s="2905"/>
      <c r="D42" s="2905"/>
      <c r="E42" s="2905"/>
      <c r="F42" s="2905"/>
      <c r="G42" s="2905"/>
      <c r="H42" s="2905"/>
      <c r="I42" s="2905"/>
      <c r="J42" s="2905"/>
      <c r="K42" s="2905"/>
      <c r="L42" s="2905"/>
      <c r="M42" s="2905"/>
    </row>
    <row r="43" spans="1:13" x14ac:dyDescent="0.2">
      <c r="A43" s="2905"/>
      <c r="D43" s="2905"/>
      <c r="E43" s="2905"/>
      <c r="F43" s="2905"/>
      <c r="G43" s="2905"/>
      <c r="H43" s="2905"/>
      <c r="I43" s="2905"/>
      <c r="J43" s="2905"/>
      <c r="K43" s="2905"/>
      <c r="L43" s="2905"/>
      <c r="M43" s="2905"/>
    </row>
    <row r="44" spans="1:13" ht="12" customHeight="1" x14ac:dyDescent="0.2">
      <c r="A44" s="2905"/>
      <c r="D44" s="2905"/>
      <c r="E44" s="2905"/>
      <c r="F44" s="2905"/>
      <c r="G44" s="2905"/>
      <c r="H44" s="2905"/>
      <c r="I44" s="2905"/>
      <c r="J44" s="2905"/>
      <c r="K44" s="2905"/>
      <c r="L44" s="2905"/>
      <c r="M44" s="2905"/>
    </row>
    <row r="45" spans="1:13" ht="12" customHeight="1" x14ac:dyDescent="0.2">
      <c r="A45" s="2905"/>
      <c r="D45" s="2905"/>
      <c r="E45" s="2905"/>
      <c r="F45" s="2905"/>
      <c r="G45" s="2905"/>
      <c r="H45" s="2905"/>
      <c r="I45" s="2905"/>
      <c r="J45" s="2905"/>
      <c r="K45" s="2905"/>
      <c r="L45" s="2905"/>
      <c r="M45" s="2906"/>
    </row>
    <row r="46" spans="1:13" ht="30" customHeight="1" x14ac:dyDescent="0.2">
      <c r="A46" s="2905"/>
      <c r="D46" s="2905"/>
      <c r="E46" s="2905"/>
      <c r="F46" s="2905"/>
      <c r="G46" s="2905"/>
      <c r="H46" s="2905"/>
      <c r="I46" s="2905"/>
      <c r="J46" s="2905"/>
      <c r="K46" s="2905"/>
      <c r="L46" s="2905"/>
      <c r="M46" s="2906"/>
    </row>
    <row r="47" spans="1:13" ht="10.5" customHeight="1" x14ac:dyDescent="0.2">
      <c r="A47" s="2905"/>
      <c r="D47" s="2905"/>
      <c r="E47" s="2905"/>
      <c r="F47" s="2905"/>
      <c r="G47" s="2905"/>
      <c r="H47" s="2905"/>
      <c r="I47" s="2905"/>
      <c r="J47" s="2905"/>
      <c r="K47" s="2905"/>
      <c r="L47" s="2905"/>
      <c r="M47" s="2906"/>
    </row>
    <row r="48" spans="1:13" ht="10.5" customHeight="1" x14ac:dyDescent="0.2">
      <c r="A48" s="2905"/>
      <c r="D48" s="2905"/>
      <c r="E48" s="2905"/>
      <c r="F48" s="2905"/>
      <c r="G48" s="2905"/>
      <c r="H48" s="2905"/>
      <c r="I48" s="2905"/>
      <c r="J48" s="2905"/>
      <c r="K48" s="2905"/>
      <c r="L48" s="2905"/>
      <c r="M48" s="2906"/>
    </row>
    <row r="49" spans="1:13" ht="14.25" customHeight="1" x14ac:dyDescent="0.2">
      <c r="A49" s="2905"/>
      <c r="D49" s="2905"/>
      <c r="E49" s="2905"/>
      <c r="F49" s="2905"/>
      <c r="G49" s="2905"/>
      <c r="H49" s="2905"/>
      <c r="I49" s="2905"/>
      <c r="J49" s="2905"/>
      <c r="K49" s="2905"/>
      <c r="L49" s="2905"/>
      <c r="M49" s="144"/>
    </row>
    <row r="50" spans="1:13" ht="14.25" customHeight="1" x14ac:dyDescent="0.2">
      <c r="A50" s="2905"/>
      <c r="D50" s="2905"/>
      <c r="E50" s="2905"/>
      <c r="F50" s="2905"/>
      <c r="G50" s="2905"/>
      <c r="H50" s="2905"/>
      <c r="I50" s="2905"/>
      <c r="J50" s="2905"/>
      <c r="K50" s="2905"/>
      <c r="L50" s="2905"/>
      <c r="M50" s="144"/>
    </row>
    <row r="51" spans="1:13" ht="9.75" customHeight="1" x14ac:dyDescent="0.2">
      <c r="A51" s="2905"/>
      <c r="D51" s="2905"/>
      <c r="E51" s="2905"/>
      <c r="F51" s="2905"/>
      <c r="G51" s="2905"/>
      <c r="H51" s="2905"/>
      <c r="I51" s="2905"/>
      <c r="J51" s="2905"/>
      <c r="K51" s="2905"/>
      <c r="L51" s="2905"/>
      <c r="M51" s="144"/>
    </row>
    <row r="52" spans="1:13" ht="9.75" customHeight="1" x14ac:dyDescent="0.2">
      <c r="A52" s="2905"/>
      <c r="D52" s="2905"/>
      <c r="E52" s="2905"/>
      <c r="F52" s="2905"/>
      <c r="G52" s="2905"/>
      <c r="H52" s="2905"/>
      <c r="I52" s="2905"/>
      <c r="J52" s="2905"/>
      <c r="K52" s="2905"/>
      <c r="L52" s="2905"/>
      <c r="M52" s="144"/>
    </row>
    <row r="53" spans="1:13" ht="9.75" customHeight="1" x14ac:dyDescent="0.2">
      <c r="A53" s="2905"/>
      <c r="D53" s="2905"/>
      <c r="E53" s="2905"/>
      <c r="F53" s="2905"/>
      <c r="G53" s="2905"/>
      <c r="H53" s="2905"/>
      <c r="I53" s="2905"/>
      <c r="J53" s="2905"/>
      <c r="K53" s="2905"/>
      <c r="L53" s="2905"/>
      <c r="M53" s="144"/>
    </row>
    <row r="54" spans="1:13" ht="9.75" customHeight="1" x14ac:dyDescent="0.2">
      <c r="A54" s="2905"/>
      <c r="D54" s="2905"/>
      <c r="E54" s="2905"/>
      <c r="F54" s="2905"/>
      <c r="G54" s="2905"/>
      <c r="H54" s="2905"/>
      <c r="I54" s="2905"/>
      <c r="J54" s="2905"/>
      <c r="K54" s="2905"/>
      <c r="L54" s="2905"/>
      <c r="M54" s="144"/>
    </row>
    <row r="55" spans="1:13" ht="14.25" customHeight="1" x14ac:dyDescent="0.2">
      <c r="A55" s="2905"/>
      <c r="D55" s="2905"/>
      <c r="E55" s="2905"/>
      <c r="F55" s="2905"/>
      <c r="G55" s="2905"/>
      <c r="H55" s="2905"/>
      <c r="I55" s="2905"/>
      <c r="J55" s="2905"/>
      <c r="K55" s="2905"/>
      <c r="L55" s="2905"/>
      <c r="M55" s="144"/>
    </row>
    <row r="56" spans="1:13" ht="9.75" customHeight="1" x14ac:dyDescent="0.2">
      <c r="A56" s="2905"/>
      <c r="D56" s="2905"/>
      <c r="E56" s="2905"/>
      <c r="F56" s="2905"/>
      <c r="G56" s="2905"/>
      <c r="H56" s="2905"/>
      <c r="I56" s="2905"/>
      <c r="J56" s="2905"/>
      <c r="K56" s="2905"/>
      <c r="L56" s="2905"/>
      <c r="M56" s="144"/>
    </row>
    <row r="57" spans="1:13" ht="9.75" customHeight="1" x14ac:dyDescent="0.2">
      <c r="A57" s="2905"/>
      <c r="D57" s="2905"/>
      <c r="E57" s="2905"/>
      <c r="F57" s="2905"/>
      <c r="G57" s="2905"/>
      <c r="H57" s="2905"/>
      <c r="I57" s="2905"/>
      <c r="J57" s="2905"/>
      <c r="K57" s="2905"/>
      <c r="L57" s="2905"/>
      <c r="M57" s="144"/>
    </row>
    <row r="58" spans="1:13" ht="9.75" customHeight="1" x14ac:dyDescent="0.2">
      <c r="A58" s="2905"/>
      <c r="D58" s="2905"/>
      <c r="E58" s="2905"/>
      <c r="F58" s="2905"/>
      <c r="G58" s="2905"/>
      <c r="H58" s="2905"/>
      <c r="I58" s="2905"/>
      <c r="J58" s="2905"/>
      <c r="K58" s="2905"/>
      <c r="L58" s="2905"/>
      <c r="M58" s="144"/>
    </row>
    <row r="59" spans="1:13" ht="14.25" customHeight="1" x14ac:dyDescent="0.2">
      <c r="A59" s="2905"/>
      <c r="D59" s="2905"/>
      <c r="E59" s="2905"/>
      <c r="F59" s="2905"/>
      <c r="G59" s="2905"/>
      <c r="H59" s="2905"/>
      <c r="I59" s="2905"/>
      <c r="J59" s="2905"/>
      <c r="K59" s="2905"/>
      <c r="L59" s="2905"/>
      <c r="M59" s="144"/>
    </row>
    <row r="60" spans="1:13" ht="14.25" customHeight="1" x14ac:dyDescent="0.2">
      <c r="A60" s="2905"/>
      <c r="D60" s="2905"/>
      <c r="E60" s="2905"/>
      <c r="F60" s="2905"/>
      <c r="G60" s="2905"/>
      <c r="H60" s="2905"/>
      <c r="I60" s="2905"/>
      <c r="J60" s="2905"/>
      <c r="K60" s="2905"/>
      <c r="L60" s="2905"/>
      <c r="M60" s="144"/>
    </row>
    <row r="61" spans="1:13" ht="9.75" customHeight="1" x14ac:dyDescent="0.2">
      <c r="A61" s="2905"/>
      <c r="D61" s="2905"/>
      <c r="E61" s="2905"/>
      <c r="F61" s="2905"/>
      <c r="G61" s="2905"/>
      <c r="H61" s="2905"/>
      <c r="I61" s="2905"/>
      <c r="J61" s="2905"/>
      <c r="K61" s="2905"/>
      <c r="L61" s="2905"/>
      <c r="M61" s="144"/>
    </row>
    <row r="62" spans="1:13" ht="9.75" customHeight="1" x14ac:dyDescent="0.2">
      <c r="A62" s="2905"/>
      <c r="D62" s="2905"/>
      <c r="E62" s="2905"/>
      <c r="F62" s="2905"/>
      <c r="G62" s="2905"/>
      <c r="H62" s="2905"/>
      <c r="I62" s="2905"/>
      <c r="J62" s="2905"/>
      <c r="K62" s="2905"/>
      <c r="L62" s="2905"/>
      <c r="M62" s="144"/>
    </row>
    <row r="63" spans="1:13" ht="14.25" customHeight="1" x14ac:dyDescent="0.2">
      <c r="A63" s="2905"/>
      <c r="D63" s="2905"/>
      <c r="E63" s="2905"/>
      <c r="F63" s="2905"/>
      <c r="G63" s="2905"/>
      <c r="H63" s="2905"/>
      <c r="I63" s="2905"/>
      <c r="J63" s="2905"/>
      <c r="K63" s="2905"/>
      <c r="L63" s="2905"/>
      <c r="M63" s="144"/>
    </row>
    <row r="64" spans="1:13" ht="9.75" customHeight="1" x14ac:dyDescent="0.2">
      <c r="A64" s="2905"/>
      <c r="D64" s="2905"/>
      <c r="E64" s="2905"/>
      <c r="F64" s="2905"/>
      <c r="G64" s="2905"/>
      <c r="H64" s="2905"/>
      <c r="I64" s="2905"/>
      <c r="J64" s="2905"/>
      <c r="K64" s="2905"/>
      <c r="L64" s="2905"/>
      <c r="M64" s="144"/>
    </row>
    <row r="65" spans="1:13" ht="9.75" customHeight="1" x14ac:dyDescent="0.2">
      <c r="A65" s="2905"/>
      <c r="D65" s="2905"/>
      <c r="E65" s="2905"/>
      <c r="F65" s="2905"/>
      <c r="G65" s="2905"/>
      <c r="H65" s="2905"/>
      <c r="I65" s="2905"/>
      <c r="J65" s="2905"/>
      <c r="K65" s="2905"/>
      <c r="L65" s="2905"/>
      <c r="M65" s="144"/>
    </row>
    <row r="66" spans="1:13" ht="14.25" customHeight="1" x14ac:dyDescent="0.2">
      <c r="A66" s="2905"/>
      <c r="D66" s="2905"/>
      <c r="E66" s="2905"/>
      <c r="F66" s="2905"/>
      <c r="G66" s="2905"/>
      <c r="H66" s="2905"/>
      <c r="I66" s="2905"/>
      <c r="J66" s="2905"/>
      <c r="K66" s="2905"/>
      <c r="L66" s="2905"/>
      <c r="M66" s="144"/>
    </row>
    <row r="67" spans="1:13" ht="9.75" customHeight="1" x14ac:dyDescent="0.2">
      <c r="A67" s="2905"/>
      <c r="D67" s="2905"/>
      <c r="E67" s="2905"/>
      <c r="F67" s="2905"/>
      <c r="G67" s="2905"/>
      <c r="H67" s="2905"/>
      <c r="I67" s="2905"/>
      <c r="J67" s="2905"/>
      <c r="K67" s="2905"/>
      <c r="L67" s="2905"/>
      <c r="M67" s="144"/>
    </row>
    <row r="68" spans="1:13" ht="9.75" customHeight="1" x14ac:dyDescent="0.2">
      <c r="A68" s="2905"/>
      <c r="D68" s="2905"/>
      <c r="E68" s="2905"/>
      <c r="F68" s="2905"/>
      <c r="G68" s="2905"/>
      <c r="H68" s="2905"/>
      <c r="I68" s="2905"/>
      <c r="J68" s="2905"/>
      <c r="K68" s="2905"/>
      <c r="L68" s="2905"/>
      <c r="M68" s="144"/>
    </row>
    <row r="69" spans="1:13" ht="14.25" customHeight="1" x14ac:dyDescent="0.2">
      <c r="A69" s="2905"/>
      <c r="D69" s="2905"/>
      <c r="E69" s="2905"/>
      <c r="F69" s="2905"/>
      <c r="G69" s="2905"/>
      <c r="H69" s="2905"/>
      <c r="I69" s="2905"/>
      <c r="J69" s="2905"/>
      <c r="K69" s="2905"/>
      <c r="L69" s="2905"/>
      <c r="M69" s="144"/>
    </row>
    <row r="70" spans="1:13" ht="14.25" customHeight="1" x14ac:dyDescent="0.2">
      <c r="A70" s="2905"/>
      <c r="D70" s="2905"/>
      <c r="E70" s="2905"/>
      <c r="F70" s="2905"/>
      <c r="G70" s="2905"/>
      <c r="H70" s="2905"/>
      <c r="I70" s="2905"/>
      <c r="J70" s="2905"/>
      <c r="K70" s="2905"/>
      <c r="L70" s="2905"/>
      <c r="M70" s="144"/>
    </row>
    <row r="71" spans="1:13" ht="9.75" customHeight="1" x14ac:dyDescent="0.2">
      <c r="A71" s="2905"/>
      <c r="D71" s="2905"/>
      <c r="E71" s="2905"/>
      <c r="F71" s="2905"/>
      <c r="G71" s="2905"/>
      <c r="H71" s="2905"/>
      <c r="I71" s="2905"/>
      <c r="J71" s="2905"/>
      <c r="K71" s="2905"/>
      <c r="L71" s="2905"/>
      <c r="M71" s="144"/>
    </row>
    <row r="72" spans="1:13" ht="9.75" customHeight="1" x14ac:dyDescent="0.2">
      <c r="A72" s="2905"/>
      <c r="D72" s="2905"/>
      <c r="E72" s="2905"/>
      <c r="F72" s="2905"/>
      <c r="G72" s="2905"/>
      <c r="H72" s="2905"/>
      <c r="I72" s="2905"/>
      <c r="J72" s="2905"/>
      <c r="K72" s="2905"/>
      <c r="L72" s="2905"/>
      <c r="M72" s="144"/>
    </row>
    <row r="73" spans="1:13" ht="9.75" customHeight="1" x14ac:dyDescent="0.2">
      <c r="A73" s="2905"/>
      <c r="D73" s="2905"/>
      <c r="E73" s="2905"/>
      <c r="F73" s="2905"/>
      <c r="G73" s="2905"/>
      <c r="H73" s="2905"/>
      <c r="I73" s="2905"/>
      <c r="J73" s="2905"/>
      <c r="K73" s="2905"/>
      <c r="L73" s="2905"/>
      <c r="M73" s="144"/>
    </row>
    <row r="74" spans="1:13" ht="9.75" customHeight="1" x14ac:dyDescent="0.2">
      <c r="A74" s="2905"/>
      <c r="D74" s="2905"/>
      <c r="E74" s="2905"/>
      <c r="F74" s="2905"/>
      <c r="G74" s="2905"/>
      <c r="H74" s="2905"/>
      <c r="I74" s="2905"/>
      <c r="J74" s="2905"/>
      <c r="K74" s="2905"/>
      <c r="L74" s="2905"/>
      <c r="M74" s="144"/>
    </row>
    <row r="75" spans="1:13" ht="9.75" customHeight="1" x14ac:dyDescent="0.2">
      <c r="A75" s="2905"/>
      <c r="D75" s="2905"/>
      <c r="E75" s="2905"/>
      <c r="F75" s="2905"/>
      <c r="G75" s="2905"/>
      <c r="H75" s="2905"/>
      <c r="I75" s="2905"/>
      <c r="J75" s="2905"/>
      <c r="K75" s="2905"/>
      <c r="L75" s="2905"/>
      <c r="M75" s="144"/>
    </row>
    <row r="76" spans="1:13" ht="14.25" customHeight="1" x14ac:dyDescent="0.2">
      <c r="A76" s="2905"/>
      <c r="D76" s="2905"/>
      <c r="E76" s="2905"/>
      <c r="F76" s="2905"/>
      <c r="G76" s="2905"/>
      <c r="H76" s="2905"/>
      <c r="I76" s="2905"/>
      <c r="J76" s="2905"/>
      <c r="K76" s="2905"/>
      <c r="L76" s="2905"/>
      <c r="M76" s="144"/>
    </row>
    <row r="77" spans="1:13" ht="9.75" customHeight="1" x14ac:dyDescent="0.2">
      <c r="A77" s="2905"/>
      <c r="D77" s="2905"/>
      <c r="E77" s="2905"/>
      <c r="F77" s="2905"/>
      <c r="G77" s="2905"/>
      <c r="H77" s="2905"/>
      <c r="I77" s="2905"/>
      <c r="J77" s="2905"/>
      <c r="K77" s="2905"/>
      <c r="L77" s="2905"/>
      <c r="M77" s="144"/>
    </row>
    <row r="78" spans="1:13" ht="9.75" customHeight="1" x14ac:dyDescent="0.2">
      <c r="A78" s="2905"/>
      <c r="D78" s="2905"/>
      <c r="E78" s="2905"/>
      <c r="F78" s="2905"/>
      <c r="G78" s="2905"/>
      <c r="H78" s="2905"/>
      <c r="I78" s="2905"/>
      <c r="J78" s="2905"/>
      <c r="K78" s="2905"/>
      <c r="L78" s="2905"/>
      <c r="M78" s="144"/>
    </row>
    <row r="79" spans="1:13" ht="9.75" customHeight="1" x14ac:dyDescent="0.2">
      <c r="A79" s="2905"/>
      <c r="D79" s="2905"/>
      <c r="E79" s="2905"/>
      <c r="F79" s="2905"/>
      <c r="G79" s="2905"/>
      <c r="H79" s="2905"/>
      <c r="I79" s="2905"/>
      <c r="J79" s="2905"/>
      <c r="K79" s="2905"/>
      <c r="L79" s="2905"/>
      <c r="M79" s="144"/>
    </row>
    <row r="80" spans="1:13" ht="9.75" customHeight="1" x14ac:dyDescent="0.2">
      <c r="A80" s="2905"/>
      <c r="D80" s="2905"/>
      <c r="E80" s="2905"/>
      <c r="F80" s="2905"/>
      <c r="G80" s="2905"/>
      <c r="H80" s="2905"/>
      <c r="I80" s="2905"/>
      <c r="J80" s="2905"/>
      <c r="K80" s="2905"/>
      <c r="L80" s="2905"/>
      <c r="M80" s="144"/>
    </row>
    <row r="81" spans="1:13" ht="14.25" customHeight="1" x14ac:dyDescent="0.2">
      <c r="A81" s="2905"/>
      <c r="D81" s="2905"/>
      <c r="E81" s="2905"/>
      <c r="F81" s="2905"/>
      <c r="G81" s="2905"/>
      <c r="H81" s="2905"/>
      <c r="I81" s="2905"/>
      <c r="J81" s="2905"/>
      <c r="K81" s="2905"/>
      <c r="L81" s="2905"/>
      <c r="M81" s="144"/>
    </row>
    <row r="82" spans="1:13" ht="14.25" customHeight="1" x14ac:dyDescent="0.2">
      <c r="A82" s="2905"/>
      <c r="D82" s="2905"/>
      <c r="E82" s="2905"/>
      <c r="F82" s="2905"/>
      <c r="G82" s="2905"/>
      <c r="H82" s="2905"/>
      <c r="I82" s="2905"/>
      <c r="J82" s="2905"/>
      <c r="K82" s="2905"/>
      <c r="L82" s="2905"/>
      <c r="M82" s="144"/>
    </row>
    <row r="83" spans="1:13" ht="9.75" customHeight="1" x14ac:dyDescent="0.2">
      <c r="A83" s="2905"/>
      <c r="D83" s="2905"/>
      <c r="E83" s="2905"/>
      <c r="F83" s="2905"/>
      <c r="G83" s="2905"/>
      <c r="H83" s="2905"/>
      <c r="I83" s="2905"/>
      <c r="J83" s="2905"/>
      <c r="K83" s="2905"/>
      <c r="L83" s="2905"/>
      <c r="M83" s="144"/>
    </row>
    <row r="84" spans="1:13" ht="9.75" customHeight="1" x14ac:dyDescent="0.2">
      <c r="A84" s="2905"/>
      <c r="D84" s="2905"/>
      <c r="E84" s="2905"/>
      <c r="F84" s="2905"/>
      <c r="G84" s="2905"/>
      <c r="H84" s="2905"/>
      <c r="I84" s="2905"/>
      <c r="J84" s="2905"/>
      <c r="K84" s="2905"/>
      <c r="L84" s="2905"/>
      <c r="M84" s="144"/>
    </row>
    <row r="85" spans="1:13" ht="15" customHeight="1" x14ac:dyDescent="0.2">
      <c r="A85" s="2905"/>
      <c r="D85" s="2905"/>
      <c r="E85" s="2905"/>
      <c r="F85" s="2905"/>
      <c r="G85" s="2905"/>
      <c r="H85" s="2905"/>
      <c r="I85" s="2905"/>
      <c r="J85" s="2905"/>
      <c r="K85" s="2905"/>
      <c r="L85" s="2905"/>
      <c r="M85" s="144"/>
    </row>
    <row r="86" spans="1:13" ht="12.75" customHeight="1" x14ac:dyDescent="0.2">
      <c r="A86" s="2905"/>
      <c r="D86" s="2905"/>
      <c r="E86" s="2905"/>
      <c r="F86" s="2905"/>
      <c r="G86" s="2905"/>
      <c r="H86" s="2905"/>
      <c r="I86" s="2905"/>
      <c r="J86" s="2905"/>
      <c r="K86" s="2905"/>
      <c r="L86" s="2905"/>
      <c r="M86" s="144"/>
    </row>
    <row r="87" spans="1:13" ht="9.75" customHeight="1" x14ac:dyDescent="0.2">
      <c r="A87" s="2905"/>
      <c r="D87" s="2905"/>
      <c r="E87" s="2905"/>
      <c r="F87" s="2905"/>
      <c r="G87" s="2905"/>
      <c r="H87" s="2905"/>
      <c r="I87" s="2905"/>
      <c r="J87" s="2905"/>
      <c r="K87" s="2905"/>
      <c r="L87" s="2905"/>
      <c r="M87" s="144"/>
    </row>
    <row r="88" spans="1:13" ht="10.5" customHeight="1" x14ac:dyDescent="0.2">
      <c r="D88" s="2912"/>
      <c r="E88" s="2912"/>
      <c r="F88" s="2912"/>
      <c r="G88" s="2912"/>
      <c r="H88" s="2912"/>
      <c r="I88" s="2912"/>
      <c r="J88" s="2912"/>
      <c r="K88" s="2912"/>
      <c r="L88" s="2912"/>
      <c r="M88" s="144"/>
    </row>
    <row r="89" spans="1:13" ht="10.5" customHeight="1" x14ac:dyDescent="0.2">
      <c r="D89" s="2912"/>
      <c r="E89" s="2912"/>
      <c r="F89" s="2912"/>
      <c r="G89" s="2912"/>
      <c r="H89" s="2912"/>
      <c r="I89" s="2912"/>
      <c r="J89" s="2912"/>
      <c r="K89" s="2912"/>
      <c r="L89" s="2912"/>
      <c r="M89" s="144"/>
    </row>
  </sheetData>
  <mergeCells count="10">
    <mergeCell ref="G1:K1"/>
    <mergeCell ref="G2:L2"/>
    <mergeCell ref="A4:B5"/>
    <mergeCell ref="D4:H4"/>
    <mergeCell ref="I4:I5"/>
    <mergeCell ref="J4:J5"/>
    <mergeCell ref="K4:K5"/>
    <mergeCell ref="L4:L5"/>
    <mergeCell ref="D3:L3"/>
    <mergeCell ref="A1:B1"/>
  </mergeCells>
  <phoneticPr fontId="1" type="noConversion"/>
  <printOptions horizontalCentered="1"/>
  <pageMargins left="0.19685039370078741" right="0.19685039370078741" top="0.6692913385826772" bottom="0.51181102362204722" header="0" footer="0.31496062992125984"/>
  <pageSetup paperSize="9" firstPageNumber="31" fitToWidth="0" orientation="landscape" r:id="rId1"/>
  <headerFooter alignWithMargins="0">
    <oddFooter>&amp;C&amp;P</oddFooter>
  </headerFooter>
  <rowBreaks count="1" manualBreakCount="1">
    <brk id="41" max="16383" man="1"/>
  </rowBreaks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0"/>
  <dimension ref="A1:L80"/>
  <sheetViews>
    <sheetView view="pageBreakPreview" topLeftCell="A14" zoomScale="60" zoomScaleNormal="100" workbookViewId="0">
      <selection activeCell="B88" sqref="B88"/>
    </sheetView>
  </sheetViews>
  <sheetFormatPr defaultRowHeight="12.75" x14ac:dyDescent="0.2"/>
  <cols>
    <col min="1" max="1" width="5.28515625" style="2654" customWidth="1"/>
    <col min="2" max="2" width="35.28515625" style="2654" customWidth="1"/>
    <col min="3" max="3" width="0.85546875" style="2654" customWidth="1"/>
    <col min="4" max="5" width="10" style="2654" customWidth="1"/>
    <col min="6" max="6" width="12" style="2687" customWidth="1"/>
    <col min="7" max="7" width="10" style="2654" customWidth="1"/>
    <col min="8" max="8" width="10.42578125" style="2654" customWidth="1"/>
    <col min="9" max="9" width="10" style="2654" customWidth="1"/>
    <col min="10" max="10" width="10" style="2687" customWidth="1"/>
    <col min="11" max="11" width="10" style="2654" customWidth="1"/>
    <col min="12" max="12" width="10" style="2687" customWidth="1"/>
    <col min="13" max="13" width="3.28515625" style="2654" customWidth="1"/>
    <col min="14" max="245" width="9.140625" style="2654"/>
    <col min="246" max="246" width="5.28515625" style="2654" customWidth="1"/>
    <col min="247" max="247" width="35.28515625" style="2654" customWidth="1"/>
    <col min="248" max="248" width="0.85546875" style="2654" customWidth="1"/>
    <col min="249" max="250" width="10" style="2654" customWidth="1"/>
    <col min="251" max="251" width="12" style="2654" customWidth="1"/>
    <col min="252" max="252" width="10" style="2654" customWidth="1"/>
    <col min="253" max="253" width="10.42578125" style="2654" customWidth="1"/>
    <col min="254" max="257" width="10" style="2654" customWidth="1"/>
    <col min="258" max="258" width="3.28515625" style="2654" customWidth="1"/>
    <col min="259" max="260" width="10" style="2654" customWidth="1"/>
    <col min="261" max="262" width="9.7109375" style="2654" bestFit="1" customWidth="1"/>
    <col min="263" max="501" width="9.140625" style="2654"/>
    <col min="502" max="502" width="5.28515625" style="2654" customWidth="1"/>
    <col min="503" max="503" width="35.28515625" style="2654" customWidth="1"/>
    <col min="504" max="504" width="0.85546875" style="2654" customWidth="1"/>
    <col min="505" max="506" width="10" style="2654" customWidth="1"/>
    <col min="507" max="507" width="12" style="2654" customWidth="1"/>
    <col min="508" max="508" width="10" style="2654" customWidth="1"/>
    <col min="509" max="509" width="10.42578125" style="2654" customWidth="1"/>
    <col min="510" max="513" width="10" style="2654" customWidth="1"/>
    <col min="514" max="514" width="3.28515625" style="2654" customWidth="1"/>
    <col min="515" max="516" width="10" style="2654" customWidth="1"/>
    <col min="517" max="518" width="9.7109375" style="2654" bestFit="1" customWidth="1"/>
    <col min="519" max="757" width="9.140625" style="2654"/>
    <col min="758" max="758" width="5.28515625" style="2654" customWidth="1"/>
    <col min="759" max="759" width="35.28515625" style="2654" customWidth="1"/>
    <col min="760" max="760" width="0.85546875" style="2654" customWidth="1"/>
    <col min="761" max="762" width="10" style="2654" customWidth="1"/>
    <col min="763" max="763" width="12" style="2654" customWidth="1"/>
    <col min="764" max="764" width="10" style="2654" customWidth="1"/>
    <col min="765" max="765" width="10.42578125" style="2654" customWidth="1"/>
    <col min="766" max="769" width="10" style="2654" customWidth="1"/>
    <col min="770" max="770" width="3.28515625" style="2654" customWidth="1"/>
    <col min="771" max="772" width="10" style="2654" customWidth="1"/>
    <col min="773" max="774" width="9.7109375" style="2654" bestFit="1" customWidth="1"/>
    <col min="775" max="1013" width="9.140625" style="2654"/>
    <col min="1014" max="1014" width="5.28515625" style="2654" customWidth="1"/>
    <col min="1015" max="1015" width="35.28515625" style="2654" customWidth="1"/>
    <col min="1016" max="1016" width="0.85546875" style="2654" customWidth="1"/>
    <col min="1017" max="1018" width="10" style="2654" customWidth="1"/>
    <col min="1019" max="1019" width="12" style="2654" customWidth="1"/>
    <col min="1020" max="1020" width="10" style="2654" customWidth="1"/>
    <col min="1021" max="1021" width="10.42578125" style="2654" customWidth="1"/>
    <col min="1022" max="1025" width="10" style="2654" customWidth="1"/>
    <col min="1026" max="1026" width="3.28515625" style="2654" customWidth="1"/>
    <col min="1027" max="1028" width="10" style="2654" customWidth="1"/>
    <col min="1029" max="1030" width="9.7109375" style="2654" bestFit="1" customWidth="1"/>
    <col min="1031" max="1269" width="9.140625" style="2654"/>
    <col min="1270" max="1270" width="5.28515625" style="2654" customWidth="1"/>
    <col min="1271" max="1271" width="35.28515625" style="2654" customWidth="1"/>
    <col min="1272" max="1272" width="0.85546875" style="2654" customWidth="1"/>
    <col min="1273" max="1274" width="10" style="2654" customWidth="1"/>
    <col min="1275" max="1275" width="12" style="2654" customWidth="1"/>
    <col min="1276" max="1276" width="10" style="2654" customWidth="1"/>
    <col min="1277" max="1277" width="10.42578125" style="2654" customWidth="1"/>
    <col min="1278" max="1281" width="10" style="2654" customWidth="1"/>
    <col min="1282" max="1282" width="3.28515625" style="2654" customWidth="1"/>
    <col min="1283" max="1284" width="10" style="2654" customWidth="1"/>
    <col min="1285" max="1286" width="9.7109375" style="2654" bestFit="1" customWidth="1"/>
    <col min="1287" max="1525" width="9.140625" style="2654"/>
    <col min="1526" max="1526" width="5.28515625" style="2654" customWidth="1"/>
    <col min="1527" max="1527" width="35.28515625" style="2654" customWidth="1"/>
    <col min="1528" max="1528" width="0.85546875" style="2654" customWidth="1"/>
    <col min="1529" max="1530" width="10" style="2654" customWidth="1"/>
    <col min="1531" max="1531" width="12" style="2654" customWidth="1"/>
    <col min="1532" max="1532" width="10" style="2654" customWidth="1"/>
    <col min="1533" max="1533" width="10.42578125" style="2654" customWidth="1"/>
    <col min="1534" max="1537" width="10" style="2654" customWidth="1"/>
    <col min="1538" max="1538" width="3.28515625" style="2654" customWidth="1"/>
    <col min="1539" max="1540" width="10" style="2654" customWidth="1"/>
    <col min="1541" max="1542" width="9.7109375" style="2654" bestFit="1" customWidth="1"/>
    <col min="1543" max="1781" width="9.140625" style="2654"/>
    <col min="1782" max="1782" width="5.28515625" style="2654" customWidth="1"/>
    <col min="1783" max="1783" width="35.28515625" style="2654" customWidth="1"/>
    <col min="1784" max="1784" width="0.85546875" style="2654" customWidth="1"/>
    <col min="1785" max="1786" width="10" style="2654" customWidth="1"/>
    <col min="1787" max="1787" width="12" style="2654" customWidth="1"/>
    <col min="1788" max="1788" width="10" style="2654" customWidth="1"/>
    <col min="1789" max="1789" width="10.42578125" style="2654" customWidth="1"/>
    <col min="1790" max="1793" width="10" style="2654" customWidth="1"/>
    <col min="1794" max="1794" width="3.28515625" style="2654" customWidth="1"/>
    <col min="1795" max="1796" width="10" style="2654" customWidth="1"/>
    <col min="1797" max="1798" width="9.7109375" style="2654" bestFit="1" customWidth="1"/>
    <col min="1799" max="2037" width="9.140625" style="2654"/>
    <col min="2038" max="2038" width="5.28515625" style="2654" customWidth="1"/>
    <col min="2039" max="2039" width="35.28515625" style="2654" customWidth="1"/>
    <col min="2040" max="2040" width="0.85546875" style="2654" customWidth="1"/>
    <col min="2041" max="2042" width="10" style="2654" customWidth="1"/>
    <col min="2043" max="2043" width="12" style="2654" customWidth="1"/>
    <col min="2044" max="2044" width="10" style="2654" customWidth="1"/>
    <col min="2045" max="2045" width="10.42578125" style="2654" customWidth="1"/>
    <col min="2046" max="2049" width="10" style="2654" customWidth="1"/>
    <col min="2050" max="2050" width="3.28515625" style="2654" customWidth="1"/>
    <col min="2051" max="2052" width="10" style="2654" customWidth="1"/>
    <col min="2053" max="2054" width="9.7109375" style="2654" bestFit="1" customWidth="1"/>
    <col min="2055" max="2293" width="9.140625" style="2654"/>
    <col min="2294" max="2294" width="5.28515625" style="2654" customWidth="1"/>
    <col min="2295" max="2295" width="35.28515625" style="2654" customWidth="1"/>
    <col min="2296" max="2296" width="0.85546875" style="2654" customWidth="1"/>
    <col min="2297" max="2298" width="10" style="2654" customWidth="1"/>
    <col min="2299" max="2299" width="12" style="2654" customWidth="1"/>
    <col min="2300" max="2300" width="10" style="2654" customWidth="1"/>
    <col min="2301" max="2301" width="10.42578125" style="2654" customWidth="1"/>
    <col min="2302" max="2305" width="10" style="2654" customWidth="1"/>
    <col min="2306" max="2306" width="3.28515625" style="2654" customWidth="1"/>
    <col min="2307" max="2308" width="10" style="2654" customWidth="1"/>
    <col min="2309" max="2310" width="9.7109375" style="2654" bestFit="1" customWidth="1"/>
    <col min="2311" max="2549" width="9.140625" style="2654"/>
    <col min="2550" max="2550" width="5.28515625" style="2654" customWidth="1"/>
    <col min="2551" max="2551" width="35.28515625" style="2654" customWidth="1"/>
    <col min="2552" max="2552" width="0.85546875" style="2654" customWidth="1"/>
    <col min="2553" max="2554" width="10" style="2654" customWidth="1"/>
    <col min="2555" max="2555" width="12" style="2654" customWidth="1"/>
    <col min="2556" max="2556" width="10" style="2654" customWidth="1"/>
    <col min="2557" max="2557" width="10.42578125" style="2654" customWidth="1"/>
    <col min="2558" max="2561" width="10" style="2654" customWidth="1"/>
    <col min="2562" max="2562" width="3.28515625" style="2654" customWidth="1"/>
    <col min="2563" max="2564" width="10" style="2654" customWidth="1"/>
    <col min="2565" max="2566" width="9.7109375" style="2654" bestFit="1" customWidth="1"/>
    <col min="2567" max="2805" width="9.140625" style="2654"/>
    <col min="2806" max="2806" width="5.28515625" style="2654" customWidth="1"/>
    <col min="2807" max="2807" width="35.28515625" style="2654" customWidth="1"/>
    <col min="2808" max="2808" width="0.85546875" style="2654" customWidth="1"/>
    <col min="2809" max="2810" width="10" style="2654" customWidth="1"/>
    <col min="2811" max="2811" width="12" style="2654" customWidth="1"/>
    <col min="2812" max="2812" width="10" style="2654" customWidth="1"/>
    <col min="2813" max="2813" width="10.42578125" style="2654" customWidth="1"/>
    <col min="2814" max="2817" width="10" style="2654" customWidth="1"/>
    <col min="2818" max="2818" width="3.28515625" style="2654" customWidth="1"/>
    <col min="2819" max="2820" width="10" style="2654" customWidth="1"/>
    <col min="2821" max="2822" width="9.7109375" style="2654" bestFit="1" customWidth="1"/>
    <col min="2823" max="3061" width="9.140625" style="2654"/>
    <col min="3062" max="3062" width="5.28515625" style="2654" customWidth="1"/>
    <col min="3063" max="3063" width="35.28515625" style="2654" customWidth="1"/>
    <col min="3064" max="3064" width="0.85546875" style="2654" customWidth="1"/>
    <col min="3065" max="3066" width="10" style="2654" customWidth="1"/>
    <col min="3067" max="3067" width="12" style="2654" customWidth="1"/>
    <col min="3068" max="3068" width="10" style="2654" customWidth="1"/>
    <col min="3069" max="3069" width="10.42578125" style="2654" customWidth="1"/>
    <col min="3070" max="3073" width="10" style="2654" customWidth="1"/>
    <col min="3074" max="3074" width="3.28515625" style="2654" customWidth="1"/>
    <col min="3075" max="3076" width="10" style="2654" customWidth="1"/>
    <col min="3077" max="3078" width="9.7109375" style="2654" bestFit="1" customWidth="1"/>
    <col min="3079" max="3317" width="9.140625" style="2654"/>
    <col min="3318" max="3318" width="5.28515625" style="2654" customWidth="1"/>
    <col min="3319" max="3319" width="35.28515625" style="2654" customWidth="1"/>
    <col min="3320" max="3320" width="0.85546875" style="2654" customWidth="1"/>
    <col min="3321" max="3322" width="10" style="2654" customWidth="1"/>
    <col min="3323" max="3323" width="12" style="2654" customWidth="1"/>
    <col min="3324" max="3324" width="10" style="2654" customWidth="1"/>
    <col min="3325" max="3325" width="10.42578125" style="2654" customWidth="1"/>
    <col min="3326" max="3329" width="10" style="2654" customWidth="1"/>
    <col min="3330" max="3330" width="3.28515625" style="2654" customWidth="1"/>
    <col min="3331" max="3332" width="10" style="2654" customWidth="1"/>
    <col min="3333" max="3334" width="9.7109375" style="2654" bestFit="1" customWidth="1"/>
    <col min="3335" max="3573" width="9.140625" style="2654"/>
    <col min="3574" max="3574" width="5.28515625" style="2654" customWidth="1"/>
    <col min="3575" max="3575" width="35.28515625" style="2654" customWidth="1"/>
    <col min="3576" max="3576" width="0.85546875" style="2654" customWidth="1"/>
    <col min="3577" max="3578" width="10" style="2654" customWidth="1"/>
    <col min="3579" max="3579" width="12" style="2654" customWidth="1"/>
    <col min="3580" max="3580" width="10" style="2654" customWidth="1"/>
    <col min="3581" max="3581" width="10.42578125" style="2654" customWidth="1"/>
    <col min="3582" max="3585" width="10" style="2654" customWidth="1"/>
    <col min="3586" max="3586" width="3.28515625" style="2654" customWidth="1"/>
    <col min="3587" max="3588" width="10" style="2654" customWidth="1"/>
    <col min="3589" max="3590" width="9.7109375" style="2654" bestFit="1" customWidth="1"/>
    <col min="3591" max="3829" width="9.140625" style="2654"/>
    <col min="3830" max="3830" width="5.28515625" style="2654" customWidth="1"/>
    <col min="3831" max="3831" width="35.28515625" style="2654" customWidth="1"/>
    <col min="3832" max="3832" width="0.85546875" style="2654" customWidth="1"/>
    <col min="3833" max="3834" width="10" style="2654" customWidth="1"/>
    <col min="3835" max="3835" width="12" style="2654" customWidth="1"/>
    <col min="3836" max="3836" width="10" style="2654" customWidth="1"/>
    <col min="3837" max="3837" width="10.42578125" style="2654" customWidth="1"/>
    <col min="3838" max="3841" width="10" style="2654" customWidth="1"/>
    <col min="3842" max="3842" width="3.28515625" style="2654" customWidth="1"/>
    <col min="3843" max="3844" width="10" style="2654" customWidth="1"/>
    <col min="3845" max="3846" width="9.7109375" style="2654" bestFit="1" customWidth="1"/>
    <col min="3847" max="4085" width="9.140625" style="2654"/>
    <col min="4086" max="4086" width="5.28515625" style="2654" customWidth="1"/>
    <col min="4087" max="4087" width="35.28515625" style="2654" customWidth="1"/>
    <col min="4088" max="4088" width="0.85546875" style="2654" customWidth="1"/>
    <col min="4089" max="4090" width="10" style="2654" customWidth="1"/>
    <col min="4091" max="4091" width="12" style="2654" customWidth="1"/>
    <col min="4092" max="4092" width="10" style="2654" customWidth="1"/>
    <col min="4093" max="4093" width="10.42578125" style="2654" customWidth="1"/>
    <col min="4094" max="4097" width="10" style="2654" customWidth="1"/>
    <col min="4098" max="4098" width="3.28515625" style="2654" customWidth="1"/>
    <col min="4099" max="4100" width="10" style="2654" customWidth="1"/>
    <col min="4101" max="4102" width="9.7109375" style="2654" bestFit="1" customWidth="1"/>
    <col min="4103" max="4341" width="9.140625" style="2654"/>
    <col min="4342" max="4342" width="5.28515625" style="2654" customWidth="1"/>
    <col min="4343" max="4343" width="35.28515625" style="2654" customWidth="1"/>
    <col min="4344" max="4344" width="0.85546875" style="2654" customWidth="1"/>
    <col min="4345" max="4346" width="10" style="2654" customWidth="1"/>
    <col min="4347" max="4347" width="12" style="2654" customWidth="1"/>
    <col min="4348" max="4348" width="10" style="2654" customWidth="1"/>
    <col min="4349" max="4349" width="10.42578125" style="2654" customWidth="1"/>
    <col min="4350" max="4353" width="10" style="2654" customWidth="1"/>
    <col min="4354" max="4354" width="3.28515625" style="2654" customWidth="1"/>
    <col min="4355" max="4356" width="10" style="2654" customWidth="1"/>
    <col min="4357" max="4358" width="9.7109375" style="2654" bestFit="1" customWidth="1"/>
    <col min="4359" max="4597" width="9.140625" style="2654"/>
    <col min="4598" max="4598" width="5.28515625" style="2654" customWidth="1"/>
    <col min="4599" max="4599" width="35.28515625" style="2654" customWidth="1"/>
    <col min="4600" max="4600" width="0.85546875" style="2654" customWidth="1"/>
    <col min="4601" max="4602" width="10" style="2654" customWidth="1"/>
    <col min="4603" max="4603" width="12" style="2654" customWidth="1"/>
    <col min="4604" max="4604" width="10" style="2654" customWidth="1"/>
    <col min="4605" max="4605" width="10.42578125" style="2654" customWidth="1"/>
    <col min="4606" max="4609" width="10" style="2654" customWidth="1"/>
    <col min="4610" max="4610" width="3.28515625" style="2654" customWidth="1"/>
    <col min="4611" max="4612" width="10" style="2654" customWidth="1"/>
    <col min="4613" max="4614" width="9.7109375" style="2654" bestFit="1" customWidth="1"/>
    <col min="4615" max="4853" width="9.140625" style="2654"/>
    <col min="4854" max="4854" width="5.28515625" style="2654" customWidth="1"/>
    <col min="4855" max="4855" width="35.28515625" style="2654" customWidth="1"/>
    <col min="4856" max="4856" width="0.85546875" style="2654" customWidth="1"/>
    <col min="4857" max="4858" width="10" style="2654" customWidth="1"/>
    <col min="4859" max="4859" width="12" style="2654" customWidth="1"/>
    <col min="4860" max="4860" width="10" style="2654" customWidth="1"/>
    <col min="4861" max="4861" width="10.42578125" style="2654" customWidth="1"/>
    <col min="4862" max="4865" width="10" style="2654" customWidth="1"/>
    <col min="4866" max="4866" width="3.28515625" style="2654" customWidth="1"/>
    <col min="4867" max="4868" width="10" style="2654" customWidth="1"/>
    <col min="4869" max="4870" width="9.7109375" style="2654" bestFit="1" customWidth="1"/>
    <col min="4871" max="5109" width="9.140625" style="2654"/>
    <col min="5110" max="5110" width="5.28515625" style="2654" customWidth="1"/>
    <col min="5111" max="5111" width="35.28515625" style="2654" customWidth="1"/>
    <col min="5112" max="5112" width="0.85546875" style="2654" customWidth="1"/>
    <col min="5113" max="5114" width="10" style="2654" customWidth="1"/>
    <col min="5115" max="5115" width="12" style="2654" customWidth="1"/>
    <col min="5116" max="5116" width="10" style="2654" customWidth="1"/>
    <col min="5117" max="5117" width="10.42578125" style="2654" customWidth="1"/>
    <col min="5118" max="5121" width="10" style="2654" customWidth="1"/>
    <col min="5122" max="5122" width="3.28515625" style="2654" customWidth="1"/>
    <col min="5123" max="5124" width="10" style="2654" customWidth="1"/>
    <col min="5125" max="5126" width="9.7109375" style="2654" bestFit="1" customWidth="1"/>
    <col min="5127" max="5365" width="9.140625" style="2654"/>
    <col min="5366" max="5366" width="5.28515625" style="2654" customWidth="1"/>
    <col min="5367" max="5367" width="35.28515625" style="2654" customWidth="1"/>
    <col min="5368" max="5368" width="0.85546875" style="2654" customWidth="1"/>
    <col min="5369" max="5370" width="10" style="2654" customWidth="1"/>
    <col min="5371" max="5371" width="12" style="2654" customWidth="1"/>
    <col min="5372" max="5372" width="10" style="2654" customWidth="1"/>
    <col min="5373" max="5373" width="10.42578125" style="2654" customWidth="1"/>
    <col min="5374" max="5377" width="10" style="2654" customWidth="1"/>
    <col min="5378" max="5378" width="3.28515625" style="2654" customWidth="1"/>
    <col min="5379" max="5380" width="10" style="2654" customWidth="1"/>
    <col min="5381" max="5382" width="9.7109375" style="2654" bestFit="1" customWidth="1"/>
    <col min="5383" max="5621" width="9.140625" style="2654"/>
    <col min="5622" max="5622" width="5.28515625" style="2654" customWidth="1"/>
    <col min="5623" max="5623" width="35.28515625" style="2654" customWidth="1"/>
    <col min="5624" max="5624" width="0.85546875" style="2654" customWidth="1"/>
    <col min="5625" max="5626" width="10" style="2654" customWidth="1"/>
    <col min="5627" max="5627" width="12" style="2654" customWidth="1"/>
    <col min="5628" max="5628" width="10" style="2654" customWidth="1"/>
    <col min="5629" max="5629" width="10.42578125" style="2654" customWidth="1"/>
    <col min="5630" max="5633" width="10" style="2654" customWidth="1"/>
    <col min="5634" max="5634" width="3.28515625" style="2654" customWidth="1"/>
    <col min="5635" max="5636" width="10" style="2654" customWidth="1"/>
    <col min="5637" max="5638" width="9.7109375" style="2654" bestFit="1" customWidth="1"/>
    <col min="5639" max="5877" width="9.140625" style="2654"/>
    <col min="5878" max="5878" width="5.28515625" style="2654" customWidth="1"/>
    <col min="5879" max="5879" width="35.28515625" style="2654" customWidth="1"/>
    <col min="5880" max="5880" width="0.85546875" style="2654" customWidth="1"/>
    <col min="5881" max="5882" width="10" style="2654" customWidth="1"/>
    <col min="5883" max="5883" width="12" style="2654" customWidth="1"/>
    <col min="5884" max="5884" width="10" style="2654" customWidth="1"/>
    <col min="5885" max="5885" width="10.42578125" style="2654" customWidth="1"/>
    <col min="5886" max="5889" width="10" style="2654" customWidth="1"/>
    <col min="5890" max="5890" width="3.28515625" style="2654" customWidth="1"/>
    <col min="5891" max="5892" width="10" style="2654" customWidth="1"/>
    <col min="5893" max="5894" width="9.7109375" style="2654" bestFit="1" customWidth="1"/>
    <col min="5895" max="6133" width="9.140625" style="2654"/>
    <col min="6134" max="6134" width="5.28515625" style="2654" customWidth="1"/>
    <col min="6135" max="6135" width="35.28515625" style="2654" customWidth="1"/>
    <col min="6136" max="6136" width="0.85546875" style="2654" customWidth="1"/>
    <col min="6137" max="6138" width="10" style="2654" customWidth="1"/>
    <col min="6139" max="6139" width="12" style="2654" customWidth="1"/>
    <col min="6140" max="6140" width="10" style="2654" customWidth="1"/>
    <col min="6141" max="6141" width="10.42578125" style="2654" customWidth="1"/>
    <col min="6142" max="6145" width="10" style="2654" customWidth="1"/>
    <col min="6146" max="6146" width="3.28515625" style="2654" customWidth="1"/>
    <col min="6147" max="6148" width="10" style="2654" customWidth="1"/>
    <col min="6149" max="6150" width="9.7109375" style="2654" bestFit="1" customWidth="1"/>
    <col min="6151" max="6389" width="9.140625" style="2654"/>
    <col min="6390" max="6390" width="5.28515625" style="2654" customWidth="1"/>
    <col min="6391" max="6391" width="35.28515625" style="2654" customWidth="1"/>
    <col min="6392" max="6392" width="0.85546875" style="2654" customWidth="1"/>
    <col min="6393" max="6394" width="10" style="2654" customWidth="1"/>
    <col min="6395" max="6395" width="12" style="2654" customWidth="1"/>
    <col min="6396" max="6396" width="10" style="2654" customWidth="1"/>
    <col min="6397" max="6397" width="10.42578125" style="2654" customWidth="1"/>
    <col min="6398" max="6401" width="10" style="2654" customWidth="1"/>
    <col min="6402" max="6402" width="3.28515625" style="2654" customWidth="1"/>
    <col min="6403" max="6404" width="10" style="2654" customWidth="1"/>
    <col min="6405" max="6406" width="9.7109375" style="2654" bestFit="1" customWidth="1"/>
    <col min="6407" max="6645" width="9.140625" style="2654"/>
    <col min="6646" max="6646" width="5.28515625" style="2654" customWidth="1"/>
    <col min="6647" max="6647" width="35.28515625" style="2654" customWidth="1"/>
    <col min="6648" max="6648" width="0.85546875" style="2654" customWidth="1"/>
    <col min="6649" max="6650" width="10" style="2654" customWidth="1"/>
    <col min="6651" max="6651" width="12" style="2654" customWidth="1"/>
    <col min="6652" max="6652" width="10" style="2654" customWidth="1"/>
    <col min="6653" max="6653" width="10.42578125" style="2654" customWidth="1"/>
    <col min="6654" max="6657" width="10" style="2654" customWidth="1"/>
    <col min="6658" max="6658" width="3.28515625" style="2654" customWidth="1"/>
    <col min="6659" max="6660" width="10" style="2654" customWidth="1"/>
    <col min="6661" max="6662" width="9.7109375" style="2654" bestFit="1" customWidth="1"/>
    <col min="6663" max="6901" width="9.140625" style="2654"/>
    <col min="6902" max="6902" width="5.28515625" style="2654" customWidth="1"/>
    <col min="6903" max="6903" width="35.28515625" style="2654" customWidth="1"/>
    <col min="6904" max="6904" width="0.85546875" style="2654" customWidth="1"/>
    <col min="6905" max="6906" width="10" style="2654" customWidth="1"/>
    <col min="6907" max="6907" width="12" style="2654" customWidth="1"/>
    <col min="6908" max="6908" width="10" style="2654" customWidth="1"/>
    <col min="6909" max="6909" width="10.42578125" style="2654" customWidth="1"/>
    <col min="6910" max="6913" width="10" style="2654" customWidth="1"/>
    <col min="6914" max="6914" width="3.28515625" style="2654" customWidth="1"/>
    <col min="6915" max="6916" width="10" style="2654" customWidth="1"/>
    <col min="6917" max="6918" width="9.7109375" style="2654" bestFit="1" customWidth="1"/>
    <col min="6919" max="7157" width="9.140625" style="2654"/>
    <col min="7158" max="7158" width="5.28515625" style="2654" customWidth="1"/>
    <col min="7159" max="7159" width="35.28515625" style="2654" customWidth="1"/>
    <col min="7160" max="7160" width="0.85546875" style="2654" customWidth="1"/>
    <col min="7161" max="7162" width="10" style="2654" customWidth="1"/>
    <col min="7163" max="7163" width="12" style="2654" customWidth="1"/>
    <col min="7164" max="7164" width="10" style="2654" customWidth="1"/>
    <col min="7165" max="7165" width="10.42578125" style="2654" customWidth="1"/>
    <col min="7166" max="7169" width="10" style="2654" customWidth="1"/>
    <col min="7170" max="7170" width="3.28515625" style="2654" customWidth="1"/>
    <col min="7171" max="7172" width="10" style="2654" customWidth="1"/>
    <col min="7173" max="7174" width="9.7109375" style="2654" bestFit="1" customWidth="1"/>
    <col min="7175" max="7413" width="9.140625" style="2654"/>
    <col min="7414" max="7414" width="5.28515625" style="2654" customWidth="1"/>
    <col min="7415" max="7415" width="35.28515625" style="2654" customWidth="1"/>
    <col min="7416" max="7416" width="0.85546875" style="2654" customWidth="1"/>
    <col min="7417" max="7418" width="10" style="2654" customWidth="1"/>
    <col min="7419" max="7419" width="12" style="2654" customWidth="1"/>
    <col min="7420" max="7420" width="10" style="2654" customWidth="1"/>
    <col min="7421" max="7421" width="10.42578125" style="2654" customWidth="1"/>
    <col min="7422" max="7425" width="10" style="2654" customWidth="1"/>
    <col min="7426" max="7426" width="3.28515625" style="2654" customWidth="1"/>
    <col min="7427" max="7428" width="10" style="2654" customWidth="1"/>
    <col min="7429" max="7430" width="9.7109375" style="2654" bestFit="1" customWidth="1"/>
    <col min="7431" max="7669" width="9.140625" style="2654"/>
    <col min="7670" max="7670" width="5.28515625" style="2654" customWidth="1"/>
    <col min="7671" max="7671" width="35.28515625" style="2654" customWidth="1"/>
    <col min="7672" max="7672" width="0.85546875" style="2654" customWidth="1"/>
    <col min="7673" max="7674" width="10" style="2654" customWidth="1"/>
    <col min="7675" max="7675" width="12" style="2654" customWidth="1"/>
    <col min="7676" max="7676" width="10" style="2654" customWidth="1"/>
    <col min="7677" max="7677" width="10.42578125" style="2654" customWidth="1"/>
    <col min="7678" max="7681" width="10" style="2654" customWidth="1"/>
    <col min="7682" max="7682" width="3.28515625" style="2654" customWidth="1"/>
    <col min="7683" max="7684" width="10" style="2654" customWidth="1"/>
    <col min="7685" max="7686" width="9.7109375" style="2654" bestFit="1" customWidth="1"/>
    <col min="7687" max="7925" width="9.140625" style="2654"/>
    <col min="7926" max="7926" width="5.28515625" style="2654" customWidth="1"/>
    <col min="7927" max="7927" width="35.28515625" style="2654" customWidth="1"/>
    <col min="7928" max="7928" width="0.85546875" style="2654" customWidth="1"/>
    <col min="7929" max="7930" width="10" style="2654" customWidth="1"/>
    <col min="7931" max="7931" width="12" style="2654" customWidth="1"/>
    <col min="7932" max="7932" width="10" style="2654" customWidth="1"/>
    <col min="7933" max="7933" width="10.42578125" style="2654" customWidth="1"/>
    <col min="7934" max="7937" width="10" style="2654" customWidth="1"/>
    <col min="7938" max="7938" width="3.28515625" style="2654" customWidth="1"/>
    <col min="7939" max="7940" width="10" style="2654" customWidth="1"/>
    <col min="7941" max="7942" width="9.7109375" style="2654" bestFit="1" customWidth="1"/>
    <col min="7943" max="8181" width="9.140625" style="2654"/>
    <col min="8182" max="8182" width="5.28515625" style="2654" customWidth="1"/>
    <col min="8183" max="8183" width="35.28515625" style="2654" customWidth="1"/>
    <col min="8184" max="8184" width="0.85546875" style="2654" customWidth="1"/>
    <col min="8185" max="8186" width="10" style="2654" customWidth="1"/>
    <col min="8187" max="8187" width="12" style="2654" customWidth="1"/>
    <col min="8188" max="8188" width="10" style="2654" customWidth="1"/>
    <col min="8189" max="8189" width="10.42578125" style="2654" customWidth="1"/>
    <col min="8190" max="8193" width="10" style="2654" customWidth="1"/>
    <col min="8194" max="8194" width="3.28515625" style="2654" customWidth="1"/>
    <col min="8195" max="8196" width="10" style="2654" customWidth="1"/>
    <col min="8197" max="8198" width="9.7109375" style="2654" bestFit="1" customWidth="1"/>
    <col min="8199" max="8437" width="9.140625" style="2654"/>
    <col min="8438" max="8438" width="5.28515625" style="2654" customWidth="1"/>
    <col min="8439" max="8439" width="35.28515625" style="2654" customWidth="1"/>
    <col min="8440" max="8440" width="0.85546875" style="2654" customWidth="1"/>
    <col min="8441" max="8442" width="10" style="2654" customWidth="1"/>
    <col min="8443" max="8443" width="12" style="2654" customWidth="1"/>
    <col min="8444" max="8444" width="10" style="2654" customWidth="1"/>
    <col min="8445" max="8445" width="10.42578125" style="2654" customWidth="1"/>
    <col min="8446" max="8449" width="10" style="2654" customWidth="1"/>
    <col min="8450" max="8450" width="3.28515625" style="2654" customWidth="1"/>
    <col min="8451" max="8452" width="10" style="2654" customWidth="1"/>
    <col min="8453" max="8454" width="9.7109375" style="2654" bestFit="1" customWidth="1"/>
    <col min="8455" max="8693" width="9.140625" style="2654"/>
    <col min="8694" max="8694" width="5.28515625" style="2654" customWidth="1"/>
    <col min="8695" max="8695" width="35.28515625" style="2654" customWidth="1"/>
    <col min="8696" max="8696" width="0.85546875" style="2654" customWidth="1"/>
    <col min="8697" max="8698" width="10" style="2654" customWidth="1"/>
    <col min="8699" max="8699" width="12" style="2654" customWidth="1"/>
    <col min="8700" max="8700" width="10" style="2654" customWidth="1"/>
    <col min="8701" max="8701" width="10.42578125" style="2654" customWidth="1"/>
    <col min="8702" max="8705" width="10" style="2654" customWidth="1"/>
    <col min="8706" max="8706" width="3.28515625" style="2654" customWidth="1"/>
    <col min="8707" max="8708" width="10" style="2654" customWidth="1"/>
    <col min="8709" max="8710" width="9.7109375" style="2654" bestFit="1" customWidth="1"/>
    <col min="8711" max="8949" width="9.140625" style="2654"/>
    <col min="8950" max="8950" width="5.28515625" style="2654" customWidth="1"/>
    <col min="8951" max="8951" width="35.28515625" style="2654" customWidth="1"/>
    <col min="8952" max="8952" width="0.85546875" style="2654" customWidth="1"/>
    <col min="8953" max="8954" width="10" style="2654" customWidth="1"/>
    <col min="8955" max="8955" width="12" style="2654" customWidth="1"/>
    <col min="8956" max="8956" width="10" style="2654" customWidth="1"/>
    <col min="8957" max="8957" width="10.42578125" style="2654" customWidth="1"/>
    <col min="8958" max="8961" width="10" style="2654" customWidth="1"/>
    <col min="8962" max="8962" width="3.28515625" style="2654" customWidth="1"/>
    <col min="8963" max="8964" width="10" style="2654" customWidth="1"/>
    <col min="8965" max="8966" width="9.7109375" style="2654" bestFit="1" customWidth="1"/>
    <col min="8967" max="9205" width="9.140625" style="2654"/>
    <col min="9206" max="9206" width="5.28515625" style="2654" customWidth="1"/>
    <col min="9207" max="9207" width="35.28515625" style="2654" customWidth="1"/>
    <col min="9208" max="9208" width="0.85546875" style="2654" customWidth="1"/>
    <col min="9209" max="9210" width="10" style="2654" customWidth="1"/>
    <col min="9211" max="9211" width="12" style="2654" customWidth="1"/>
    <col min="9212" max="9212" width="10" style="2654" customWidth="1"/>
    <col min="9213" max="9213" width="10.42578125" style="2654" customWidth="1"/>
    <col min="9214" max="9217" width="10" style="2654" customWidth="1"/>
    <col min="9218" max="9218" width="3.28515625" style="2654" customWidth="1"/>
    <col min="9219" max="9220" width="10" style="2654" customWidth="1"/>
    <col min="9221" max="9222" width="9.7109375" style="2654" bestFit="1" customWidth="1"/>
    <col min="9223" max="9461" width="9.140625" style="2654"/>
    <col min="9462" max="9462" width="5.28515625" style="2654" customWidth="1"/>
    <col min="9463" max="9463" width="35.28515625" style="2654" customWidth="1"/>
    <col min="9464" max="9464" width="0.85546875" style="2654" customWidth="1"/>
    <col min="9465" max="9466" width="10" style="2654" customWidth="1"/>
    <col min="9467" max="9467" width="12" style="2654" customWidth="1"/>
    <col min="9468" max="9468" width="10" style="2654" customWidth="1"/>
    <col min="9469" max="9469" width="10.42578125" style="2654" customWidth="1"/>
    <col min="9470" max="9473" width="10" style="2654" customWidth="1"/>
    <col min="9474" max="9474" width="3.28515625" style="2654" customWidth="1"/>
    <col min="9475" max="9476" width="10" style="2654" customWidth="1"/>
    <col min="9477" max="9478" width="9.7109375" style="2654" bestFit="1" customWidth="1"/>
    <col min="9479" max="9717" width="9.140625" style="2654"/>
    <col min="9718" max="9718" width="5.28515625" style="2654" customWidth="1"/>
    <col min="9719" max="9719" width="35.28515625" style="2654" customWidth="1"/>
    <col min="9720" max="9720" width="0.85546875" style="2654" customWidth="1"/>
    <col min="9721" max="9722" width="10" style="2654" customWidth="1"/>
    <col min="9723" max="9723" width="12" style="2654" customWidth="1"/>
    <col min="9724" max="9724" width="10" style="2654" customWidth="1"/>
    <col min="9725" max="9725" width="10.42578125" style="2654" customWidth="1"/>
    <col min="9726" max="9729" width="10" style="2654" customWidth="1"/>
    <col min="9730" max="9730" width="3.28515625" style="2654" customWidth="1"/>
    <col min="9731" max="9732" width="10" style="2654" customWidth="1"/>
    <col min="9733" max="9734" width="9.7109375" style="2654" bestFit="1" customWidth="1"/>
    <col min="9735" max="9973" width="9.140625" style="2654"/>
    <col min="9974" max="9974" width="5.28515625" style="2654" customWidth="1"/>
    <col min="9975" max="9975" width="35.28515625" style="2654" customWidth="1"/>
    <col min="9976" max="9976" width="0.85546875" style="2654" customWidth="1"/>
    <col min="9977" max="9978" width="10" style="2654" customWidth="1"/>
    <col min="9979" max="9979" width="12" style="2654" customWidth="1"/>
    <col min="9980" max="9980" width="10" style="2654" customWidth="1"/>
    <col min="9981" max="9981" width="10.42578125" style="2654" customWidth="1"/>
    <col min="9982" max="9985" width="10" style="2654" customWidth="1"/>
    <col min="9986" max="9986" width="3.28515625" style="2654" customWidth="1"/>
    <col min="9987" max="9988" width="10" style="2654" customWidth="1"/>
    <col min="9989" max="9990" width="9.7109375" style="2654" bestFit="1" customWidth="1"/>
    <col min="9991" max="10229" width="9.140625" style="2654"/>
    <col min="10230" max="10230" width="5.28515625" style="2654" customWidth="1"/>
    <col min="10231" max="10231" width="35.28515625" style="2654" customWidth="1"/>
    <col min="10232" max="10232" width="0.85546875" style="2654" customWidth="1"/>
    <col min="10233" max="10234" width="10" style="2654" customWidth="1"/>
    <col min="10235" max="10235" width="12" style="2654" customWidth="1"/>
    <col min="10236" max="10236" width="10" style="2654" customWidth="1"/>
    <col min="10237" max="10237" width="10.42578125" style="2654" customWidth="1"/>
    <col min="10238" max="10241" width="10" style="2654" customWidth="1"/>
    <col min="10242" max="10242" width="3.28515625" style="2654" customWidth="1"/>
    <col min="10243" max="10244" width="10" style="2654" customWidth="1"/>
    <col min="10245" max="10246" width="9.7109375" style="2654" bestFit="1" customWidth="1"/>
    <col min="10247" max="10485" width="9.140625" style="2654"/>
    <col min="10486" max="10486" width="5.28515625" style="2654" customWidth="1"/>
    <col min="10487" max="10487" width="35.28515625" style="2654" customWidth="1"/>
    <col min="10488" max="10488" width="0.85546875" style="2654" customWidth="1"/>
    <col min="10489" max="10490" width="10" style="2654" customWidth="1"/>
    <col min="10491" max="10491" width="12" style="2654" customWidth="1"/>
    <col min="10492" max="10492" width="10" style="2654" customWidth="1"/>
    <col min="10493" max="10493" width="10.42578125" style="2654" customWidth="1"/>
    <col min="10494" max="10497" width="10" style="2654" customWidth="1"/>
    <col min="10498" max="10498" width="3.28515625" style="2654" customWidth="1"/>
    <col min="10499" max="10500" width="10" style="2654" customWidth="1"/>
    <col min="10501" max="10502" width="9.7109375" style="2654" bestFit="1" customWidth="1"/>
    <col min="10503" max="10741" width="9.140625" style="2654"/>
    <col min="10742" max="10742" width="5.28515625" style="2654" customWidth="1"/>
    <col min="10743" max="10743" width="35.28515625" style="2654" customWidth="1"/>
    <col min="10744" max="10744" width="0.85546875" style="2654" customWidth="1"/>
    <col min="10745" max="10746" width="10" style="2654" customWidth="1"/>
    <col min="10747" max="10747" width="12" style="2654" customWidth="1"/>
    <col min="10748" max="10748" width="10" style="2654" customWidth="1"/>
    <col min="10749" max="10749" width="10.42578125" style="2654" customWidth="1"/>
    <col min="10750" max="10753" width="10" style="2654" customWidth="1"/>
    <col min="10754" max="10754" width="3.28515625" style="2654" customWidth="1"/>
    <col min="10755" max="10756" width="10" style="2654" customWidth="1"/>
    <col min="10757" max="10758" width="9.7109375" style="2654" bestFit="1" customWidth="1"/>
    <col min="10759" max="10997" width="9.140625" style="2654"/>
    <col min="10998" max="10998" width="5.28515625" style="2654" customWidth="1"/>
    <col min="10999" max="10999" width="35.28515625" style="2654" customWidth="1"/>
    <col min="11000" max="11000" width="0.85546875" style="2654" customWidth="1"/>
    <col min="11001" max="11002" width="10" style="2654" customWidth="1"/>
    <col min="11003" max="11003" width="12" style="2654" customWidth="1"/>
    <col min="11004" max="11004" width="10" style="2654" customWidth="1"/>
    <col min="11005" max="11005" width="10.42578125" style="2654" customWidth="1"/>
    <col min="11006" max="11009" width="10" style="2654" customWidth="1"/>
    <col min="11010" max="11010" width="3.28515625" style="2654" customWidth="1"/>
    <col min="11011" max="11012" width="10" style="2654" customWidth="1"/>
    <col min="11013" max="11014" width="9.7109375" style="2654" bestFit="1" customWidth="1"/>
    <col min="11015" max="11253" width="9.140625" style="2654"/>
    <col min="11254" max="11254" width="5.28515625" style="2654" customWidth="1"/>
    <col min="11255" max="11255" width="35.28515625" style="2654" customWidth="1"/>
    <col min="11256" max="11256" width="0.85546875" style="2654" customWidth="1"/>
    <col min="11257" max="11258" width="10" style="2654" customWidth="1"/>
    <col min="11259" max="11259" width="12" style="2654" customWidth="1"/>
    <col min="11260" max="11260" width="10" style="2654" customWidth="1"/>
    <col min="11261" max="11261" width="10.42578125" style="2654" customWidth="1"/>
    <col min="11262" max="11265" width="10" style="2654" customWidth="1"/>
    <col min="11266" max="11266" width="3.28515625" style="2654" customWidth="1"/>
    <col min="11267" max="11268" width="10" style="2654" customWidth="1"/>
    <col min="11269" max="11270" width="9.7109375" style="2654" bestFit="1" customWidth="1"/>
    <col min="11271" max="11509" width="9.140625" style="2654"/>
    <col min="11510" max="11510" width="5.28515625" style="2654" customWidth="1"/>
    <col min="11511" max="11511" width="35.28515625" style="2654" customWidth="1"/>
    <col min="11512" max="11512" width="0.85546875" style="2654" customWidth="1"/>
    <col min="11513" max="11514" width="10" style="2654" customWidth="1"/>
    <col min="11515" max="11515" width="12" style="2654" customWidth="1"/>
    <col min="11516" max="11516" width="10" style="2654" customWidth="1"/>
    <col min="11517" max="11517" width="10.42578125" style="2654" customWidth="1"/>
    <col min="11518" max="11521" width="10" style="2654" customWidth="1"/>
    <col min="11522" max="11522" width="3.28515625" style="2654" customWidth="1"/>
    <col min="11523" max="11524" width="10" style="2654" customWidth="1"/>
    <col min="11525" max="11526" width="9.7109375" style="2654" bestFit="1" customWidth="1"/>
    <col min="11527" max="11765" width="9.140625" style="2654"/>
    <col min="11766" max="11766" width="5.28515625" style="2654" customWidth="1"/>
    <col min="11767" max="11767" width="35.28515625" style="2654" customWidth="1"/>
    <col min="11768" max="11768" width="0.85546875" style="2654" customWidth="1"/>
    <col min="11769" max="11770" width="10" style="2654" customWidth="1"/>
    <col min="11771" max="11771" width="12" style="2654" customWidth="1"/>
    <col min="11772" max="11772" width="10" style="2654" customWidth="1"/>
    <col min="11773" max="11773" width="10.42578125" style="2654" customWidth="1"/>
    <col min="11774" max="11777" width="10" style="2654" customWidth="1"/>
    <col min="11778" max="11778" width="3.28515625" style="2654" customWidth="1"/>
    <col min="11779" max="11780" width="10" style="2654" customWidth="1"/>
    <col min="11781" max="11782" width="9.7109375" style="2654" bestFit="1" customWidth="1"/>
    <col min="11783" max="12021" width="9.140625" style="2654"/>
    <col min="12022" max="12022" width="5.28515625" style="2654" customWidth="1"/>
    <col min="12023" max="12023" width="35.28515625" style="2654" customWidth="1"/>
    <col min="12024" max="12024" width="0.85546875" style="2654" customWidth="1"/>
    <col min="12025" max="12026" width="10" style="2654" customWidth="1"/>
    <col min="12027" max="12027" width="12" style="2654" customWidth="1"/>
    <col min="12028" max="12028" width="10" style="2654" customWidth="1"/>
    <col min="12029" max="12029" width="10.42578125" style="2654" customWidth="1"/>
    <col min="12030" max="12033" width="10" style="2654" customWidth="1"/>
    <col min="12034" max="12034" width="3.28515625" style="2654" customWidth="1"/>
    <col min="12035" max="12036" width="10" style="2654" customWidth="1"/>
    <col min="12037" max="12038" width="9.7109375" style="2654" bestFit="1" customWidth="1"/>
    <col min="12039" max="12277" width="9.140625" style="2654"/>
    <col min="12278" max="12278" width="5.28515625" style="2654" customWidth="1"/>
    <col min="12279" max="12279" width="35.28515625" style="2654" customWidth="1"/>
    <col min="12280" max="12280" width="0.85546875" style="2654" customWidth="1"/>
    <col min="12281" max="12282" width="10" style="2654" customWidth="1"/>
    <col min="12283" max="12283" width="12" style="2654" customWidth="1"/>
    <col min="12284" max="12284" width="10" style="2654" customWidth="1"/>
    <col min="12285" max="12285" width="10.42578125" style="2654" customWidth="1"/>
    <col min="12286" max="12289" width="10" style="2654" customWidth="1"/>
    <col min="12290" max="12290" width="3.28515625" style="2654" customWidth="1"/>
    <col min="12291" max="12292" width="10" style="2654" customWidth="1"/>
    <col min="12293" max="12294" width="9.7109375" style="2654" bestFit="1" customWidth="1"/>
    <col min="12295" max="12533" width="9.140625" style="2654"/>
    <col min="12534" max="12534" width="5.28515625" style="2654" customWidth="1"/>
    <col min="12535" max="12535" width="35.28515625" style="2654" customWidth="1"/>
    <col min="12536" max="12536" width="0.85546875" style="2654" customWidth="1"/>
    <col min="12537" max="12538" width="10" style="2654" customWidth="1"/>
    <col min="12539" max="12539" width="12" style="2654" customWidth="1"/>
    <col min="12540" max="12540" width="10" style="2654" customWidth="1"/>
    <col min="12541" max="12541" width="10.42578125" style="2654" customWidth="1"/>
    <col min="12542" max="12545" width="10" style="2654" customWidth="1"/>
    <col min="12546" max="12546" width="3.28515625" style="2654" customWidth="1"/>
    <col min="12547" max="12548" width="10" style="2654" customWidth="1"/>
    <col min="12549" max="12550" width="9.7109375" style="2654" bestFit="1" customWidth="1"/>
    <col min="12551" max="12789" width="9.140625" style="2654"/>
    <col min="12790" max="12790" width="5.28515625" style="2654" customWidth="1"/>
    <col min="12791" max="12791" width="35.28515625" style="2654" customWidth="1"/>
    <col min="12792" max="12792" width="0.85546875" style="2654" customWidth="1"/>
    <col min="12793" max="12794" width="10" style="2654" customWidth="1"/>
    <col min="12795" max="12795" width="12" style="2654" customWidth="1"/>
    <col min="12796" max="12796" width="10" style="2654" customWidth="1"/>
    <col min="12797" max="12797" width="10.42578125" style="2654" customWidth="1"/>
    <col min="12798" max="12801" width="10" style="2654" customWidth="1"/>
    <col min="12802" max="12802" width="3.28515625" style="2654" customWidth="1"/>
    <col min="12803" max="12804" width="10" style="2654" customWidth="1"/>
    <col min="12805" max="12806" width="9.7109375" style="2654" bestFit="1" customWidth="1"/>
    <col min="12807" max="13045" width="9.140625" style="2654"/>
    <col min="13046" max="13046" width="5.28515625" style="2654" customWidth="1"/>
    <col min="13047" max="13047" width="35.28515625" style="2654" customWidth="1"/>
    <col min="13048" max="13048" width="0.85546875" style="2654" customWidth="1"/>
    <col min="13049" max="13050" width="10" style="2654" customWidth="1"/>
    <col min="13051" max="13051" width="12" style="2654" customWidth="1"/>
    <col min="13052" max="13052" width="10" style="2654" customWidth="1"/>
    <col min="13053" max="13053" width="10.42578125" style="2654" customWidth="1"/>
    <col min="13054" max="13057" width="10" style="2654" customWidth="1"/>
    <col min="13058" max="13058" width="3.28515625" style="2654" customWidth="1"/>
    <col min="13059" max="13060" width="10" style="2654" customWidth="1"/>
    <col min="13061" max="13062" width="9.7109375" style="2654" bestFit="1" customWidth="1"/>
    <col min="13063" max="13301" width="9.140625" style="2654"/>
    <col min="13302" max="13302" width="5.28515625" style="2654" customWidth="1"/>
    <col min="13303" max="13303" width="35.28515625" style="2654" customWidth="1"/>
    <col min="13304" max="13304" width="0.85546875" style="2654" customWidth="1"/>
    <col min="13305" max="13306" width="10" style="2654" customWidth="1"/>
    <col min="13307" max="13307" width="12" style="2654" customWidth="1"/>
    <col min="13308" max="13308" width="10" style="2654" customWidth="1"/>
    <col min="13309" max="13309" width="10.42578125" style="2654" customWidth="1"/>
    <col min="13310" max="13313" width="10" style="2654" customWidth="1"/>
    <col min="13314" max="13314" width="3.28515625" style="2654" customWidth="1"/>
    <col min="13315" max="13316" width="10" style="2654" customWidth="1"/>
    <col min="13317" max="13318" width="9.7109375" style="2654" bestFit="1" customWidth="1"/>
    <col min="13319" max="13557" width="9.140625" style="2654"/>
    <col min="13558" max="13558" width="5.28515625" style="2654" customWidth="1"/>
    <col min="13559" max="13559" width="35.28515625" style="2654" customWidth="1"/>
    <col min="13560" max="13560" width="0.85546875" style="2654" customWidth="1"/>
    <col min="13561" max="13562" width="10" style="2654" customWidth="1"/>
    <col min="13563" max="13563" width="12" style="2654" customWidth="1"/>
    <col min="13564" max="13564" width="10" style="2654" customWidth="1"/>
    <col min="13565" max="13565" width="10.42578125" style="2654" customWidth="1"/>
    <col min="13566" max="13569" width="10" style="2654" customWidth="1"/>
    <col min="13570" max="13570" width="3.28515625" style="2654" customWidth="1"/>
    <col min="13571" max="13572" width="10" style="2654" customWidth="1"/>
    <col min="13573" max="13574" width="9.7109375" style="2654" bestFit="1" customWidth="1"/>
    <col min="13575" max="13813" width="9.140625" style="2654"/>
    <col min="13814" max="13814" width="5.28515625" style="2654" customWidth="1"/>
    <col min="13815" max="13815" width="35.28515625" style="2654" customWidth="1"/>
    <col min="13816" max="13816" width="0.85546875" style="2654" customWidth="1"/>
    <col min="13817" max="13818" width="10" style="2654" customWidth="1"/>
    <col min="13819" max="13819" width="12" style="2654" customWidth="1"/>
    <col min="13820" max="13820" width="10" style="2654" customWidth="1"/>
    <col min="13821" max="13821" width="10.42578125" style="2654" customWidth="1"/>
    <col min="13822" max="13825" width="10" style="2654" customWidth="1"/>
    <col min="13826" max="13826" width="3.28515625" style="2654" customWidth="1"/>
    <col min="13827" max="13828" width="10" style="2654" customWidth="1"/>
    <col min="13829" max="13830" width="9.7109375" style="2654" bestFit="1" customWidth="1"/>
    <col min="13831" max="14069" width="9.140625" style="2654"/>
    <col min="14070" max="14070" width="5.28515625" style="2654" customWidth="1"/>
    <col min="14071" max="14071" width="35.28515625" style="2654" customWidth="1"/>
    <col min="14072" max="14072" width="0.85546875" style="2654" customWidth="1"/>
    <col min="14073" max="14074" width="10" style="2654" customWidth="1"/>
    <col min="14075" max="14075" width="12" style="2654" customWidth="1"/>
    <col min="14076" max="14076" width="10" style="2654" customWidth="1"/>
    <col min="14077" max="14077" width="10.42578125" style="2654" customWidth="1"/>
    <col min="14078" max="14081" width="10" style="2654" customWidth="1"/>
    <col min="14082" max="14082" width="3.28515625" style="2654" customWidth="1"/>
    <col min="14083" max="14084" width="10" style="2654" customWidth="1"/>
    <col min="14085" max="14086" width="9.7109375" style="2654" bestFit="1" customWidth="1"/>
    <col min="14087" max="14325" width="9.140625" style="2654"/>
    <col min="14326" max="14326" width="5.28515625" style="2654" customWidth="1"/>
    <col min="14327" max="14327" width="35.28515625" style="2654" customWidth="1"/>
    <col min="14328" max="14328" width="0.85546875" style="2654" customWidth="1"/>
    <col min="14329" max="14330" width="10" style="2654" customWidth="1"/>
    <col min="14331" max="14331" width="12" style="2654" customWidth="1"/>
    <col min="14332" max="14332" width="10" style="2654" customWidth="1"/>
    <col min="14333" max="14333" width="10.42578125" style="2654" customWidth="1"/>
    <col min="14334" max="14337" width="10" style="2654" customWidth="1"/>
    <col min="14338" max="14338" width="3.28515625" style="2654" customWidth="1"/>
    <col min="14339" max="14340" width="10" style="2654" customWidth="1"/>
    <col min="14341" max="14342" width="9.7109375" style="2654" bestFit="1" customWidth="1"/>
    <col min="14343" max="14581" width="9.140625" style="2654"/>
    <col min="14582" max="14582" width="5.28515625" style="2654" customWidth="1"/>
    <col min="14583" max="14583" width="35.28515625" style="2654" customWidth="1"/>
    <col min="14584" max="14584" width="0.85546875" style="2654" customWidth="1"/>
    <col min="14585" max="14586" width="10" style="2654" customWidth="1"/>
    <col min="14587" max="14587" width="12" style="2654" customWidth="1"/>
    <col min="14588" max="14588" width="10" style="2654" customWidth="1"/>
    <col min="14589" max="14589" width="10.42578125" style="2654" customWidth="1"/>
    <col min="14590" max="14593" width="10" style="2654" customWidth="1"/>
    <col min="14594" max="14594" width="3.28515625" style="2654" customWidth="1"/>
    <col min="14595" max="14596" width="10" style="2654" customWidth="1"/>
    <col min="14597" max="14598" width="9.7109375" style="2654" bestFit="1" customWidth="1"/>
    <col min="14599" max="14837" width="9.140625" style="2654"/>
    <col min="14838" max="14838" width="5.28515625" style="2654" customWidth="1"/>
    <col min="14839" max="14839" width="35.28515625" style="2654" customWidth="1"/>
    <col min="14840" max="14840" width="0.85546875" style="2654" customWidth="1"/>
    <col min="14841" max="14842" width="10" style="2654" customWidth="1"/>
    <col min="14843" max="14843" width="12" style="2654" customWidth="1"/>
    <col min="14844" max="14844" width="10" style="2654" customWidth="1"/>
    <col min="14845" max="14845" width="10.42578125" style="2654" customWidth="1"/>
    <col min="14846" max="14849" width="10" style="2654" customWidth="1"/>
    <col min="14850" max="14850" width="3.28515625" style="2654" customWidth="1"/>
    <col min="14851" max="14852" width="10" style="2654" customWidth="1"/>
    <col min="14853" max="14854" width="9.7109375" style="2654" bestFit="1" customWidth="1"/>
    <col min="14855" max="15093" width="9.140625" style="2654"/>
    <col min="15094" max="15094" width="5.28515625" style="2654" customWidth="1"/>
    <col min="15095" max="15095" width="35.28515625" style="2654" customWidth="1"/>
    <col min="15096" max="15096" width="0.85546875" style="2654" customWidth="1"/>
    <col min="15097" max="15098" width="10" style="2654" customWidth="1"/>
    <col min="15099" max="15099" width="12" style="2654" customWidth="1"/>
    <col min="15100" max="15100" width="10" style="2654" customWidth="1"/>
    <col min="15101" max="15101" width="10.42578125" style="2654" customWidth="1"/>
    <col min="15102" max="15105" width="10" style="2654" customWidth="1"/>
    <col min="15106" max="15106" width="3.28515625" style="2654" customWidth="1"/>
    <col min="15107" max="15108" width="10" style="2654" customWidth="1"/>
    <col min="15109" max="15110" width="9.7109375" style="2654" bestFit="1" customWidth="1"/>
    <col min="15111" max="15349" width="9.140625" style="2654"/>
    <col min="15350" max="15350" width="5.28515625" style="2654" customWidth="1"/>
    <col min="15351" max="15351" width="35.28515625" style="2654" customWidth="1"/>
    <col min="15352" max="15352" width="0.85546875" style="2654" customWidth="1"/>
    <col min="15353" max="15354" width="10" style="2654" customWidth="1"/>
    <col min="15355" max="15355" width="12" style="2654" customWidth="1"/>
    <col min="15356" max="15356" width="10" style="2654" customWidth="1"/>
    <col min="15357" max="15357" width="10.42578125" style="2654" customWidth="1"/>
    <col min="15358" max="15361" width="10" style="2654" customWidth="1"/>
    <col min="15362" max="15362" width="3.28515625" style="2654" customWidth="1"/>
    <col min="15363" max="15364" width="10" style="2654" customWidth="1"/>
    <col min="15365" max="15366" width="9.7109375" style="2654" bestFit="1" customWidth="1"/>
    <col min="15367" max="15605" width="9.140625" style="2654"/>
    <col min="15606" max="15606" width="5.28515625" style="2654" customWidth="1"/>
    <col min="15607" max="15607" width="35.28515625" style="2654" customWidth="1"/>
    <col min="15608" max="15608" width="0.85546875" style="2654" customWidth="1"/>
    <col min="15609" max="15610" width="10" style="2654" customWidth="1"/>
    <col min="15611" max="15611" width="12" style="2654" customWidth="1"/>
    <col min="15612" max="15612" width="10" style="2654" customWidth="1"/>
    <col min="15613" max="15613" width="10.42578125" style="2654" customWidth="1"/>
    <col min="15614" max="15617" width="10" style="2654" customWidth="1"/>
    <col min="15618" max="15618" width="3.28515625" style="2654" customWidth="1"/>
    <col min="15619" max="15620" width="10" style="2654" customWidth="1"/>
    <col min="15621" max="15622" width="9.7109375" style="2654" bestFit="1" customWidth="1"/>
    <col min="15623" max="15861" width="9.140625" style="2654"/>
    <col min="15862" max="15862" width="5.28515625" style="2654" customWidth="1"/>
    <col min="15863" max="15863" width="35.28515625" style="2654" customWidth="1"/>
    <col min="15864" max="15864" width="0.85546875" style="2654" customWidth="1"/>
    <col min="15865" max="15866" width="10" style="2654" customWidth="1"/>
    <col min="15867" max="15867" width="12" style="2654" customWidth="1"/>
    <col min="15868" max="15868" width="10" style="2654" customWidth="1"/>
    <col min="15869" max="15869" width="10.42578125" style="2654" customWidth="1"/>
    <col min="15870" max="15873" width="10" style="2654" customWidth="1"/>
    <col min="15874" max="15874" width="3.28515625" style="2654" customWidth="1"/>
    <col min="15875" max="15876" width="10" style="2654" customWidth="1"/>
    <col min="15877" max="15878" width="9.7109375" style="2654" bestFit="1" customWidth="1"/>
    <col min="15879" max="16117" width="9.140625" style="2654"/>
    <col min="16118" max="16118" width="5.28515625" style="2654" customWidth="1"/>
    <col min="16119" max="16119" width="35.28515625" style="2654" customWidth="1"/>
    <col min="16120" max="16120" width="0.85546875" style="2654" customWidth="1"/>
    <col min="16121" max="16122" width="10" style="2654" customWidth="1"/>
    <col min="16123" max="16123" width="12" style="2654" customWidth="1"/>
    <col min="16124" max="16124" width="10" style="2654" customWidth="1"/>
    <col min="16125" max="16125" width="10.42578125" style="2654" customWidth="1"/>
    <col min="16126" max="16129" width="10" style="2654" customWidth="1"/>
    <col min="16130" max="16130" width="3.28515625" style="2654" customWidth="1"/>
    <col min="16131" max="16132" width="10" style="2654" customWidth="1"/>
    <col min="16133" max="16134" width="9.7109375" style="2654" bestFit="1" customWidth="1"/>
    <col min="16135" max="16384" width="9.140625" style="2654"/>
  </cols>
  <sheetData>
    <row r="1" spans="1:12" ht="27.75" customHeight="1" x14ac:dyDescent="0.2">
      <c r="A1" s="3475" t="s">
        <v>184</v>
      </c>
      <c r="B1" s="3075"/>
      <c r="C1" s="2567"/>
      <c r="D1" s="2626"/>
      <c r="E1" s="2627"/>
      <c r="F1" s="2626"/>
      <c r="G1" s="3464" t="s">
        <v>185</v>
      </c>
      <c r="H1" s="3464"/>
      <c r="I1" s="3464"/>
      <c r="J1" s="3464"/>
      <c r="K1" s="3464"/>
      <c r="L1" s="2628">
        <v>964</v>
      </c>
    </row>
    <row r="2" spans="1:12" x14ac:dyDescent="0.2">
      <c r="A2" s="2566" t="s">
        <v>475</v>
      </c>
      <c r="B2" s="2629"/>
      <c r="C2" s="2568"/>
      <c r="D2" s="2627"/>
      <c r="E2" s="2627"/>
      <c r="F2" s="2630"/>
      <c r="G2" s="3465" t="s">
        <v>549</v>
      </c>
      <c r="H2" s="3465"/>
      <c r="I2" s="3465"/>
      <c r="J2" s="3465"/>
      <c r="K2" s="3465"/>
      <c r="L2" s="3465"/>
    </row>
    <row r="3" spans="1:12" ht="12" customHeight="1" x14ac:dyDescent="0.2">
      <c r="A3" s="2573"/>
      <c r="B3" s="2574"/>
      <c r="C3" s="2575"/>
      <c r="D3" s="2576"/>
      <c r="E3" s="2577"/>
      <c r="F3" s="2567"/>
      <c r="G3" s="3466" t="s">
        <v>737</v>
      </c>
      <c r="H3" s="3466"/>
      <c r="I3" s="2631">
        <v>2013</v>
      </c>
      <c r="J3" s="2578"/>
      <c r="K3" s="2578"/>
      <c r="L3" s="2578"/>
    </row>
    <row r="4" spans="1:12" ht="12" customHeight="1" x14ac:dyDescent="0.2">
      <c r="A4" s="3467" t="s">
        <v>477</v>
      </c>
      <c r="B4" s="3467"/>
      <c r="C4" s="2580"/>
      <c r="D4" s="3468" t="s">
        <v>552</v>
      </c>
      <c r="E4" s="3469"/>
      <c r="F4" s="3469"/>
      <c r="G4" s="3469"/>
      <c r="H4" s="3470"/>
      <c r="I4" s="3471" t="s">
        <v>553</v>
      </c>
      <c r="J4" s="3471" t="s">
        <v>554</v>
      </c>
      <c r="K4" s="3471" t="s">
        <v>555</v>
      </c>
      <c r="L4" s="3476" t="s">
        <v>60</v>
      </c>
    </row>
    <row r="5" spans="1:12" ht="30" customHeight="1" x14ac:dyDescent="0.2">
      <c r="A5" s="3467"/>
      <c r="B5" s="3467"/>
      <c r="C5" s="2580"/>
      <c r="D5" s="2581" t="s">
        <v>556</v>
      </c>
      <c r="E5" s="2582" t="s">
        <v>557</v>
      </c>
      <c r="F5" s="2582" t="s">
        <v>558</v>
      </c>
      <c r="G5" s="2582" t="s">
        <v>555</v>
      </c>
      <c r="H5" s="2583" t="s">
        <v>61</v>
      </c>
      <c r="I5" s="3472"/>
      <c r="J5" s="3472"/>
      <c r="K5" s="3472"/>
      <c r="L5" s="3477"/>
    </row>
    <row r="6" spans="1:12" ht="10.5" customHeight="1" x14ac:dyDescent="0.2">
      <c r="A6" s="2584"/>
      <c r="B6" s="2585"/>
      <c r="C6" s="2585"/>
      <c r="D6" s="2586" t="s">
        <v>559</v>
      </c>
      <c r="E6" s="2587" t="s">
        <v>560</v>
      </c>
      <c r="F6" s="2632" t="s">
        <v>561</v>
      </c>
      <c r="G6" s="2587" t="s">
        <v>562</v>
      </c>
      <c r="H6" s="2588" t="s">
        <v>563</v>
      </c>
      <c r="I6" s="2587" t="s">
        <v>564</v>
      </c>
      <c r="J6" s="2587" t="s">
        <v>565</v>
      </c>
      <c r="K6" s="2587" t="s">
        <v>566</v>
      </c>
      <c r="L6" s="2633" t="s">
        <v>567</v>
      </c>
    </row>
    <row r="7" spans="1:12" ht="10.5" customHeight="1" x14ac:dyDescent="0.2">
      <c r="A7" s="2590"/>
      <c r="B7" s="2591" t="s">
        <v>568</v>
      </c>
      <c r="C7" s="2592"/>
      <c r="D7" s="2634" t="s">
        <v>569</v>
      </c>
      <c r="E7" s="2634" t="s">
        <v>569</v>
      </c>
      <c r="F7" s="2582" t="s">
        <v>569</v>
      </c>
      <c r="G7" s="2634" t="s">
        <v>569</v>
      </c>
      <c r="H7" s="2634" t="s">
        <v>569</v>
      </c>
      <c r="I7" s="2634" t="s">
        <v>942</v>
      </c>
      <c r="J7" s="2634" t="s">
        <v>569</v>
      </c>
      <c r="K7" s="2634" t="s">
        <v>569</v>
      </c>
      <c r="L7" s="2635" t="s">
        <v>569</v>
      </c>
    </row>
    <row r="8" spans="1:12" ht="15" customHeight="1" x14ac:dyDescent="0.2">
      <c r="A8" s="2636">
        <v>1</v>
      </c>
      <c r="B8" s="2637" t="s">
        <v>660</v>
      </c>
      <c r="C8" s="2683">
        <v>0</v>
      </c>
      <c r="D8" s="2683">
        <v>288989</v>
      </c>
      <c r="E8" s="2683">
        <v>70186</v>
      </c>
      <c r="F8" s="2683">
        <v>272503</v>
      </c>
      <c r="G8" s="2683">
        <v>-109021</v>
      </c>
      <c r="H8" s="2683">
        <v>522657</v>
      </c>
      <c r="I8" s="2683"/>
      <c r="J8" s="2683">
        <v>215101</v>
      </c>
      <c r="K8" s="2683">
        <v>-109556</v>
      </c>
      <c r="L8" s="2684">
        <v>628202</v>
      </c>
    </row>
    <row r="9" spans="1:12" ht="15.75" customHeight="1" x14ac:dyDescent="0.2">
      <c r="A9" s="2602">
        <v>11</v>
      </c>
      <c r="B9" s="2597" t="s">
        <v>661</v>
      </c>
      <c r="C9" s="2598" t="s">
        <v>571</v>
      </c>
      <c r="D9" s="2599">
        <v>247242</v>
      </c>
      <c r="E9" s="2599">
        <v>11021</v>
      </c>
      <c r="F9" s="2599">
        <v>0</v>
      </c>
      <c r="G9" s="2599">
        <v>-825</v>
      </c>
      <c r="H9" s="2599">
        <v>257438</v>
      </c>
      <c r="I9" s="2599"/>
      <c r="J9" s="2599">
        <v>68027</v>
      </c>
      <c r="K9" s="2599">
        <v>-1091</v>
      </c>
      <c r="L9" s="2639">
        <v>324374</v>
      </c>
    </row>
    <row r="10" spans="1:12" ht="15.75" customHeight="1" x14ac:dyDescent="0.2">
      <c r="A10" s="2602">
        <v>111</v>
      </c>
      <c r="B10" s="2638" t="s">
        <v>662</v>
      </c>
      <c r="C10" s="2598" t="s">
        <v>571</v>
      </c>
      <c r="D10" s="2599">
        <v>65007</v>
      </c>
      <c r="E10" s="2599">
        <v>0</v>
      </c>
      <c r="F10" s="2599">
        <v>0</v>
      </c>
      <c r="G10" s="2599">
        <v>-287</v>
      </c>
      <c r="H10" s="2599">
        <v>64720</v>
      </c>
      <c r="I10" s="2599"/>
      <c r="J10" s="2599">
        <v>39010</v>
      </c>
      <c r="K10" s="2599">
        <v>0</v>
      </c>
      <c r="L10" s="2639">
        <v>103730</v>
      </c>
    </row>
    <row r="11" spans="1:12" ht="9.75" customHeight="1" x14ac:dyDescent="0.2">
      <c r="A11" s="2596">
        <v>1111</v>
      </c>
      <c r="B11" s="2640" t="s">
        <v>478</v>
      </c>
      <c r="C11" s="2598" t="s">
        <v>571</v>
      </c>
      <c r="D11" s="2599">
        <v>41804</v>
      </c>
      <c r="E11" s="2599">
        <v>0</v>
      </c>
      <c r="F11" s="2599">
        <v>0</v>
      </c>
      <c r="G11" s="2599">
        <v>0</v>
      </c>
      <c r="H11" s="2599">
        <v>41804</v>
      </c>
      <c r="I11" s="2599"/>
      <c r="J11" s="2599">
        <v>32781</v>
      </c>
      <c r="K11" s="2599">
        <v>0</v>
      </c>
      <c r="L11" s="2639">
        <v>74585</v>
      </c>
    </row>
    <row r="12" spans="1:12" ht="9.75" customHeight="1" x14ac:dyDescent="0.2">
      <c r="A12" s="2596">
        <v>1112</v>
      </c>
      <c r="B12" s="2640" t="s">
        <v>479</v>
      </c>
      <c r="C12" s="2598" t="s">
        <v>571</v>
      </c>
      <c r="D12" s="2599">
        <v>23203</v>
      </c>
      <c r="E12" s="2599">
        <v>0</v>
      </c>
      <c r="F12" s="2599">
        <v>0</v>
      </c>
      <c r="G12" s="2599">
        <v>-287</v>
      </c>
      <c r="H12" s="2599">
        <v>22916</v>
      </c>
      <c r="I12" s="2599"/>
      <c r="J12" s="2599">
        <v>6229</v>
      </c>
      <c r="K12" s="2599">
        <v>0</v>
      </c>
      <c r="L12" s="2639">
        <v>29145</v>
      </c>
    </row>
    <row r="13" spans="1:12" ht="9.75" customHeight="1" x14ac:dyDescent="0.2">
      <c r="A13" s="2596">
        <v>1113</v>
      </c>
      <c r="B13" s="2640" t="s">
        <v>480</v>
      </c>
      <c r="C13" s="2598" t="s">
        <v>571</v>
      </c>
      <c r="D13" s="2599">
        <v>0</v>
      </c>
      <c r="E13" s="2599">
        <v>0</v>
      </c>
      <c r="F13" s="2599">
        <v>0</v>
      </c>
      <c r="G13" s="2599">
        <v>0</v>
      </c>
      <c r="H13" s="2599">
        <v>0</v>
      </c>
      <c r="I13" s="2599"/>
      <c r="J13" s="2599">
        <v>0</v>
      </c>
      <c r="K13" s="2599">
        <v>0</v>
      </c>
      <c r="L13" s="2639">
        <v>0</v>
      </c>
    </row>
    <row r="14" spans="1:12" ht="15.75" customHeight="1" x14ac:dyDescent="0.2">
      <c r="A14" s="2602">
        <v>112</v>
      </c>
      <c r="B14" s="2638" t="s">
        <v>663</v>
      </c>
      <c r="C14" s="2598" t="s">
        <v>571</v>
      </c>
      <c r="D14" s="2599">
        <v>0</v>
      </c>
      <c r="E14" s="2599">
        <v>4021</v>
      </c>
      <c r="F14" s="2599">
        <v>0</v>
      </c>
      <c r="G14" s="2599">
        <v>-168</v>
      </c>
      <c r="H14" s="2599">
        <v>3853</v>
      </c>
      <c r="I14" s="2599"/>
      <c r="J14" s="2599">
        <v>0</v>
      </c>
      <c r="K14" s="2599">
        <v>-170</v>
      </c>
      <c r="L14" s="2639">
        <v>3683</v>
      </c>
    </row>
    <row r="15" spans="1:12" ht="15.75" customHeight="1" x14ac:dyDescent="0.2">
      <c r="A15" s="2602">
        <v>113</v>
      </c>
      <c r="B15" s="2638" t="s">
        <v>664</v>
      </c>
      <c r="C15" s="2598" t="s">
        <v>571</v>
      </c>
      <c r="D15" s="2599">
        <v>0</v>
      </c>
      <c r="E15" s="2599">
        <v>4</v>
      </c>
      <c r="F15" s="2599">
        <v>0</v>
      </c>
      <c r="G15" s="2599">
        <v>0</v>
      </c>
      <c r="H15" s="2599">
        <v>4</v>
      </c>
      <c r="I15" s="2599"/>
      <c r="J15" s="2599">
        <v>20369</v>
      </c>
      <c r="K15" s="2599">
        <v>-616</v>
      </c>
      <c r="L15" s="2639">
        <v>19757</v>
      </c>
    </row>
    <row r="16" spans="1:12" ht="9.75" customHeight="1" x14ac:dyDescent="0.2">
      <c r="A16" s="2596">
        <v>1131</v>
      </c>
      <c r="B16" s="2640" t="s">
        <v>481</v>
      </c>
      <c r="C16" s="2598" t="s">
        <v>571</v>
      </c>
      <c r="D16" s="2599">
        <v>0</v>
      </c>
      <c r="E16" s="2599">
        <v>4</v>
      </c>
      <c r="F16" s="2599">
        <v>0</v>
      </c>
      <c r="G16" s="2599">
        <v>0</v>
      </c>
      <c r="H16" s="2599">
        <v>4</v>
      </c>
      <c r="I16" s="2599"/>
      <c r="J16" s="2599">
        <v>20108</v>
      </c>
      <c r="K16" s="2599">
        <v>-616</v>
      </c>
      <c r="L16" s="2639">
        <v>19496</v>
      </c>
    </row>
    <row r="17" spans="1:12" ht="9.75" customHeight="1" x14ac:dyDescent="0.2">
      <c r="A17" s="2596">
        <v>1132</v>
      </c>
      <c r="B17" s="2640" t="s">
        <v>482</v>
      </c>
      <c r="C17" s="2598" t="s">
        <v>571</v>
      </c>
      <c r="D17" s="2599">
        <v>0</v>
      </c>
      <c r="E17" s="2599">
        <v>0</v>
      </c>
      <c r="F17" s="2599">
        <v>0</v>
      </c>
      <c r="G17" s="2599">
        <v>0</v>
      </c>
      <c r="H17" s="2599">
        <v>0</v>
      </c>
      <c r="I17" s="2599"/>
      <c r="J17" s="2599">
        <v>0</v>
      </c>
      <c r="K17" s="2599">
        <v>0</v>
      </c>
      <c r="L17" s="2639">
        <v>0</v>
      </c>
    </row>
    <row r="18" spans="1:12" ht="9.75" customHeight="1" x14ac:dyDescent="0.2">
      <c r="A18" s="2596">
        <v>1133</v>
      </c>
      <c r="B18" s="2640" t="s">
        <v>483</v>
      </c>
      <c r="C18" s="2598" t="s">
        <v>571</v>
      </c>
      <c r="D18" s="2599">
        <v>0</v>
      </c>
      <c r="E18" s="2599">
        <v>0</v>
      </c>
      <c r="F18" s="2599">
        <v>0</v>
      </c>
      <c r="G18" s="2599">
        <v>0</v>
      </c>
      <c r="H18" s="2599">
        <v>0</v>
      </c>
      <c r="I18" s="2599"/>
      <c r="J18" s="2599">
        <v>252</v>
      </c>
      <c r="K18" s="2599">
        <v>0</v>
      </c>
      <c r="L18" s="2639">
        <v>252</v>
      </c>
    </row>
    <row r="19" spans="1:12" ht="9.75" customHeight="1" x14ac:dyDescent="0.2">
      <c r="A19" s="2596">
        <v>1134</v>
      </c>
      <c r="B19" s="2640" t="s">
        <v>484</v>
      </c>
      <c r="C19" s="2598" t="s">
        <v>571</v>
      </c>
      <c r="D19" s="2599">
        <v>0</v>
      </c>
      <c r="E19" s="2599">
        <v>0</v>
      </c>
      <c r="F19" s="2599">
        <v>0</v>
      </c>
      <c r="G19" s="2599">
        <v>0</v>
      </c>
      <c r="H19" s="2599">
        <v>0</v>
      </c>
      <c r="I19" s="2599"/>
      <c r="J19" s="2599">
        <v>0</v>
      </c>
      <c r="K19" s="2599">
        <v>0</v>
      </c>
      <c r="L19" s="2639">
        <v>0</v>
      </c>
    </row>
    <row r="20" spans="1:12" ht="9.75" customHeight="1" x14ac:dyDescent="0.2">
      <c r="A20" s="2596">
        <v>1135</v>
      </c>
      <c r="B20" s="2640" t="s">
        <v>485</v>
      </c>
      <c r="C20" s="2598" t="s">
        <v>571</v>
      </c>
      <c r="D20" s="2599">
        <v>0</v>
      </c>
      <c r="E20" s="2599">
        <v>0</v>
      </c>
      <c r="F20" s="2599">
        <v>0</v>
      </c>
      <c r="G20" s="2599">
        <v>0</v>
      </c>
      <c r="H20" s="2599">
        <v>0</v>
      </c>
      <c r="I20" s="2599"/>
      <c r="J20" s="2599">
        <v>0</v>
      </c>
      <c r="K20" s="2599">
        <v>0</v>
      </c>
      <c r="L20" s="2639">
        <v>0</v>
      </c>
    </row>
    <row r="21" spans="1:12" ht="9.75" customHeight="1" x14ac:dyDescent="0.2">
      <c r="A21" s="2596">
        <v>1136</v>
      </c>
      <c r="B21" s="2640" t="s">
        <v>486</v>
      </c>
      <c r="C21" s="2598" t="s">
        <v>571</v>
      </c>
      <c r="D21" s="2599">
        <v>0</v>
      </c>
      <c r="E21" s="2599">
        <v>0</v>
      </c>
      <c r="F21" s="2599">
        <v>0</v>
      </c>
      <c r="G21" s="2599">
        <v>0</v>
      </c>
      <c r="H21" s="2599">
        <v>0</v>
      </c>
      <c r="I21" s="2599"/>
      <c r="J21" s="2599">
        <v>9</v>
      </c>
      <c r="K21" s="2599">
        <v>0</v>
      </c>
      <c r="L21" s="2639">
        <v>9</v>
      </c>
    </row>
    <row r="22" spans="1:12" ht="15.75" customHeight="1" x14ac:dyDescent="0.2">
      <c r="A22" s="2602">
        <v>114</v>
      </c>
      <c r="B22" s="2638" t="s">
        <v>207</v>
      </c>
      <c r="C22" s="2598" t="s">
        <v>571</v>
      </c>
      <c r="D22" s="2599">
        <v>180202</v>
      </c>
      <c r="E22" s="2599">
        <v>6996</v>
      </c>
      <c r="F22" s="2599">
        <v>0</v>
      </c>
      <c r="G22" s="2599">
        <v>-370</v>
      </c>
      <c r="H22" s="2599">
        <v>186828</v>
      </c>
      <c r="I22" s="2599"/>
      <c r="J22" s="2599">
        <v>2947</v>
      </c>
      <c r="K22" s="2599">
        <v>-305</v>
      </c>
      <c r="L22" s="2639">
        <v>189470</v>
      </c>
    </row>
    <row r="23" spans="1:12" ht="9.75" customHeight="1" x14ac:dyDescent="0.2">
      <c r="A23" s="2596">
        <v>1141</v>
      </c>
      <c r="B23" s="2640" t="s">
        <v>134</v>
      </c>
      <c r="C23" s="2598" t="s">
        <v>571</v>
      </c>
      <c r="D23" s="2599">
        <v>116948</v>
      </c>
      <c r="E23" s="2599">
        <v>1048</v>
      </c>
      <c r="F23" s="2599">
        <v>0</v>
      </c>
      <c r="G23" s="2599">
        <v>-370</v>
      </c>
      <c r="H23" s="2599">
        <v>117626</v>
      </c>
      <c r="I23" s="2599"/>
      <c r="J23" s="2599">
        <v>0</v>
      </c>
      <c r="K23" s="2599">
        <v>0</v>
      </c>
      <c r="L23" s="2639">
        <v>117626</v>
      </c>
    </row>
    <row r="24" spans="1:12" ht="9.75" customHeight="1" x14ac:dyDescent="0.2">
      <c r="A24" s="2596">
        <v>11411</v>
      </c>
      <c r="B24" s="2641" t="s">
        <v>135</v>
      </c>
      <c r="C24" s="2598" t="s">
        <v>571</v>
      </c>
      <c r="D24" s="2599">
        <v>116774</v>
      </c>
      <c r="E24" s="2599">
        <v>0</v>
      </c>
      <c r="F24" s="2599">
        <v>0</v>
      </c>
      <c r="G24" s="2599">
        <v>-370</v>
      </c>
      <c r="H24" s="2599">
        <v>116404</v>
      </c>
      <c r="I24" s="2599"/>
      <c r="J24" s="2599">
        <v>0</v>
      </c>
      <c r="K24" s="2599">
        <v>0</v>
      </c>
      <c r="L24" s="2639">
        <v>116404</v>
      </c>
    </row>
    <row r="25" spans="1:12" ht="9.75" customHeight="1" x14ac:dyDescent="0.2">
      <c r="A25" s="2596">
        <v>11412</v>
      </c>
      <c r="B25" s="2641" t="s">
        <v>136</v>
      </c>
      <c r="C25" s="2598" t="s">
        <v>571</v>
      </c>
      <c r="D25" s="2599">
        <v>174</v>
      </c>
      <c r="E25" s="2599">
        <v>177</v>
      </c>
      <c r="F25" s="2599">
        <v>0</v>
      </c>
      <c r="G25" s="2599">
        <v>0</v>
      </c>
      <c r="H25" s="2599">
        <v>351</v>
      </c>
      <c r="I25" s="2599"/>
      <c r="J25" s="2599">
        <v>0</v>
      </c>
      <c r="K25" s="2599">
        <v>0</v>
      </c>
      <c r="L25" s="2639">
        <v>351</v>
      </c>
    </row>
    <row r="26" spans="1:12" ht="9.75" customHeight="1" x14ac:dyDescent="0.2">
      <c r="A26" s="2596">
        <v>11413</v>
      </c>
      <c r="B26" s="2641" t="s">
        <v>137</v>
      </c>
      <c r="C26" s="2598" t="s">
        <v>571</v>
      </c>
      <c r="D26" s="2599">
        <v>0</v>
      </c>
      <c r="E26" s="2599">
        <v>871</v>
      </c>
      <c r="F26" s="2599">
        <v>0</v>
      </c>
      <c r="G26" s="2599">
        <v>0</v>
      </c>
      <c r="H26" s="2599">
        <v>871</v>
      </c>
      <c r="I26" s="2599"/>
      <c r="J26" s="2599">
        <v>0</v>
      </c>
      <c r="K26" s="2599">
        <v>0</v>
      </c>
      <c r="L26" s="2639">
        <v>871</v>
      </c>
    </row>
    <row r="27" spans="1:12" ht="9.75" customHeight="1" x14ac:dyDescent="0.2">
      <c r="A27" s="2596">
        <v>1142</v>
      </c>
      <c r="B27" s="2640" t="s">
        <v>138</v>
      </c>
      <c r="C27" s="2598" t="s">
        <v>571</v>
      </c>
      <c r="D27" s="2599">
        <v>61237</v>
      </c>
      <c r="E27" s="2599">
        <v>0</v>
      </c>
      <c r="F27" s="2599">
        <v>0</v>
      </c>
      <c r="G27" s="2599">
        <v>0</v>
      </c>
      <c r="H27" s="2599">
        <v>61237</v>
      </c>
      <c r="I27" s="2599"/>
      <c r="J27" s="2599">
        <v>0</v>
      </c>
      <c r="K27" s="2599">
        <v>0</v>
      </c>
      <c r="L27" s="2639">
        <v>61237</v>
      </c>
    </row>
    <row r="28" spans="1:12" ht="9.75" customHeight="1" x14ac:dyDescent="0.2">
      <c r="A28" s="2596">
        <v>1143</v>
      </c>
      <c r="B28" s="2640" t="s">
        <v>139</v>
      </c>
      <c r="C28" s="2598" t="s">
        <v>571</v>
      </c>
      <c r="D28" s="2599">
        <v>0</v>
      </c>
      <c r="E28" s="2599">
        <v>0</v>
      </c>
      <c r="F28" s="2599">
        <v>0</v>
      </c>
      <c r="G28" s="2599">
        <v>0</v>
      </c>
      <c r="H28" s="2599">
        <v>0</v>
      </c>
      <c r="I28" s="2599"/>
      <c r="J28" s="2599">
        <v>0</v>
      </c>
      <c r="K28" s="2599">
        <v>0</v>
      </c>
      <c r="L28" s="2639">
        <v>0</v>
      </c>
    </row>
    <row r="29" spans="1:12" ht="9.75" customHeight="1" x14ac:dyDescent="0.2">
      <c r="A29" s="2596">
        <v>1144</v>
      </c>
      <c r="B29" s="2640" t="s">
        <v>140</v>
      </c>
      <c r="C29" s="2598" t="s">
        <v>571</v>
      </c>
      <c r="D29" s="2599">
        <v>1458</v>
      </c>
      <c r="E29" s="2599">
        <v>711</v>
      </c>
      <c r="F29" s="2599">
        <v>0</v>
      </c>
      <c r="G29" s="2599">
        <v>0</v>
      </c>
      <c r="H29" s="2599">
        <v>2169</v>
      </c>
      <c r="I29" s="2599"/>
      <c r="J29" s="2599">
        <v>0</v>
      </c>
      <c r="K29" s="2599">
        <v>0</v>
      </c>
      <c r="L29" s="2639">
        <v>2169</v>
      </c>
    </row>
    <row r="30" spans="1:12" ht="9.75" customHeight="1" x14ac:dyDescent="0.2">
      <c r="A30" s="2596">
        <v>1145</v>
      </c>
      <c r="B30" s="2640" t="s">
        <v>141</v>
      </c>
      <c r="C30" s="2598" t="s">
        <v>571</v>
      </c>
      <c r="D30" s="2599">
        <v>559</v>
      </c>
      <c r="E30" s="2599">
        <v>5237</v>
      </c>
      <c r="F30" s="2599">
        <v>0</v>
      </c>
      <c r="G30" s="2599">
        <v>0</v>
      </c>
      <c r="H30" s="2599">
        <v>5796</v>
      </c>
      <c r="I30" s="2599"/>
      <c r="J30" s="2599">
        <v>2947</v>
      </c>
      <c r="K30" s="2599">
        <v>-305</v>
      </c>
      <c r="L30" s="2639">
        <v>8438</v>
      </c>
    </row>
    <row r="31" spans="1:12" ht="9.75" customHeight="1" x14ac:dyDescent="0.2">
      <c r="A31" s="2596">
        <v>11451</v>
      </c>
      <c r="B31" s="2641" t="s">
        <v>142</v>
      </c>
      <c r="C31" s="2598" t="s">
        <v>571</v>
      </c>
      <c r="D31" s="2599">
        <v>0</v>
      </c>
      <c r="E31" s="2599">
        <v>0</v>
      </c>
      <c r="F31" s="2599">
        <v>0</v>
      </c>
      <c r="G31" s="2599">
        <v>0</v>
      </c>
      <c r="H31" s="2599">
        <v>0</v>
      </c>
      <c r="I31" s="2599"/>
      <c r="J31" s="2599">
        <v>952</v>
      </c>
      <c r="K31" s="2599">
        <v>0</v>
      </c>
      <c r="L31" s="2639">
        <v>952</v>
      </c>
    </row>
    <row r="32" spans="1:12" ht="9.75" customHeight="1" x14ac:dyDescent="0.2">
      <c r="A32" s="2596">
        <v>11452</v>
      </c>
      <c r="B32" s="2641" t="s">
        <v>143</v>
      </c>
      <c r="C32" s="2598" t="s">
        <v>571</v>
      </c>
      <c r="D32" s="2599">
        <v>559</v>
      </c>
      <c r="E32" s="2599">
        <v>5237</v>
      </c>
      <c r="F32" s="2599">
        <v>0</v>
      </c>
      <c r="G32" s="2599">
        <v>0</v>
      </c>
      <c r="H32" s="2599">
        <v>5796</v>
      </c>
      <c r="I32" s="2599"/>
      <c r="J32" s="2599">
        <v>1995</v>
      </c>
      <c r="K32" s="2599">
        <v>-305</v>
      </c>
      <c r="L32" s="2639">
        <v>7486</v>
      </c>
    </row>
    <row r="33" spans="1:12" ht="9.75" customHeight="1" x14ac:dyDescent="0.2">
      <c r="A33" s="2596">
        <v>1146</v>
      </c>
      <c r="B33" s="2640" t="s">
        <v>624</v>
      </c>
      <c r="C33" s="2598" t="s">
        <v>571</v>
      </c>
      <c r="D33" s="2599">
        <v>0</v>
      </c>
      <c r="E33" s="2599">
        <v>0</v>
      </c>
      <c r="F33" s="2599">
        <v>0</v>
      </c>
      <c r="G33" s="2599">
        <v>0</v>
      </c>
      <c r="H33" s="2599">
        <v>0</v>
      </c>
      <c r="I33" s="2599"/>
      <c r="J33" s="2599">
        <v>0</v>
      </c>
      <c r="K33" s="2599">
        <v>0</v>
      </c>
      <c r="L33" s="2639">
        <v>0</v>
      </c>
    </row>
    <row r="34" spans="1:12" ht="15.75" customHeight="1" x14ac:dyDescent="0.2">
      <c r="A34" s="2602">
        <v>115</v>
      </c>
      <c r="B34" s="2638" t="s">
        <v>208</v>
      </c>
      <c r="C34" s="2598" t="s">
        <v>571</v>
      </c>
      <c r="D34" s="2599">
        <v>2041</v>
      </c>
      <c r="E34" s="2599">
        <v>0</v>
      </c>
      <c r="F34" s="2599">
        <v>0</v>
      </c>
      <c r="G34" s="2599">
        <v>0</v>
      </c>
      <c r="H34" s="2599">
        <v>2041</v>
      </c>
      <c r="I34" s="2599"/>
      <c r="J34" s="2599">
        <v>0</v>
      </c>
      <c r="K34" s="2599">
        <v>0</v>
      </c>
      <c r="L34" s="2639">
        <v>2041</v>
      </c>
    </row>
    <row r="35" spans="1:12" ht="9.75" customHeight="1" x14ac:dyDescent="0.2">
      <c r="A35" s="2596">
        <v>1151</v>
      </c>
      <c r="B35" s="2640" t="s">
        <v>625</v>
      </c>
      <c r="C35" s="2598" t="s">
        <v>571</v>
      </c>
      <c r="D35" s="2599">
        <v>2041</v>
      </c>
      <c r="E35" s="2599">
        <v>0</v>
      </c>
      <c r="F35" s="2599">
        <v>0</v>
      </c>
      <c r="G35" s="2599">
        <v>0</v>
      </c>
      <c r="H35" s="2599">
        <v>2041</v>
      </c>
      <c r="I35" s="2599"/>
      <c r="J35" s="2599">
        <v>0</v>
      </c>
      <c r="K35" s="2599">
        <v>0</v>
      </c>
      <c r="L35" s="2639">
        <v>2041</v>
      </c>
    </row>
    <row r="36" spans="1:12" ht="9.75" customHeight="1" x14ac:dyDescent="0.2">
      <c r="A36" s="2596">
        <v>1152</v>
      </c>
      <c r="B36" s="2640" t="s">
        <v>626</v>
      </c>
      <c r="C36" s="2598" t="s">
        <v>571</v>
      </c>
      <c r="D36" s="2599">
        <v>0</v>
      </c>
      <c r="E36" s="2599">
        <v>0</v>
      </c>
      <c r="F36" s="2599">
        <v>0</v>
      </c>
      <c r="G36" s="2599">
        <v>0</v>
      </c>
      <c r="H36" s="2599">
        <v>0</v>
      </c>
      <c r="I36" s="2599"/>
      <c r="J36" s="2599">
        <v>0</v>
      </c>
      <c r="K36" s="2599">
        <v>0</v>
      </c>
      <c r="L36" s="2639">
        <v>0</v>
      </c>
    </row>
    <row r="37" spans="1:12" ht="9.75" customHeight="1" x14ac:dyDescent="0.2">
      <c r="A37" s="2596">
        <v>1153</v>
      </c>
      <c r="B37" s="2640" t="s">
        <v>627</v>
      </c>
      <c r="C37" s="2598" t="s">
        <v>571</v>
      </c>
      <c r="D37" s="2599">
        <v>0</v>
      </c>
      <c r="E37" s="2599">
        <v>0</v>
      </c>
      <c r="F37" s="2599">
        <v>0</v>
      </c>
      <c r="G37" s="2599">
        <v>0</v>
      </c>
      <c r="H37" s="2599">
        <v>0</v>
      </c>
      <c r="I37" s="2599"/>
      <c r="J37" s="2599">
        <v>0</v>
      </c>
      <c r="K37" s="2599">
        <v>0</v>
      </c>
      <c r="L37" s="2639">
        <v>0</v>
      </c>
    </row>
    <row r="38" spans="1:12" ht="9.75" customHeight="1" x14ac:dyDescent="0.2">
      <c r="A38" s="2596">
        <v>1154</v>
      </c>
      <c r="B38" s="2640" t="s">
        <v>628</v>
      </c>
      <c r="C38" s="2598" t="s">
        <v>571</v>
      </c>
      <c r="D38" s="2599">
        <v>0</v>
      </c>
      <c r="E38" s="2599">
        <v>0</v>
      </c>
      <c r="F38" s="2599">
        <v>0</v>
      </c>
      <c r="G38" s="2599">
        <v>0</v>
      </c>
      <c r="H38" s="2599">
        <v>0</v>
      </c>
      <c r="I38" s="2599"/>
      <c r="J38" s="2599">
        <v>0</v>
      </c>
      <c r="K38" s="2599">
        <v>0</v>
      </c>
      <c r="L38" s="2639">
        <v>0</v>
      </c>
    </row>
    <row r="39" spans="1:12" ht="9.75" customHeight="1" x14ac:dyDescent="0.2">
      <c r="A39" s="2596">
        <v>1155</v>
      </c>
      <c r="B39" s="2640" t="s">
        <v>629</v>
      </c>
      <c r="C39" s="2598" t="s">
        <v>571</v>
      </c>
      <c r="D39" s="2599">
        <v>0</v>
      </c>
      <c r="E39" s="2599">
        <v>0</v>
      </c>
      <c r="F39" s="2599">
        <v>0</v>
      </c>
      <c r="G39" s="2599">
        <v>0</v>
      </c>
      <c r="H39" s="2599">
        <v>0</v>
      </c>
      <c r="I39" s="2599"/>
      <c r="J39" s="2599">
        <v>0</v>
      </c>
      <c r="K39" s="2599">
        <v>0</v>
      </c>
      <c r="L39" s="2639">
        <v>0</v>
      </c>
    </row>
    <row r="40" spans="1:12" ht="9.75" customHeight="1" x14ac:dyDescent="0.2">
      <c r="A40" s="2596">
        <v>1156</v>
      </c>
      <c r="B40" s="2640" t="s">
        <v>630</v>
      </c>
      <c r="C40" s="2598" t="s">
        <v>571</v>
      </c>
      <c r="D40" s="2599">
        <v>0</v>
      </c>
      <c r="E40" s="2599">
        <v>0</v>
      </c>
      <c r="F40" s="2599">
        <v>0</v>
      </c>
      <c r="G40" s="2599">
        <v>0</v>
      </c>
      <c r="H40" s="2599">
        <v>0</v>
      </c>
      <c r="I40" s="2599"/>
      <c r="J40" s="2599">
        <v>0</v>
      </c>
      <c r="K40" s="2599">
        <v>0</v>
      </c>
      <c r="L40" s="2639">
        <v>0</v>
      </c>
    </row>
    <row r="41" spans="1:12" ht="16.5" customHeight="1" x14ac:dyDescent="0.2">
      <c r="A41" s="2642">
        <v>116</v>
      </c>
      <c r="B41" s="2643" t="s">
        <v>209</v>
      </c>
      <c r="C41" s="2608" t="s">
        <v>571</v>
      </c>
      <c r="D41" s="2599">
        <v>-8</v>
      </c>
      <c r="E41" s="2623">
        <v>0</v>
      </c>
      <c r="F41" s="2599">
        <v>0</v>
      </c>
      <c r="G41" s="2623">
        <v>0</v>
      </c>
      <c r="H41" s="2623">
        <v>-8</v>
      </c>
      <c r="I41" s="2623"/>
      <c r="J41" s="2599">
        <v>5701</v>
      </c>
      <c r="K41" s="2623">
        <v>0</v>
      </c>
      <c r="L41" s="2644">
        <v>5693</v>
      </c>
    </row>
    <row r="42" spans="1:12" ht="14.25" customHeight="1" x14ac:dyDescent="0.2">
      <c r="A42" s="2602">
        <v>12</v>
      </c>
      <c r="B42" s="2597" t="s">
        <v>210</v>
      </c>
      <c r="C42" s="2598" t="s">
        <v>571</v>
      </c>
      <c r="D42" s="2568">
        <v>14965</v>
      </c>
      <c r="E42" s="2599">
        <v>0</v>
      </c>
      <c r="F42" s="2599">
        <v>204599</v>
      </c>
      <c r="G42" s="2599">
        <v>0</v>
      </c>
      <c r="H42" s="2599">
        <v>219564</v>
      </c>
      <c r="I42" s="2599"/>
      <c r="J42" s="2599">
        <v>0</v>
      </c>
      <c r="K42" s="2599">
        <v>0</v>
      </c>
      <c r="L42" s="2639">
        <v>219564</v>
      </c>
    </row>
    <row r="43" spans="1:12" ht="14.25" customHeight="1" x14ac:dyDescent="0.2">
      <c r="A43" s="2602">
        <v>121</v>
      </c>
      <c r="B43" s="2638" t="s">
        <v>211</v>
      </c>
      <c r="C43" s="2598" t="s">
        <v>571</v>
      </c>
      <c r="D43" s="2568">
        <v>0</v>
      </c>
      <c r="E43" s="2599">
        <v>0</v>
      </c>
      <c r="F43" s="2599">
        <v>204599</v>
      </c>
      <c r="G43" s="2599">
        <v>0</v>
      </c>
      <c r="H43" s="2599">
        <v>204599</v>
      </c>
      <c r="I43" s="2599"/>
      <c r="J43" s="2599">
        <v>0</v>
      </c>
      <c r="K43" s="2599">
        <v>0</v>
      </c>
      <c r="L43" s="2639">
        <v>204599</v>
      </c>
    </row>
    <row r="44" spans="1:12" ht="9.75" customHeight="1" x14ac:dyDescent="0.2">
      <c r="A44" s="2596">
        <v>1211</v>
      </c>
      <c r="B44" s="2640" t="s">
        <v>631</v>
      </c>
      <c r="C44" s="2598" t="s">
        <v>571</v>
      </c>
      <c r="D44" s="2568">
        <v>0</v>
      </c>
      <c r="E44" s="2599">
        <v>0</v>
      </c>
      <c r="F44" s="2599">
        <v>0</v>
      </c>
      <c r="G44" s="2599">
        <v>0</v>
      </c>
      <c r="H44" s="2599">
        <v>0</v>
      </c>
      <c r="I44" s="2599"/>
      <c r="J44" s="2599">
        <v>0</v>
      </c>
      <c r="K44" s="2599">
        <v>0</v>
      </c>
      <c r="L44" s="2639">
        <v>0</v>
      </c>
    </row>
    <row r="45" spans="1:12" ht="9.75" customHeight="1" x14ac:dyDescent="0.2">
      <c r="A45" s="2596">
        <v>1212</v>
      </c>
      <c r="B45" s="2640" t="s">
        <v>644</v>
      </c>
      <c r="C45" s="2598" t="s">
        <v>571</v>
      </c>
      <c r="D45" s="2599">
        <v>0</v>
      </c>
      <c r="E45" s="2599">
        <v>0</v>
      </c>
      <c r="F45" s="2599">
        <v>204599</v>
      </c>
      <c r="G45" s="2599">
        <v>0</v>
      </c>
      <c r="H45" s="2599">
        <v>204599</v>
      </c>
      <c r="I45" s="2599"/>
      <c r="J45" s="2599">
        <v>0</v>
      </c>
      <c r="K45" s="2599">
        <v>0</v>
      </c>
      <c r="L45" s="2639">
        <v>204599</v>
      </c>
    </row>
    <row r="46" spans="1:12" ht="9.75" customHeight="1" x14ac:dyDescent="0.2">
      <c r="A46" s="2596">
        <v>1213</v>
      </c>
      <c r="B46" s="2640" t="s">
        <v>297</v>
      </c>
      <c r="C46" s="2598" t="s">
        <v>571</v>
      </c>
      <c r="D46" s="2599">
        <v>0</v>
      </c>
      <c r="E46" s="2599">
        <v>0</v>
      </c>
      <c r="F46" s="2599">
        <v>0</v>
      </c>
      <c r="G46" s="2599">
        <v>0</v>
      </c>
      <c r="H46" s="2599">
        <v>0</v>
      </c>
      <c r="I46" s="2599"/>
      <c r="J46" s="2599">
        <v>0</v>
      </c>
      <c r="K46" s="2599">
        <v>0</v>
      </c>
      <c r="L46" s="2639">
        <v>0</v>
      </c>
    </row>
    <row r="47" spans="1:12" ht="9.75" customHeight="1" x14ac:dyDescent="0.2">
      <c r="A47" s="2596">
        <v>1214</v>
      </c>
      <c r="B47" s="2640" t="s">
        <v>298</v>
      </c>
      <c r="C47" s="2598" t="s">
        <v>571</v>
      </c>
      <c r="D47" s="2599">
        <v>0</v>
      </c>
      <c r="E47" s="2599">
        <v>0</v>
      </c>
      <c r="F47" s="2599">
        <v>0</v>
      </c>
      <c r="G47" s="2599">
        <v>0</v>
      </c>
      <c r="H47" s="2599">
        <v>0</v>
      </c>
      <c r="I47" s="2599"/>
      <c r="J47" s="2599">
        <v>0</v>
      </c>
      <c r="K47" s="2599">
        <v>0</v>
      </c>
      <c r="L47" s="2639">
        <v>0</v>
      </c>
    </row>
    <row r="48" spans="1:12" ht="14.25" customHeight="1" x14ac:dyDescent="0.2">
      <c r="A48" s="2602">
        <v>122</v>
      </c>
      <c r="B48" s="2638" t="s">
        <v>212</v>
      </c>
      <c r="C48" s="2598" t="s">
        <v>571</v>
      </c>
      <c r="D48" s="2599">
        <v>14965</v>
      </c>
      <c r="E48" s="2599">
        <v>0</v>
      </c>
      <c r="F48" s="2599">
        <v>0</v>
      </c>
      <c r="G48" s="2599">
        <v>0</v>
      </c>
      <c r="H48" s="2599">
        <v>14965</v>
      </c>
      <c r="I48" s="2599"/>
      <c r="J48" s="2599">
        <v>0</v>
      </c>
      <c r="K48" s="2599">
        <v>0</v>
      </c>
      <c r="L48" s="2639">
        <v>14965</v>
      </c>
    </row>
    <row r="49" spans="1:12" ht="9.75" customHeight="1" x14ac:dyDescent="0.2">
      <c r="A49" s="2596">
        <v>1221</v>
      </c>
      <c r="B49" s="2640" t="s">
        <v>631</v>
      </c>
      <c r="C49" s="2598" t="s">
        <v>571</v>
      </c>
      <c r="D49" s="2599">
        <v>0</v>
      </c>
      <c r="E49" s="2599">
        <v>0</v>
      </c>
      <c r="F49" s="2599">
        <v>0</v>
      </c>
      <c r="G49" s="2599">
        <v>0</v>
      </c>
      <c r="H49" s="2599">
        <v>0</v>
      </c>
      <c r="I49" s="2599"/>
      <c r="J49" s="2599">
        <v>0</v>
      </c>
      <c r="K49" s="2599">
        <v>0</v>
      </c>
      <c r="L49" s="2639">
        <v>0</v>
      </c>
    </row>
    <row r="50" spans="1:12" ht="9.75" customHeight="1" x14ac:dyDescent="0.2">
      <c r="A50" s="2596">
        <v>1222</v>
      </c>
      <c r="B50" s="2640" t="s">
        <v>644</v>
      </c>
      <c r="C50" s="2598" t="s">
        <v>571</v>
      </c>
      <c r="D50" s="2599">
        <v>0</v>
      </c>
      <c r="E50" s="2599">
        <v>0</v>
      </c>
      <c r="F50" s="2599">
        <v>0</v>
      </c>
      <c r="G50" s="2599">
        <v>0</v>
      </c>
      <c r="H50" s="2599">
        <v>0</v>
      </c>
      <c r="I50" s="2599"/>
      <c r="J50" s="2599">
        <v>0</v>
      </c>
      <c r="K50" s="2599">
        <v>0</v>
      </c>
      <c r="L50" s="2639">
        <v>0</v>
      </c>
    </row>
    <row r="51" spans="1:12" ht="9.75" customHeight="1" x14ac:dyDescent="0.2">
      <c r="A51" s="2645">
        <v>1223</v>
      </c>
      <c r="B51" s="2646" t="s">
        <v>299</v>
      </c>
      <c r="C51" s="2608" t="s">
        <v>571</v>
      </c>
      <c r="D51" s="2599">
        <v>14965</v>
      </c>
      <c r="E51" s="2599">
        <v>0</v>
      </c>
      <c r="F51" s="2599">
        <v>0</v>
      </c>
      <c r="G51" s="2599">
        <v>0</v>
      </c>
      <c r="H51" s="2623">
        <v>14965</v>
      </c>
      <c r="I51" s="2623"/>
      <c r="J51" s="2599">
        <v>0</v>
      </c>
      <c r="K51" s="2599">
        <v>0</v>
      </c>
      <c r="L51" s="2644">
        <v>14965</v>
      </c>
    </row>
    <row r="52" spans="1:12" ht="14.25" customHeight="1" x14ac:dyDescent="0.2">
      <c r="A52" s="2602">
        <v>13</v>
      </c>
      <c r="B52" s="2597" t="s">
        <v>238</v>
      </c>
      <c r="C52" s="2598" t="s">
        <v>571</v>
      </c>
      <c r="D52" s="2599">
        <v>7763</v>
      </c>
      <c r="E52" s="2599">
        <v>42568</v>
      </c>
      <c r="F52" s="2599">
        <v>67676</v>
      </c>
      <c r="G52" s="2599">
        <v>-106293</v>
      </c>
      <c r="H52" s="2599">
        <v>11714</v>
      </c>
      <c r="I52" s="2599"/>
      <c r="J52" s="2599">
        <v>118008</v>
      </c>
      <c r="K52" s="2599">
        <v>-108392</v>
      </c>
      <c r="L52" s="2599">
        <v>21330</v>
      </c>
    </row>
    <row r="53" spans="1:12" ht="14.25" customHeight="1" x14ac:dyDescent="0.2">
      <c r="A53" s="2602">
        <v>131</v>
      </c>
      <c r="B53" s="2638" t="s">
        <v>65</v>
      </c>
      <c r="C53" s="2598" t="s">
        <v>571</v>
      </c>
      <c r="D53" s="2599">
        <v>0</v>
      </c>
      <c r="E53" s="2599">
        <v>0</v>
      </c>
      <c r="F53" s="2599">
        <v>126</v>
      </c>
      <c r="G53" s="2599">
        <v>0</v>
      </c>
      <c r="H53" s="2599">
        <v>126</v>
      </c>
      <c r="I53" s="2599"/>
      <c r="J53" s="2599">
        <v>0</v>
      </c>
      <c r="K53" s="2599">
        <v>0</v>
      </c>
      <c r="L53" s="2639">
        <v>126</v>
      </c>
    </row>
    <row r="54" spans="1:12" ht="9.75" customHeight="1" x14ac:dyDescent="0.2">
      <c r="A54" s="2596">
        <v>1311</v>
      </c>
      <c r="B54" s="2640" t="s">
        <v>300</v>
      </c>
      <c r="C54" s="2598" t="s">
        <v>571</v>
      </c>
      <c r="D54" s="2599">
        <v>0</v>
      </c>
      <c r="E54" s="2599">
        <v>0</v>
      </c>
      <c r="F54" s="2599">
        <v>126</v>
      </c>
      <c r="G54" s="2599">
        <v>0</v>
      </c>
      <c r="H54" s="2599">
        <v>126</v>
      </c>
      <c r="I54" s="2599"/>
      <c r="J54" s="2599">
        <v>0</v>
      </c>
      <c r="K54" s="2599">
        <v>0</v>
      </c>
      <c r="L54" s="2639">
        <v>126</v>
      </c>
    </row>
    <row r="55" spans="1:12" ht="9.75" customHeight="1" x14ac:dyDescent="0.2">
      <c r="A55" s="2596">
        <v>1312</v>
      </c>
      <c r="B55" s="2640" t="s">
        <v>301</v>
      </c>
      <c r="C55" s="2598" t="s">
        <v>571</v>
      </c>
      <c r="D55" s="2599">
        <v>0</v>
      </c>
      <c r="E55" s="2599">
        <v>0</v>
      </c>
      <c r="F55" s="2599">
        <v>0</v>
      </c>
      <c r="G55" s="2599">
        <v>0</v>
      </c>
      <c r="H55" s="2599">
        <v>0</v>
      </c>
      <c r="I55" s="2599"/>
      <c r="J55" s="2599">
        <v>0</v>
      </c>
      <c r="K55" s="2599">
        <v>0</v>
      </c>
      <c r="L55" s="2639">
        <v>0</v>
      </c>
    </row>
    <row r="56" spans="1:12" ht="14.25" customHeight="1" x14ac:dyDescent="0.2">
      <c r="A56" s="2602">
        <v>132</v>
      </c>
      <c r="B56" s="2638" t="s">
        <v>66</v>
      </c>
      <c r="C56" s="2598" t="s">
        <v>571</v>
      </c>
      <c r="D56" s="2599">
        <v>2551</v>
      </c>
      <c r="E56" s="2599">
        <v>6366</v>
      </c>
      <c r="F56" s="2599">
        <v>0</v>
      </c>
      <c r="G56" s="2599">
        <v>0</v>
      </c>
      <c r="H56" s="2599">
        <v>8917</v>
      </c>
      <c r="I56" s="2599"/>
      <c r="J56" s="2599">
        <v>12287</v>
      </c>
      <c r="K56" s="2599">
        <v>0</v>
      </c>
      <c r="L56" s="2639">
        <v>21204</v>
      </c>
    </row>
    <row r="57" spans="1:12" ht="9.75" customHeight="1" x14ac:dyDescent="0.2">
      <c r="A57" s="2596">
        <v>1321</v>
      </c>
      <c r="B57" s="2640" t="s">
        <v>300</v>
      </c>
      <c r="C57" s="2598" t="s">
        <v>571</v>
      </c>
      <c r="D57" s="2599">
        <v>1222</v>
      </c>
      <c r="E57" s="2599">
        <v>602</v>
      </c>
      <c r="F57" s="2599">
        <v>0</v>
      </c>
      <c r="G57" s="2599">
        <v>0</v>
      </c>
      <c r="H57" s="2599">
        <v>1824</v>
      </c>
      <c r="I57" s="2599"/>
      <c r="J57" s="2599">
        <v>2639</v>
      </c>
      <c r="K57" s="2599">
        <v>0</v>
      </c>
      <c r="L57" s="2639">
        <v>4463</v>
      </c>
    </row>
    <row r="58" spans="1:12" ht="9.75" customHeight="1" x14ac:dyDescent="0.2">
      <c r="A58" s="2596">
        <v>1322</v>
      </c>
      <c r="B58" s="2640" t="s">
        <v>301</v>
      </c>
      <c r="C58" s="2598" t="s">
        <v>571</v>
      </c>
      <c r="D58" s="2599">
        <v>1329</v>
      </c>
      <c r="E58" s="2599">
        <v>5764</v>
      </c>
      <c r="F58" s="2599">
        <v>0</v>
      </c>
      <c r="G58" s="2599">
        <v>0</v>
      </c>
      <c r="H58" s="2599">
        <v>7093</v>
      </c>
      <c r="I58" s="2599"/>
      <c r="J58" s="2599">
        <v>9648</v>
      </c>
      <c r="K58" s="2599">
        <v>0</v>
      </c>
      <c r="L58" s="2639">
        <v>16741</v>
      </c>
    </row>
    <row r="59" spans="1:12" ht="14.25" customHeight="1" x14ac:dyDescent="0.2">
      <c r="A59" s="2602">
        <v>133</v>
      </c>
      <c r="B59" s="2638" t="s">
        <v>67</v>
      </c>
      <c r="C59" s="2598" t="s">
        <v>571</v>
      </c>
      <c r="D59" s="2599">
        <v>5212</v>
      </c>
      <c r="E59" s="2599">
        <v>36202</v>
      </c>
      <c r="F59" s="2599">
        <v>67550</v>
      </c>
      <c r="G59" s="2599">
        <v>-106293</v>
      </c>
      <c r="H59" s="2599">
        <v>2671</v>
      </c>
      <c r="I59" s="2599"/>
      <c r="J59" s="2599">
        <v>105721</v>
      </c>
      <c r="K59" s="2599">
        <v>-108392</v>
      </c>
      <c r="L59" s="2639">
        <v>0</v>
      </c>
    </row>
    <row r="60" spans="1:12" ht="9.75" customHeight="1" x14ac:dyDescent="0.2">
      <c r="A60" s="2596">
        <v>1331</v>
      </c>
      <c r="B60" s="2640" t="s">
        <v>300</v>
      </c>
      <c r="C60" s="2598" t="s">
        <v>571</v>
      </c>
      <c r="D60" s="2599">
        <v>5020</v>
      </c>
      <c r="E60" s="2599">
        <v>33792</v>
      </c>
      <c r="F60" s="2599">
        <v>67550</v>
      </c>
      <c r="G60" s="2599">
        <v>-103771</v>
      </c>
      <c r="H60" s="2599">
        <v>2591</v>
      </c>
      <c r="I60" s="2599"/>
      <c r="J60" s="2599">
        <v>102378</v>
      </c>
      <c r="K60" s="2599">
        <v>-104969</v>
      </c>
      <c r="L60" s="2639">
        <v>0</v>
      </c>
    </row>
    <row r="61" spans="1:12" ht="9.75" customHeight="1" x14ac:dyDescent="0.2">
      <c r="A61" s="2645">
        <v>1332</v>
      </c>
      <c r="B61" s="2646" t="s">
        <v>301</v>
      </c>
      <c r="C61" s="2608" t="s">
        <v>571</v>
      </c>
      <c r="D61" s="2599">
        <v>192</v>
      </c>
      <c r="E61" s="2599">
        <v>2410</v>
      </c>
      <c r="F61" s="2599">
        <v>0</v>
      </c>
      <c r="G61" s="2599">
        <v>-2522</v>
      </c>
      <c r="H61" s="2599">
        <v>80</v>
      </c>
      <c r="I61" s="2623"/>
      <c r="J61" s="2599">
        <v>3343</v>
      </c>
      <c r="K61" s="2599">
        <v>-3423</v>
      </c>
      <c r="L61" s="2639">
        <v>0</v>
      </c>
    </row>
    <row r="62" spans="1:12" ht="14.25" customHeight="1" x14ac:dyDescent="0.2">
      <c r="A62" s="2602">
        <v>14</v>
      </c>
      <c r="B62" s="2597" t="s">
        <v>68</v>
      </c>
      <c r="C62" s="2598" t="s">
        <v>571</v>
      </c>
      <c r="D62" s="2599">
        <v>19019</v>
      </c>
      <c r="E62" s="2599">
        <v>16597</v>
      </c>
      <c r="F62" s="2599">
        <v>228</v>
      </c>
      <c r="G62" s="2599">
        <v>-1903</v>
      </c>
      <c r="H62" s="2599">
        <v>33941</v>
      </c>
      <c r="I62" s="2599"/>
      <c r="J62" s="2599">
        <v>29066</v>
      </c>
      <c r="K62" s="2599">
        <v>-73</v>
      </c>
      <c r="L62" s="2639">
        <v>62934</v>
      </c>
    </row>
    <row r="63" spans="1:12" ht="14.25" customHeight="1" x14ac:dyDescent="0.2">
      <c r="A63" s="2602">
        <v>141</v>
      </c>
      <c r="B63" s="2638" t="s">
        <v>69</v>
      </c>
      <c r="C63" s="2598" t="s">
        <v>571</v>
      </c>
      <c r="D63" s="2599">
        <v>8984</v>
      </c>
      <c r="E63" s="2599">
        <v>3207</v>
      </c>
      <c r="F63" s="2599">
        <v>1038</v>
      </c>
      <c r="G63" s="2599">
        <v>-1863</v>
      </c>
      <c r="H63" s="2599">
        <v>11366</v>
      </c>
      <c r="I63" s="2599"/>
      <c r="J63" s="2599">
        <v>2842</v>
      </c>
      <c r="K63" s="2599">
        <v>-3</v>
      </c>
      <c r="L63" s="2639">
        <v>14205</v>
      </c>
    </row>
    <row r="64" spans="1:12" ht="9.75" customHeight="1" x14ac:dyDescent="0.2">
      <c r="A64" s="2596">
        <v>1411</v>
      </c>
      <c r="B64" s="2640" t="s">
        <v>302</v>
      </c>
      <c r="C64" s="2598" t="s">
        <v>571</v>
      </c>
      <c r="D64" s="2599">
        <v>651</v>
      </c>
      <c r="E64" s="2599">
        <v>2104</v>
      </c>
      <c r="F64" s="2599">
        <v>932</v>
      </c>
      <c r="G64" s="2599">
        <v>-1863</v>
      </c>
      <c r="H64" s="2599">
        <v>1824</v>
      </c>
      <c r="I64" s="2599"/>
      <c r="J64" s="2599">
        <v>1062</v>
      </c>
      <c r="K64" s="2599">
        <v>-3</v>
      </c>
      <c r="L64" s="2639">
        <v>2883</v>
      </c>
    </row>
    <row r="65" spans="1:12" ht="9.75" customHeight="1" x14ac:dyDescent="0.2">
      <c r="A65" s="2596">
        <v>1412</v>
      </c>
      <c r="B65" s="2640" t="s">
        <v>303</v>
      </c>
      <c r="C65" s="2598" t="s">
        <v>571</v>
      </c>
      <c r="D65" s="2599">
        <v>6416</v>
      </c>
      <c r="E65" s="2599">
        <v>124</v>
      </c>
      <c r="F65" s="2599">
        <v>106</v>
      </c>
      <c r="G65" s="2599">
        <v>0</v>
      </c>
      <c r="H65" s="2599">
        <v>6646</v>
      </c>
      <c r="I65" s="2599"/>
      <c r="J65" s="2599">
        <v>275</v>
      </c>
      <c r="K65" s="2599">
        <v>0</v>
      </c>
      <c r="L65" s="2639">
        <v>6921</v>
      </c>
    </row>
    <row r="66" spans="1:12" ht="9.75" customHeight="1" x14ac:dyDescent="0.2">
      <c r="A66" s="2596">
        <v>1413</v>
      </c>
      <c r="B66" s="2640" t="s">
        <v>304</v>
      </c>
      <c r="C66" s="2598" t="s">
        <v>571</v>
      </c>
      <c r="D66" s="2599">
        <v>0</v>
      </c>
      <c r="E66" s="2599">
        <v>0</v>
      </c>
      <c r="F66" s="2599">
        <v>0</v>
      </c>
      <c r="G66" s="2599">
        <v>0</v>
      </c>
      <c r="H66" s="2599">
        <v>0</v>
      </c>
      <c r="I66" s="2599"/>
      <c r="J66" s="2599">
        <v>0</v>
      </c>
      <c r="K66" s="2599">
        <v>0</v>
      </c>
      <c r="L66" s="2639">
        <v>0</v>
      </c>
    </row>
    <row r="67" spans="1:12" ht="9.75" customHeight="1" x14ac:dyDescent="0.2">
      <c r="A67" s="2596">
        <v>1414</v>
      </c>
      <c r="B67" s="2640" t="s">
        <v>305</v>
      </c>
      <c r="C67" s="2598" t="s">
        <v>571</v>
      </c>
      <c r="D67" s="2599">
        <v>0</v>
      </c>
      <c r="E67" s="2599">
        <v>0</v>
      </c>
      <c r="F67" s="2599">
        <v>0</v>
      </c>
      <c r="G67" s="2599">
        <v>0</v>
      </c>
      <c r="H67" s="2599">
        <v>0</v>
      </c>
      <c r="I67" s="2599"/>
      <c r="J67" s="2599">
        <v>0</v>
      </c>
      <c r="K67" s="2599">
        <v>0</v>
      </c>
      <c r="L67" s="2639">
        <v>0</v>
      </c>
    </row>
    <row r="68" spans="1:12" ht="9.75" customHeight="1" x14ac:dyDescent="0.2">
      <c r="A68" s="2596">
        <v>1415</v>
      </c>
      <c r="B68" s="2640" t="s">
        <v>648</v>
      </c>
      <c r="C68" s="2598" t="s">
        <v>571</v>
      </c>
      <c r="D68" s="2599">
        <v>1917</v>
      </c>
      <c r="E68" s="2599">
        <v>979</v>
      </c>
      <c r="F68" s="2599">
        <v>0</v>
      </c>
      <c r="G68" s="2599">
        <v>0</v>
      </c>
      <c r="H68" s="2599">
        <v>2896</v>
      </c>
      <c r="I68" s="2599"/>
      <c r="J68" s="2599">
        <v>1505</v>
      </c>
      <c r="K68" s="2599">
        <v>0</v>
      </c>
      <c r="L68" s="2639">
        <v>4401</v>
      </c>
    </row>
    <row r="69" spans="1:12" ht="14.25" customHeight="1" x14ac:dyDescent="0.2">
      <c r="A69" s="2602">
        <v>142</v>
      </c>
      <c r="B69" s="2638" t="s">
        <v>70</v>
      </c>
      <c r="C69" s="2598" t="s">
        <v>571</v>
      </c>
      <c r="D69" s="2599">
        <v>4266</v>
      </c>
      <c r="E69" s="2599">
        <v>10631</v>
      </c>
      <c r="F69" s="2599">
        <v>0</v>
      </c>
      <c r="G69" s="2599">
        <v>-40</v>
      </c>
      <c r="H69" s="2599">
        <v>14857</v>
      </c>
      <c r="I69" s="2599"/>
      <c r="J69" s="2599">
        <v>19403</v>
      </c>
      <c r="K69" s="2599">
        <v>-70</v>
      </c>
      <c r="L69" s="2639">
        <v>34190</v>
      </c>
    </row>
    <row r="70" spans="1:12" ht="9.75" customHeight="1" x14ac:dyDescent="0.2">
      <c r="A70" s="2596">
        <v>1421</v>
      </c>
      <c r="B70" s="2640" t="s">
        <v>649</v>
      </c>
      <c r="C70" s="2598" t="s">
        <v>571</v>
      </c>
      <c r="D70" s="2599">
        <v>1013</v>
      </c>
      <c r="E70" s="2599">
        <v>7731</v>
      </c>
      <c r="F70" s="2599">
        <v>0</v>
      </c>
      <c r="G70" s="2599">
        <v>0</v>
      </c>
      <c r="H70" s="2599">
        <v>8744</v>
      </c>
      <c r="I70" s="2599"/>
      <c r="J70" s="2599">
        <v>17431</v>
      </c>
      <c r="K70" s="2599">
        <v>0</v>
      </c>
      <c r="L70" s="2639">
        <v>26175</v>
      </c>
    </row>
    <row r="71" spans="1:12" ht="9.75" customHeight="1" x14ac:dyDescent="0.2">
      <c r="A71" s="2596">
        <v>1422</v>
      </c>
      <c r="B71" s="2640" t="s">
        <v>650</v>
      </c>
      <c r="C71" s="2598" t="s">
        <v>571</v>
      </c>
      <c r="D71" s="2599">
        <v>3253</v>
      </c>
      <c r="E71" s="2599">
        <v>1442</v>
      </c>
      <c r="F71" s="2599">
        <v>0</v>
      </c>
      <c r="G71" s="2599">
        <v>-40</v>
      </c>
      <c r="H71" s="2599">
        <v>4655</v>
      </c>
      <c r="I71" s="2599"/>
      <c r="J71" s="2599">
        <v>1075</v>
      </c>
      <c r="K71" s="2599">
        <v>-70</v>
      </c>
      <c r="L71" s="2639">
        <v>5660</v>
      </c>
    </row>
    <row r="72" spans="1:12" ht="9.75" customHeight="1" x14ac:dyDescent="0.2">
      <c r="A72" s="2596">
        <v>1423</v>
      </c>
      <c r="B72" s="2640" t="s">
        <v>651</v>
      </c>
      <c r="C72" s="2598" t="s">
        <v>571</v>
      </c>
      <c r="D72" s="2599">
        <v>0</v>
      </c>
      <c r="E72" s="2599">
        <v>1361</v>
      </c>
      <c r="F72" s="2599">
        <v>0</v>
      </c>
      <c r="G72" s="2599">
        <v>0</v>
      </c>
      <c r="H72" s="2599">
        <v>1361</v>
      </c>
      <c r="I72" s="2599"/>
      <c r="J72" s="2599">
        <v>876</v>
      </c>
      <c r="K72" s="2599">
        <v>0</v>
      </c>
      <c r="L72" s="2639">
        <v>2237</v>
      </c>
    </row>
    <row r="73" spans="1:12" ht="9.75" customHeight="1" x14ac:dyDescent="0.2">
      <c r="A73" s="2596">
        <v>1424</v>
      </c>
      <c r="B73" s="2640" t="s">
        <v>358</v>
      </c>
      <c r="C73" s="2598" t="s">
        <v>571</v>
      </c>
      <c r="D73" s="2599">
        <v>0</v>
      </c>
      <c r="E73" s="2599">
        <v>97</v>
      </c>
      <c r="F73" s="2599">
        <v>0</v>
      </c>
      <c r="G73" s="2599">
        <v>0</v>
      </c>
      <c r="H73" s="2599">
        <v>97</v>
      </c>
      <c r="I73" s="2599"/>
      <c r="J73" s="2599">
        <v>21</v>
      </c>
      <c r="K73" s="2599">
        <v>0</v>
      </c>
      <c r="L73" s="2639">
        <v>118</v>
      </c>
    </row>
    <row r="74" spans="1:12" ht="14.25" customHeight="1" x14ac:dyDescent="0.2">
      <c r="A74" s="2602">
        <v>143</v>
      </c>
      <c r="B74" s="2638" t="s">
        <v>71</v>
      </c>
      <c r="C74" s="2598" t="s">
        <v>571</v>
      </c>
      <c r="D74" s="2599">
        <v>1386</v>
      </c>
      <c r="E74" s="2599">
        <v>149</v>
      </c>
      <c r="F74" s="2599">
        <v>24</v>
      </c>
      <c r="G74" s="2599">
        <v>0</v>
      </c>
      <c r="H74" s="2599">
        <v>1559</v>
      </c>
      <c r="I74" s="2599"/>
      <c r="J74" s="2599">
        <v>522</v>
      </c>
      <c r="K74" s="2599">
        <v>0</v>
      </c>
      <c r="L74" s="2639">
        <v>2081</v>
      </c>
    </row>
    <row r="75" spans="1:12" ht="14.25" customHeight="1" x14ac:dyDescent="0.2">
      <c r="A75" s="2602">
        <v>144</v>
      </c>
      <c r="B75" s="2638" t="s">
        <v>72</v>
      </c>
      <c r="C75" s="2598" t="s">
        <v>571</v>
      </c>
      <c r="D75" s="2599">
        <v>2931</v>
      </c>
      <c r="E75" s="2599">
        <v>1213</v>
      </c>
      <c r="F75" s="2599">
        <v>-2001</v>
      </c>
      <c r="G75" s="2599">
        <v>0</v>
      </c>
      <c r="H75" s="2599">
        <v>2143</v>
      </c>
      <c r="I75" s="2599"/>
      <c r="J75" s="2599">
        <v>1883</v>
      </c>
      <c r="K75" s="2599">
        <v>0</v>
      </c>
      <c r="L75" s="2639">
        <v>4026</v>
      </c>
    </row>
    <row r="76" spans="1:12" ht="9.75" customHeight="1" x14ac:dyDescent="0.2">
      <c r="A76" s="2596">
        <v>1441</v>
      </c>
      <c r="B76" s="2640" t="s">
        <v>300</v>
      </c>
      <c r="C76" s="2598" t="s">
        <v>571</v>
      </c>
      <c r="D76" s="2599">
        <v>2901</v>
      </c>
      <c r="E76" s="2599">
        <v>1043</v>
      </c>
      <c r="F76" s="2599">
        <v>0</v>
      </c>
      <c r="G76" s="2599">
        <v>0</v>
      </c>
      <c r="H76" s="2599">
        <v>3944</v>
      </c>
      <c r="I76" s="2599"/>
      <c r="J76" s="2599">
        <v>1482</v>
      </c>
      <c r="K76" s="2599">
        <v>0</v>
      </c>
      <c r="L76" s="2639">
        <v>5426</v>
      </c>
    </row>
    <row r="77" spans="1:12" ht="9.75" customHeight="1" x14ac:dyDescent="0.2">
      <c r="A77" s="2596">
        <v>1442</v>
      </c>
      <c r="B77" s="2640" t="s">
        <v>301</v>
      </c>
      <c r="C77" s="2598" t="s">
        <v>571</v>
      </c>
      <c r="D77" s="2599">
        <v>30</v>
      </c>
      <c r="E77" s="2599">
        <v>170</v>
      </c>
      <c r="F77" s="2599">
        <v>-2001</v>
      </c>
      <c r="G77" s="2599">
        <v>0</v>
      </c>
      <c r="H77" s="2599">
        <v>-1801</v>
      </c>
      <c r="I77" s="2599"/>
      <c r="J77" s="2599">
        <v>401</v>
      </c>
      <c r="K77" s="2599">
        <v>0</v>
      </c>
      <c r="L77" s="2639">
        <v>-1400</v>
      </c>
    </row>
    <row r="78" spans="1:12" ht="15" customHeight="1" x14ac:dyDescent="0.2">
      <c r="A78" s="2647">
        <v>145</v>
      </c>
      <c r="B78" s="2648" t="s">
        <v>73</v>
      </c>
      <c r="C78" s="2615" t="s">
        <v>571</v>
      </c>
      <c r="D78" s="2619">
        <v>1452</v>
      </c>
      <c r="E78" s="2619">
        <v>1397</v>
      </c>
      <c r="F78" s="2619">
        <v>1167</v>
      </c>
      <c r="G78" s="2619">
        <v>0</v>
      </c>
      <c r="H78" s="2619">
        <v>4016</v>
      </c>
      <c r="I78" s="2619"/>
      <c r="J78" s="2619">
        <v>4416</v>
      </c>
      <c r="K78" s="2619">
        <v>0</v>
      </c>
      <c r="L78" s="2649">
        <v>8432</v>
      </c>
    </row>
    <row r="79" spans="1:12" ht="12.75" customHeight="1" x14ac:dyDescent="0.2">
      <c r="A79" s="2616" t="s">
        <v>58</v>
      </c>
      <c r="B79" s="2571"/>
      <c r="C79" s="2571"/>
      <c r="D79" s="2617"/>
      <c r="E79" s="2617"/>
      <c r="F79" s="2650"/>
      <c r="G79" s="2650"/>
      <c r="H79" s="2650"/>
      <c r="I79" s="2650"/>
      <c r="J79" s="2650"/>
      <c r="K79" s="2650"/>
      <c r="L79" s="2650"/>
    </row>
    <row r="80" spans="1:12" ht="9.75" customHeight="1" x14ac:dyDescent="0.2">
      <c r="A80" s="2616" t="s">
        <v>59</v>
      </c>
      <c r="B80" s="2571"/>
      <c r="C80" s="2571"/>
      <c r="D80" s="2617"/>
      <c r="E80" s="2617"/>
      <c r="F80" s="2650"/>
      <c r="G80" s="2650"/>
      <c r="H80" s="2650"/>
      <c r="I80" s="2650"/>
      <c r="J80" s="2650"/>
      <c r="K80" s="2650"/>
      <c r="L80" s="2650"/>
    </row>
  </sheetData>
  <mergeCells count="10">
    <mergeCell ref="G1:K1"/>
    <mergeCell ref="G2:L2"/>
    <mergeCell ref="G3:H3"/>
    <mergeCell ref="A4:B5"/>
    <mergeCell ref="D4:H4"/>
    <mergeCell ref="I4:I5"/>
    <mergeCell ref="J4:J5"/>
    <mergeCell ref="K4:K5"/>
    <mergeCell ref="L4:L5"/>
    <mergeCell ref="A1:B1"/>
  </mergeCells>
  <printOptions horizontalCentered="1"/>
  <pageMargins left="0.19685039370078741" right="0.19685039370078741" top="0.6692913385826772" bottom="0.51181102362204722" header="0" footer="0.31496062992125984"/>
  <pageSetup paperSize="9" scale="92" firstPageNumber="31" fitToWidth="0" fitToHeight="0" orientation="landscape" r:id="rId1"/>
  <headerFooter alignWithMargins="0">
    <oddFooter>&amp;C&amp;P</oddFooter>
  </headerFooter>
  <rowBreaks count="1" manualBreakCount="1">
    <brk id="41" max="12" man="1"/>
  </rowBreaks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1">
    <pageSetUpPr fitToPage="1"/>
  </sheetPr>
  <dimension ref="A1:O44"/>
  <sheetViews>
    <sheetView view="pageBreakPreview" zoomScaleNormal="100" zoomScaleSheetLayoutView="100" workbookViewId="0">
      <selection sqref="A1:B1"/>
    </sheetView>
  </sheetViews>
  <sheetFormatPr defaultRowHeight="12.75" x14ac:dyDescent="0.2"/>
  <cols>
    <col min="1" max="1" width="4.7109375" style="2654" customWidth="1"/>
    <col min="2" max="2" width="35.28515625" style="2654" customWidth="1"/>
    <col min="3" max="3" width="0.85546875" style="2654" customWidth="1"/>
    <col min="4" max="5" width="10" style="2654" customWidth="1"/>
    <col min="6" max="6" width="10" style="2685" customWidth="1"/>
    <col min="7" max="9" width="10" style="2654" customWidth="1"/>
    <col min="10" max="10" width="10" style="2685" customWidth="1"/>
    <col min="11" max="11" width="10" style="2654" customWidth="1"/>
    <col min="12" max="12" width="11.7109375" style="2685" customWidth="1"/>
    <col min="13" max="13" width="3.28515625" style="2654" customWidth="1"/>
    <col min="14" max="251" width="9.140625" style="2654"/>
    <col min="252" max="252" width="4.7109375" style="2654" customWidth="1"/>
    <col min="253" max="253" width="35.28515625" style="2654" customWidth="1"/>
    <col min="254" max="254" width="0.85546875" style="2654" customWidth="1"/>
    <col min="255" max="262" width="10" style="2654" customWidth="1"/>
    <col min="263" max="263" width="11.7109375" style="2654" customWidth="1"/>
    <col min="264" max="264" width="3.28515625" style="2654" customWidth="1"/>
    <col min="265" max="266" width="10" style="2654" customWidth="1"/>
    <col min="267" max="267" width="9.7109375" style="2654" bestFit="1" customWidth="1"/>
    <col min="268" max="507" width="9.140625" style="2654"/>
    <col min="508" max="508" width="4.7109375" style="2654" customWidth="1"/>
    <col min="509" max="509" width="35.28515625" style="2654" customWidth="1"/>
    <col min="510" max="510" width="0.85546875" style="2654" customWidth="1"/>
    <col min="511" max="518" width="10" style="2654" customWidth="1"/>
    <col min="519" max="519" width="11.7109375" style="2654" customWidth="1"/>
    <col min="520" max="520" width="3.28515625" style="2654" customWidth="1"/>
    <col min="521" max="522" width="10" style="2654" customWidth="1"/>
    <col min="523" max="523" width="9.7109375" style="2654" bestFit="1" customWidth="1"/>
    <col min="524" max="763" width="9.140625" style="2654"/>
    <col min="764" max="764" width="4.7109375" style="2654" customWidth="1"/>
    <col min="765" max="765" width="35.28515625" style="2654" customWidth="1"/>
    <col min="766" max="766" width="0.85546875" style="2654" customWidth="1"/>
    <col min="767" max="774" width="10" style="2654" customWidth="1"/>
    <col min="775" max="775" width="11.7109375" style="2654" customWidth="1"/>
    <col min="776" max="776" width="3.28515625" style="2654" customWidth="1"/>
    <col min="777" max="778" width="10" style="2654" customWidth="1"/>
    <col min="779" max="779" width="9.7109375" style="2654" bestFit="1" customWidth="1"/>
    <col min="780" max="1019" width="9.140625" style="2654"/>
    <col min="1020" max="1020" width="4.7109375" style="2654" customWidth="1"/>
    <col min="1021" max="1021" width="35.28515625" style="2654" customWidth="1"/>
    <col min="1022" max="1022" width="0.85546875" style="2654" customWidth="1"/>
    <col min="1023" max="1030" width="10" style="2654" customWidth="1"/>
    <col min="1031" max="1031" width="11.7109375" style="2654" customWidth="1"/>
    <col min="1032" max="1032" width="3.28515625" style="2654" customWidth="1"/>
    <col min="1033" max="1034" width="10" style="2654" customWidth="1"/>
    <col min="1035" max="1035" width="9.7109375" style="2654" bestFit="1" customWidth="1"/>
    <col min="1036" max="1275" width="9.140625" style="2654"/>
    <col min="1276" max="1276" width="4.7109375" style="2654" customWidth="1"/>
    <col min="1277" max="1277" width="35.28515625" style="2654" customWidth="1"/>
    <col min="1278" max="1278" width="0.85546875" style="2654" customWidth="1"/>
    <col min="1279" max="1286" width="10" style="2654" customWidth="1"/>
    <col min="1287" max="1287" width="11.7109375" style="2654" customWidth="1"/>
    <col min="1288" max="1288" width="3.28515625" style="2654" customWidth="1"/>
    <col min="1289" max="1290" width="10" style="2654" customWidth="1"/>
    <col min="1291" max="1291" width="9.7109375" style="2654" bestFit="1" customWidth="1"/>
    <col min="1292" max="1531" width="9.140625" style="2654"/>
    <col min="1532" max="1532" width="4.7109375" style="2654" customWidth="1"/>
    <col min="1533" max="1533" width="35.28515625" style="2654" customWidth="1"/>
    <col min="1534" max="1534" width="0.85546875" style="2654" customWidth="1"/>
    <col min="1535" max="1542" width="10" style="2654" customWidth="1"/>
    <col min="1543" max="1543" width="11.7109375" style="2654" customWidth="1"/>
    <col min="1544" max="1544" width="3.28515625" style="2654" customWidth="1"/>
    <col min="1545" max="1546" width="10" style="2654" customWidth="1"/>
    <col min="1547" max="1547" width="9.7109375" style="2654" bestFit="1" customWidth="1"/>
    <col min="1548" max="1787" width="9.140625" style="2654"/>
    <col min="1788" max="1788" width="4.7109375" style="2654" customWidth="1"/>
    <col min="1789" max="1789" width="35.28515625" style="2654" customWidth="1"/>
    <col min="1790" max="1790" width="0.85546875" style="2654" customWidth="1"/>
    <col min="1791" max="1798" width="10" style="2654" customWidth="1"/>
    <col min="1799" max="1799" width="11.7109375" style="2654" customWidth="1"/>
    <col min="1800" max="1800" width="3.28515625" style="2654" customWidth="1"/>
    <col min="1801" max="1802" width="10" style="2654" customWidth="1"/>
    <col min="1803" max="1803" width="9.7109375" style="2654" bestFit="1" customWidth="1"/>
    <col min="1804" max="2043" width="9.140625" style="2654"/>
    <col min="2044" max="2044" width="4.7109375" style="2654" customWidth="1"/>
    <col min="2045" max="2045" width="35.28515625" style="2654" customWidth="1"/>
    <col min="2046" max="2046" width="0.85546875" style="2654" customWidth="1"/>
    <col min="2047" max="2054" width="10" style="2654" customWidth="1"/>
    <col min="2055" max="2055" width="11.7109375" style="2654" customWidth="1"/>
    <col min="2056" max="2056" width="3.28515625" style="2654" customWidth="1"/>
    <col min="2057" max="2058" width="10" style="2654" customWidth="1"/>
    <col min="2059" max="2059" width="9.7109375" style="2654" bestFit="1" customWidth="1"/>
    <col min="2060" max="2299" width="9.140625" style="2654"/>
    <col min="2300" max="2300" width="4.7109375" style="2654" customWidth="1"/>
    <col min="2301" max="2301" width="35.28515625" style="2654" customWidth="1"/>
    <col min="2302" max="2302" width="0.85546875" style="2654" customWidth="1"/>
    <col min="2303" max="2310" width="10" style="2654" customWidth="1"/>
    <col min="2311" max="2311" width="11.7109375" style="2654" customWidth="1"/>
    <col min="2312" max="2312" width="3.28515625" style="2654" customWidth="1"/>
    <col min="2313" max="2314" width="10" style="2654" customWidth="1"/>
    <col min="2315" max="2315" width="9.7109375" style="2654" bestFit="1" customWidth="1"/>
    <col min="2316" max="2555" width="9.140625" style="2654"/>
    <col min="2556" max="2556" width="4.7109375" style="2654" customWidth="1"/>
    <col min="2557" max="2557" width="35.28515625" style="2654" customWidth="1"/>
    <col min="2558" max="2558" width="0.85546875" style="2654" customWidth="1"/>
    <col min="2559" max="2566" width="10" style="2654" customWidth="1"/>
    <col min="2567" max="2567" width="11.7109375" style="2654" customWidth="1"/>
    <col min="2568" max="2568" width="3.28515625" style="2654" customWidth="1"/>
    <col min="2569" max="2570" width="10" style="2654" customWidth="1"/>
    <col min="2571" max="2571" width="9.7109375" style="2654" bestFit="1" customWidth="1"/>
    <col min="2572" max="2811" width="9.140625" style="2654"/>
    <col min="2812" max="2812" width="4.7109375" style="2654" customWidth="1"/>
    <col min="2813" max="2813" width="35.28515625" style="2654" customWidth="1"/>
    <col min="2814" max="2814" width="0.85546875" style="2654" customWidth="1"/>
    <col min="2815" max="2822" width="10" style="2654" customWidth="1"/>
    <col min="2823" max="2823" width="11.7109375" style="2654" customWidth="1"/>
    <col min="2824" max="2824" width="3.28515625" style="2654" customWidth="1"/>
    <col min="2825" max="2826" width="10" style="2654" customWidth="1"/>
    <col min="2827" max="2827" width="9.7109375" style="2654" bestFit="1" customWidth="1"/>
    <col min="2828" max="3067" width="9.140625" style="2654"/>
    <col min="3068" max="3068" width="4.7109375" style="2654" customWidth="1"/>
    <col min="3069" max="3069" width="35.28515625" style="2654" customWidth="1"/>
    <col min="3070" max="3070" width="0.85546875" style="2654" customWidth="1"/>
    <col min="3071" max="3078" width="10" style="2654" customWidth="1"/>
    <col min="3079" max="3079" width="11.7109375" style="2654" customWidth="1"/>
    <col min="3080" max="3080" width="3.28515625" style="2654" customWidth="1"/>
    <col min="3081" max="3082" width="10" style="2654" customWidth="1"/>
    <col min="3083" max="3083" width="9.7109375" style="2654" bestFit="1" customWidth="1"/>
    <col min="3084" max="3323" width="9.140625" style="2654"/>
    <col min="3324" max="3324" width="4.7109375" style="2654" customWidth="1"/>
    <col min="3325" max="3325" width="35.28515625" style="2654" customWidth="1"/>
    <col min="3326" max="3326" width="0.85546875" style="2654" customWidth="1"/>
    <col min="3327" max="3334" width="10" style="2654" customWidth="1"/>
    <col min="3335" max="3335" width="11.7109375" style="2654" customWidth="1"/>
    <col min="3336" max="3336" width="3.28515625" style="2654" customWidth="1"/>
    <col min="3337" max="3338" width="10" style="2654" customWidth="1"/>
    <col min="3339" max="3339" width="9.7109375" style="2654" bestFit="1" customWidth="1"/>
    <col min="3340" max="3579" width="9.140625" style="2654"/>
    <col min="3580" max="3580" width="4.7109375" style="2654" customWidth="1"/>
    <col min="3581" max="3581" width="35.28515625" style="2654" customWidth="1"/>
    <col min="3582" max="3582" width="0.85546875" style="2654" customWidth="1"/>
    <col min="3583" max="3590" width="10" style="2654" customWidth="1"/>
    <col min="3591" max="3591" width="11.7109375" style="2654" customWidth="1"/>
    <col min="3592" max="3592" width="3.28515625" style="2654" customWidth="1"/>
    <col min="3593" max="3594" width="10" style="2654" customWidth="1"/>
    <col min="3595" max="3595" width="9.7109375" style="2654" bestFit="1" customWidth="1"/>
    <col min="3596" max="3835" width="9.140625" style="2654"/>
    <col min="3836" max="3836" width="4.7109375" style="2654" customWidth="1"/>
    <col min="3837" max="3837" width="35.28515625" style="2654" customWidth="1"/>
    <col min="3838" max="3838" width="0.85546875" style="2654" customWidth="1"/>
    <col min="3839" max="3846" width="10" style="2654" customWidth="1"/>
    <col min="3847" max="3847" width="11.7109375" style="2654" customWidth="1"/>
    <col min="3848" max="3848" width="3.28515625" style="2654" customWidth="1"/>
    <col min="3849" max="3850" width="10" style="2654" customWidth="1"/>
    <col min="3851" max="3851" width="9.7109375" style="2654" bestFit="1" customWidth="1"/>
    <col min="3852" max="4091" width="9.140625" style="2654"/>
    <col min="4092" max="4092" width="4.7109375" style="2654" customWidth="1"/>
    <col min="4093" max="4093" width="35.28515625" style="2654" customWidth="1"/>
    <col min="4094" max="4094" width="0.85546875" style="2654" customWidth="1"/>
    <col min="4095" max="4102" width="10" style="2654" customWidth="1"/>
    <col min="4103" max="4103" width="11.7109375" style="2654" customWidth="1"/>
    <col min="4104" max="4104" width="3.28515625" style="2654" customWidth="1"/>
    <col min="4105" max="4106" width="10" style="2654" customWidth="1"/>
    <col min="4107" max="4107" width="9.7109375" style="2654" bestFit="1" customWidth="1"/>
    <col min="4108" max="4347" width="9.140625" style="2654"/>
    <col min="4348" max="4348" width="4.7109375" style="2654" customWidth="1"/>
    <col min="4349" max="4349" width="35.28515625" style="2654" customWidth="1"/>
    <col min="4350" max="4350" width="0.85546875" style="2654" customWidth="1"/>
    <col min="4351" max="4358" width="10" style="2654" customWidth="1"/>
    <col min="4359" max="4359" width="11.7109375" style="2654" customWidth="1"/>
    <col min="4360" max="4360" width="3.28515625" style="2654" customWidth="1"/>
    <col min="4361" max="4362" width="10" style="2654" customWidth="1"/>
    <col min="4363" max="4363" width="9.7109375" style="2654" bestFit="1" customWidth="1"/>
    <col min="4364" max="4603" width="9.140625" style="2654"/>
    <col min="4604" max="4604" width="4.7109375" style="2654" customWidth="1"/>
    <col min="4605" max="4605" width="35.28515625" style="2654" customWidth="1"/>
    <col min="4606" max="4606" width="0.85546875" style="2654" customWidth="1"/>
    <col min="4607" max="4614" width="10" style="2654" customWidth="1"/>
    <col min="4615" max="4615" width="11.7109375" style="2654" customWidth="1"/>
    <col min="4616" max="4616" width="3.28515625" style="2654" customWidth="1"/>
    <col min="4617" max="4618" width="10" style="2654" customWidth="1"/>
    <col min="4619" max="4619" width="9.7109375" style="2654" bestFit="1" customWidth="1"/>
    <col min="4620" max="4859" width="9.140625" style="2654"/>
    <col min="4860" max="4860" width="4.7109375" style="2654" customWidth="1"/>
    <col min="4861" max="4861" width="35.28515625" style="2654" customWidth="1"/>
    <col min="4862" max="4862" width="0.85546875" style="2654" customWidth="1"/>
    <col min="4863" max="4870" width="10" style="2654" customWidth="1"/>
    <col min="4871" max="4871" width="11.7109375" style="2654" customWidth="1"/>
    <col min="4872" max="4872" width="3.28515625" style="2654" customWidth="1"/>
    <col min="4873" max="4874" width="10" style="2654" customWidth="1"/>
    <col min="4875" max="4875" width="9.7109375" style="2654" bestFit="1" customWidth="1"/>
    <col min="4876" max="5115" width="9.140625" style="2654"/>
    <col min="5116" max="5116" width="4.7109375" style="2654" customWidth="1"/>
    <col min="5117" max="5117" width="35.28515625" style="2654" customWidth="1"/>
    <col min="5118" max="5118" width="0.85546875" style="2654" customWidth="1"/>
    <col min="5119" max="5126" width="10" style="2654" customWidth="1"/>
    <col min="5127" max="5127" width="11.7109375" style="2654" customWidth="1"/>
    <col min="5128" max="5128" width="3.28515625" style="2654" customWidth="1"/>
    <col min="5129" max="5130" width="10" style="2654" customWidth="1"/>
    <col min="5131" max="5131" width="9.7109375" style="2654" bestFit="1" customWidth="1"/>
    <col min="5132" max="5371" width="9.140625" style="2654"/>
    <col min="5372" max="5372" width="4.7109375" style="2654" customWidth="1"/>
    <col min="5373" max="5373" width="35.28515625" style="2654" customWidth="1"/>
    <col min="5374" max="5374" width="0.85546875" style="2654" customWidth="1"/>
    <col min="5375" max="5382" width="10" style="2654" customWidth="1"/>
    <col min="5383" max="5383" width="11.7109375" style="2654" customWidth="1"/>
    <col min="5384" max="5384" width="3.28515625" style="2654" customWidth="1"/>
    <col min="5385" max="5386" width="10" style="2654" customWidth="1"/>
    <col min="5387" max="5387" width="9.7109375" style="2654" bestFit="1" customWidth="1"/>
    <col min="5388" max="5627" width="9.140625" style="2654"/>
    <col min="5628" max="5628" width="4.7109375" style="2654" customWidth="1"/>
    <col min="5629" max="5629" width="35.28515625" style="2654" customWidth="1"/>
    <col min="5630" max="5630" width="0.85546875" style="2654" customWidth="1"/>
    <col min="5631" max="5638" width="10" style="2654" customWidth="1"/>
    <col min="5639" max="5639" width="11.7109375" style="2654" customWidth="1"/>
    <col min="5640" max="5640" width="3.28515625" style="2654" customWidth="1"/>
    <col min="5641" max="5642" width="10" style="2654" customWidth="1"/>
    <col min="5643" max="5643" width="9.7109375" style="2654" bestFit="1" customWidth="1"/>
    <col min="5644" max="5883" width="9.140625" style="2654"/>
    <col min="5884" max="5884" width="4.7109375" style="2654" customWidth="1"/>
    <col min="5885" max="5885" width="35.28515625" style="2654" customWidth="1"/>
    <col min="5886" max="5886" width="0.85546875" style="2654" customWidth="1"/>
    <col min="5887" max="5894" width="10" style="2654" customWidth="1"/>
    <col min="5895" max="5895" width="11.7109375" style="2654" customWidth="1"/>
    <col min="5896" max="5896" width="3.28515625" style="2654" customWidth="1"/>
    <col min="5897" max="5898" width="10" style="2654" customWidth="1"/>
    <col min="5899" max="5899" width="9.7109375" style="2654" bestFit="1" customWidth="1"/>
    <col min="5900" max="6139" width="9.140625" style="2654"/>
    <col min="6140" max="6140" width="4.7109375" style="2654" customWidth="1"/>
    <col min="6141" max="6141" width="35.28515625" style="2654" customWidth="1"/>
    <col min="6142" max="6142" width="0.85546875" style="2654" customWidth="1"/>
    <col min="6143" max="6150" width="10" style="2654" customWidth="1"/>
    <col min="6151" max="6151" width="11.7109375" style="2654" customWidth="1"/>
    <col min="6152" max="6152" width="3.28515625" style="2654" customWidth="1"/>
    <col min="6153" max="6154" width="10" style="2654" customWidth="1"/>
    <col min="6155" max="6155" width="9.7109375" style="2654" bestFit="1" customWidth="1"/>
    <col min="6156" max="6395" width="9.140625" style="2654"/>
    <col min="6396" max="6396" width="4.7109375" style="2654" customWidth="1"/>
    <col min="6397" max="6397" width="35.28515625" style="2654" customWidth="1"/>
    <col min="6398" max="6398" width="0.85546875" style="2654" customWidth="1"/>
    <col min="6399" max="6406" width="10" style="2654" customWidth="1"/>
    <col min="6407" max="6407" width="11.7109375" style="2654" customWidth="1"/>
    <col min="6408" max="6408" width="3.28515625" style="2654" customWidth="1"/>
    <col min="6409" max="6410" width="10" style="2654" customWidth="1"/>
    <col min="6411" max="6411" width="9.7109375" style="2654" bestFit="1" customWidth="1"/>
    <col min="6412" max="6651" width="9.140625" style="2654"/>
    <col min="6652" max="6652" width="4.7109375" style="2654" customWidth="1"/>
    <col min="6653" max="6653" width="35.28515625" style="2654" customWidth="1"/>
    <col min="6654" max="6654" width="0.85546875" style="2654" customWidth="1"/>
    <col min="6655" max="6662" width="10" style="2654" customWidth="1"/>
    <col min="6663" max="6663" width="11.7109375" style="2654" customWidth="1"/>
    <col min="6664" max="6664" width="3.28515625" style="2654" customWidth="1"/>
    <col min="6665" max="6666" width="10" style="2654" customWidth="1"/>
    <col min="6667" max="6667" width="9.7109375" style="2654" bestFit="1" customWidth="1"/>
    <col min="6668" max="6907" width="9.140625" style="2654"/>
    <col min="6908" max="6908" width="4.7109375" style="2654" customWidth="1"/>
    <col min="6909" max="6909" width="35.28515625" style="2654" customWidth="1"/>
    <col min="6910" max="6910" width="0.85546875" style="2654" customWidth="1"/>
    <col min="6911" max="6918" width="10" style="2654" customWidth="1"/>
    <col min="6919" max="6919" width="11.7109375" style="2654" customWidth="1"/>
    <col min="6920" max="6920" width="3.28515625" style="2654" customWidth="1"/>
    <col min="6921" max="6922" width="10" style="2654" customWidth="1"/>
    <col min="6923" max="6923" width="9.7109375" style="2654" bestFit="1" customWidth="1"/>
    <col min="6924" max="7163" width="9.140625" style="2654"/>
    <col min="7164" max="7164" width="4.7109375" style="2654" customWidth="1"/>
    <col min="7165" max="7165" width="35.28515625" style="2654" customWidth="1"/>
    <col min="7166" max="7166" width="0.85546875" style="2654" customWidth="1"/>
    <col min="7167" max="7174" width="10" style="2654" customWidth="1"/>
    <col min="7175" max="7175" width="11.7109375" style="2654" customWidth="1"/>
    <col min="7176" max="7176" width="3.28515625" style="2654" customWidth="1"/>
    <col min="7177" max="7178" width="10" style="2654" customWidth="1"/>
    <col min="7179" max="7179" width="9.7109375" style="2654" bestFit="1" customWidth="1"/>
    <col min="7180" max="7419" width="9.140625" style="2654"/>
    <col min="7420" max="7420" width="4.7109375" style="2654" customWidth="1"/>
    <col min="7421" max="7421" width="35.28515625" style="2654" customWidth="1"/>
    <col min="7422" max="7422" width="0.85546875" style="2654" customWidth="1"/>
    <col min="7423" max="7430" width="10" style="2654" customWidth="1"/>
    <col min="7431" max="7431" width="11.7109375" style="2654" customWidth="1"/>
    <col min="7432" max="7432" width="3.28515625" style="2654" customWidth="1"/>
    <col min="7433" max="7434" width="10" style="2654" customWidth="1"/>
    <col min="7435" max="7435" width="9.7109375" style="2654" bestFit="1" customWidth="1"/>
    <col min="7436" max="7675" width="9.140625" style="2654"/>
    <col min="7676" max="7676" width="4.7109375" style="2654" customWidth="1"/>
    <col min="7677" max="7677" width="35.28515625" style="2654" customWidth="1"/>
    <col min="7678" max="7678" width="0.85546875" style="2654" customWidth="1"/>
    <col min="7679" max="7686" width="10" style="2654" customWidth="1"/>
    <col min="7687" max="7687" width="11.7109375" style="2654" customWidth="1"/>
    <col min="7688" max="7688" width="3.28515625" style="2654" customWidth="1"/>
    <col min="7689" max="7690" width="10" style="2654" customWidth="1"/>
    <col min="7691" max="7691" width="9.7109375" style="2654" bestFit="1" customWidth="1"/>
    <col min="7692" max="7931" width="9.140625" style="2654"/>
    <col min="7932" max="7932" width="4.7109375" style="2654" customWidth="1"/>
    <col min="7933" max="7933" width="35.28515625" style="2654" customWidth="1"/>
    <col min="7934" max="7934" width="0.85546875" style="2654" customWidth="1"/>
    <col min="7935" max="7942" width="10" style="2654" customWidth="1"/>
    <col min="7943" max="7943" width="11.7109375" style="2654" customWidth="1"/>
    <col min="7944" max="7944" width="3.28515625" style="2654" customWidth="1"/>
    <col min="7945" max="7946" width="10" style="2654" customWidth="1"/>
    <col min="7947" max="7947" width="9.7109375" style="2654" bestFit="1" customWidth="1"/>
    <col min="7948" max="8187" width="9.140625" style="2654"/>
    <col min="8188" max="8188" width="4.7109375" style="2654" customWidth="1"/>
    <col min="8189" max="8189" width="35.28515625" style="2654" customWidth="1"/>
    <col min="8190" max="8190" width="0.85546875" style="2654" customWidth="1"/>
    <col min="8191" max="8198" width="10" style="2654" customWidth="1"/>
    <col min="8199" max="8199" width="11.7109375" style="2654" customWidth="1"/>
    <col min="8200" max="8200" width="3.28515625" style="2654" customWidth="1"/>
    <col min="8201" max="8202" width="10" style="2654" customWidth="1"/>
    <col min="8203" max="8203" width="9.7109375" style="2654" bestFit="1" customWidth="1"/>
    <col min="8204" max="8443" width="9.140625" style="2654"/>
    <col min="8444" max="8444" width="4.7109375" style="2654" customWidth="1"/>
    <col min="8445" max="8445" width="35.28515625" style="2654" customWidth="1"/>
    <col min="8446" max="8446" width="0.85546875" style="2654" customWidth="1"/>
    <col min="8447" max="8454" width="10" style="2654" customWidth="1"/>
    <col min="8455" max="8455" width="11.7109375" style="2654" customWidth="1"/>
    <col min="8456" max="8456" width="3.28515625" style="2654" customWidth="1"/>
    <col min="8457" max="8458" width="10" style="2654" customWidth="1"/>
    <col min="8459" max="8459" width="9.7109375" style="2654" bestFit="1" customWidth="1"/>
    <col min="8460" max="8699" width="9.140625" style="2654"/>
    <col min="8700" max="8700" width="4.7109375" style="2654" customWidth="1"/>
    <col min="8701" max="8701" width="35.28515625" style="2654" customWidth="1"/>
    <col min="8702" max="8702" width="0.85546875" style="2654" customWidth="1"/>
    <col min="8703" max="8710" width="10" style="2654" customWidth="1"/>
    <col min="8711" max="8711" width="11.7109375" style="2654" customWidth="1"/>
    <col min="8712" max="8712" width="3.28515625" style="2654" customWidth="1"/>
    <col min="8713" max="8714" width="10" style="2654" customWidth="1"/>
    <col min="8715" max="8715" width="9.7109375" style="2654" bestFit="1" customWidth="1"/>
    <col min="8716" max="8955" width="9.140625" style="2654"/>
    <col min="8956" max="8956" width="4.7109375" style="2654" customWidth="1"/>
    <col min="8957" max="8957" width="35.28515625" style="2654" customWidth="1"/>
    <col min="8958" max="8958" width="0.85546875" style="2654" customWidth="1"/>
    <col min="8959" max="8966" width="10" style="2654" customWidth="1"/>
    <col min="8967" max="8967" width="11.7109375" style="2654" customWidth="1"/>
    <col min="8968" max="8968" width="3.28515625" style="2654" customWidth="1"/>
    <col min="8969" max="8970" width="10" style="2654" customWidth="1"/>
    <col min="8971" max="8971" width="9.7109375" style="2654" bestFit="1" customWidth="1"/>
    <col min="8972" max="9211" width="9.140625" style="2654"/>
    <col min="9212" max="9212" width="4.7109375" style="2654" customWidth="1"/>
    <col min="9213" max="9213" width="35.28515625" style="2654" customWidth="1"/>
    <col min="9214" max="9214" width="0.85546875" style="2654" customWidth="1"/>
    <col min="9215" max="9222" width="10" style="2654" customWidth="1"/>
    <col min="9223" max="9223" width="11.7109375" style="2654" customWidth="1"/>
    <col min="9224" max="9224" width="3.28515625" style="2654" customWidth="1"/>
    <col min="9225" max="9226" width="10" style="2654" customWidth="1"/>
    <col min="9227" max="9227" width="9.7109375" style="2654" bestFit="1" customWidth="1"/>
    <col min="9228" max="9467" width="9.140625" style="2654"/>
    <col min="9468" max="9468" width="4.7109375" style="2654" customWidth="1"/>
    <col min="9469" max="9469" width="35.28515625" style="2654" customWidth="1"/>
    <col min="9470" max="9470" width="0.85546875" style="2654" customWidth="1"/>
    <col min="9471" max="9478" width="10" style="2654" customWidth="1"/>
    <col min="9479" max="9479" width="11.7109375" style="2654" customWidth="1"/>
    <col min="9480" max="9480" width="3.28515625" style="2654" customWidth="1"/>
    <col min="9481" max="9482" width="10" style="2654" customWidth="1"/>
    <col min="9483" max="9483" width="9.7109375" style="2654" bestFit="1" customWidth="1"/>
    <col min="9484" max="9723" width="9.140625" style="2654"/>
    <col min="9724" max="9724" width="4.7109375" style="2654" customWidth="1"/>
    <col min="9725" max="9725" width="35.28515625" style="2654" customWidth="1"/>
    <col min="9726" max="9726" width="0.85546875" style="2654" customWidth="1"/>
    <col min="9727" max="9734" width="10" style="2654" customWidth="1"/>
    <col min="9735" max="9735" width="11.7109375" style="2654" customWidth="1"/>
    <col min="9736" max="9736" width="3.28515625" style="2654" customWidth="1"/>
    <col min="9737" max="9738" width="10" style="2654" customWidth="1"/>
    <col min="9739" max="9739" width="9.7109375" style="2654" bestFit="1" customWidth="1"/>
    <col min="9740" max="9979" width="9.140625" style="2654"/>
    <col min="9980" max="9980" width="4.7109375" style="2654" customWidth="1"/>
    <col min="9981" max="9981" width="35.28515625" style="2654" customWidth="1"/>
    <col min="9982" max="9982" width="0.85546875" style="2654" customWidth="1"/>
    <col min="9983" max="9990" width="10" style="2654" customWidth="1"/>
    <col min="9991" max="9991" width="11.7109375" style="2654" customWidth="1"/>
    <col min="9992" max="9992" width="3.28515625" style="2654" customWidth="1"/>
    <col min="9993" max="9994" width="10" style="2654" customWidth="1"/>
    <col min="9995" max="9995" width="9.7109375" style="2654" bestFit="1" customWidth="1"/>
    <col min="9996" max="10235" width="9.140625" style="2654"/>
    <col min="10236" max="10236" width="4.7109375" style="2654" customWidth="1"/>
    <col min="10237" max="10237" width="35.28515625" style="2654" customWidth="1"/>
    <col min="10238" max="10238" width="0.85546875" style="2654" customWidth="1"/>
    <col min="10239" max="10246" width="10" style="2654" customWidth="1"/>
    <col min="10247" max="10247" width="11.7109375" style="2654" customWidth="1"/>
    <col min="10248" max="10248" width="3.28515625" style="2654" customWidth="1"/>
    <col min="10249" max="10250" width="10" style="2654" customWidth="1"/>
    <col min="10251" max="10251" width="9.7109375" style="2654" bestFit="1" customWidth="1"/>
    <col min="10252" max="10491" width="9.140625" style="2654"/>
    <col min="10492" max="10492" width="4.7109375" style="2654" customWidth="1"/>
    <col min="10493" max="10493" width="35.28515625" style="2654" customWidth="1"/>
    <col min="10494" max="10494" width="0.85546875" style="2654" customWidth="1"/>
    <col min="10495" max="10502" width="10" style="2654" customWidth="1"/>
    <col min="10503" max="10503" width="11.7109375" style="2654" customWidth="1"/>
    <col min="10504" max="10504" width="3.28515625" style="2654" customWidth="1"/>
    <col min="10505" max="10506" width="10" style="2654" customWidth="1"/>
    <col min="10507" max="10507" width="9.7109375" style="2654" bestFit="1" customWidth="1"/>
    <col min="10508" max="10747" width="9.140625" style="2654"/>
    <col min="10748" max="10748" width="4.7109375" style="2654" customWidth="1"/>
    <col min="10749" max="10749" width="35.28515625" style="2654" customWidth="1"/>
    <col min="10750" max="10750" width="0.85546875" style="2654" customWidth="1"/>
    <col min="10751" max="10758" width="10" style="2654" customWidth="1"/>
    <col min="10759" max="10759" width="11.7109375" style="2654" customWidth="1"/>
    <col min="10760" max="10760" width="3.28515625" style="2654" customWidth="1"/>
    <col min="10761" max="10762" width="10" style="2654" customWidth="1"/>
    <col min="10763" max="10763" width="9.7109375" style="2654" bestFit="1" customWidth="1"/>
    <col min="10764" max="11003" width="9.140625" style="2654"/>
    <col min="11004" max="11004" width="4.7109375" style="2654" customWidth="1"/>
    <col min="11005" max="11005" width="35.28515625" style="2654" customWidth="1"/>
    <col min="11006" max="11006" width="0.85546875" style="2654" customWidth="1"/>
    <col min="11007" max="11014" width="10" style="2654" customWidth="1"/>
    <col min="11015" max="11015" width="11.7109375" style="2654" customWidth="1"/>
    <col min="11016" max="11016" width="3.28515625" style="2654" customWidth="1"/>
    <col min="11017" max="11018" width="10" style="2654" customWidth="1"/>
    <col min="11019" max="11019" width="9.7109375" style="2654" bestFit="1" customWidth="1"/>
    <col min="11020" max="11259" width="9.140625" style="2654"/>
    <col min="11260" max="11260" width="4.7109375" style="2654" customWidth="1"/>
    <col min="11261" max="11261" width="35.28515625" style="2654" customWidth="1"/>
    <col min="11262" max="11262" width="0.85546875" style="2654" customWidth="1"/>
    <col min="11263" max="11270" width="10" style="2654" customWidth="1"/>
    <col min="11271" max="11271" width="11.7109375" style="2654" customWidth="1"/>
    <col min="11272" max="11272" width="3.28515625" style="2654" customWidth="1"/>
    <col min="11273" max="11274" width="10" style="2654" customWidth="1"/>
    <col min="11275" max="11275" width="9.7109375" style="2654" bestFit="1" customWidth="1"/>
    <col min="11276" max="11515" width="9.140625" style="2654"/>
    <col min="11516" max="11516" width="4.7109375" style="2654" customWidth="1"/>
    <col min="11517" max="11517" width="35.28515625" style="2654" customWidth="1"/>
    <col min="11518" max="11518" width="0.85546875" style="2654" customWidth="1"/>
    <col min="11519" max="11526" width="10" style="2654" customWidth="1"/>
    <col min="11527" max="11527" width="11.7109375" style="2654" customWidth="1"/>
    <col min="11528" max="11528" width="3.28515625" style="2654" customWidth="1"/>
    <col min="11529" max="11530" width="10" style="2654" customWidth="1"/>
    <col min="11531" max="11531" width="9.7109375" style="2654" bestFit="1" customWidth="1"/>
    <col min="11532" max="11771" width="9.140625" style="2654"/>
    <col min="11772" max="11772" width="4.7109375" style="2654" customWidth="1"/>
    <col min="11773" max="11773" width="35.28515625" style="2654" customWidth="1"/>
    <col min="11774" max="11774" width="0.85546875" style="2654" customWidth="1"/>
    <col min="11775" max="11782" width="10" style="2654" customWidth="1"/>
    <col min="11783" max="11783" width="11.7109375" style="2654" customWidth="1"/>
    <col min="11784" max="11784" width="3.28515625" style="2654" customWidth="1"/>
    <col min="11785" max="11786" width="10" style="2654" customWidth="1"/>
    <col min="11787" max="11787" width="9.7109375" style="2654" bestFit="1" customWidth="1"/>
    <col min="11788" max="12027" width="9.140625" style="2654"/>
    <col min="12028" max="12028" width="4.7109375" style="2654" customWidth="1"/>
    <col min="12029" max="12029" width="35.28515625" style="2654" customWidth="1"/>
    <col min="12030" max="12030" width="0.85546875" style="2654" customWidth="1"/>
    <col min="12031" max="12038" width="10" style="2654" customWidth="1"/>
    <col min="12039" max="12039" width="11.7109375" style="2654" customWidth="1"/>
    <col min="12040" max="12040" width="3.28515625" style="2654" customWidth="1"/>
    <col min="12041" max="12042" width="10" style="2654" customWidth="1"/>
    <col min="12043" max="12043" width="9.7109375" style="2654" bestFit="1" customWidth="1"/>
    <col min="12044" max="12283" width="9.140625" style="2654"/>
    <col min="12284" max="12284" width="4.7109375" style="2654" customWidth="1"/>
    <col min="12285" max="12285" width="35.28515625" style="2654" customWidth="1"/>
    <col min="12286" max="12286" width="0.85546875" style="2654" customWidth="1"/>
    <col min="12287" max="12294" width="10" style="2654" customWidth="1"/>
    <col min="12295" max="12295" width="11.7109375" style="2654" customWidth="1"/>
    <col min="12296" max="12296" width="3.28515625" style="2654" customWidth="1"/>
    <col min="12297" max="12298" width="10" style="2654" customWidth="1"/>
    <col min="12299" max="12299" width="9.7109375" style="2654" bestFit="1" customWidth="1"/>
    <col min="12300" max="12539" width="9.140625" style="2654"/>
    <col min="12540" max="12540" width="4.7109375" style="2654" customWidth="1"/>
    <col min="12541" max="12541" width="35.28515625" style="2654" customWidth="1"/>
    <col min="12542" max="12542" width="0.85546875" style="2654" customWidth="1"/>
    <col min="12543" max="12550" width="10" style="2654" customWidth="1"/>
    <col min="12551" max="12551" width="11.7109375" style="2654" customWidth="1"/>
    <col min="12552" max="12552" width="3.28515625" style="2654" customWidth="1"/>
    <col min="12553" max="12554" width="10" style="2654" customWidth="1"/>
    <col min="12555" max="12555" width="9.7109375" style="2654" bestFit="1" customWidth="1"/>
    <col min="12556" max="12795" width="9.140625" style="2654"/>
    <col min="12796" max="12796" width="4.7109375" style="2654" customWidth="1"/>
    <col min="12797" max="12797" width="35.28515625" style="2654" customWidth="1"/>
    <col min="12798" max="12798" width="0.85546875" style="2654" customWidth="1"/>
    <col min="12799" max="12806" width="10" style="2654" customWidth="1"/>
    <col min="12807" max="12807" width="11.7109375" style="2654" customWidth="1"/>
    <col min="12808" max="12808" width="3.28515625" style="2654" customWidth="1"/>
    <col min="12809" max="12810" width="10" style="2654" customWidth="1"/>
    <col min="12811" max="12811" width="9.7109375" style="2654" bestFit="1" customWidth="1"/>
    <col min="12812" max="13051" width="9.140625" style="2654"/>
    <col min="13052" max="13052" width="4.7109375" style="2654" customWidth="1"/>
    <col min="13053" max="13053" width="35.28515625" style="2654" customWidth="1"/>
    <col min="13054" max="13054" width="0.85546875" style="2654" customWidth="1"/>
    <col min="13055" max="13062" width="10" style="2654" customWidth="1"/>
    <col min="13063" max="13063" width="11.7109375" style="2654" customWidth="1"/>
    <col min="13064" max="13064" width="3.28515625" style="2654" customWidth="1"/>
    <col min="13065" max="13066" width="10" style="2654" customWidth="1"/>
    <col min="13067" max="13067" width="9.7109375" style="2654" bestFit="1" customWidth="1"/>
    <col min="13068" max="13307" width="9.140625" style="2654"/>
    <col min="13308" max="13308" width="4.7109375" style="2654" customWidth="1"/>
    <col min="13309" max="13309" width="35.28515625" style="2654" customWidth="1"/>
    <col min="13310" max="13310" width="0.85546875" style="2654" customWidth="1"/>
    <col min="13311" max="13318" width="10" style="2654" customWidth="1"/>
    <col min="13319" max="13319" width="11.7109375" style="2654" customWidth="1"/>
    <col min="13320" max="13320" width="3.28515625" style="2654" customWidth="1"/>
    <col min="13321" max="13322" width="10" style="2654" customWidth="1"/>
    <col min="13323" max="13323" width="9.7109375" style="2654" bestFit="1" customWidth="1"/>
    <col min="13324" max="13563" width="9.140625" style="2654"/>
    <col min="13564" max="13564" width="4.7109375" style="2654" customWidth="1"/>
    <col min="13565" max="13565" width="35.28515625" style="2654" customWidth="1"/>
    <col min="13566" max="13566" width="0.85546875" style="2654" customWidth="1"/>
    <col min="13567" max="13574" width="10" style="2654" customWidth="1"/>
    <col min="13575" max="13575" width="11.7109375" style="2654" customWidth="1"/>
    <col min="13576" max="13576" width="3.28515625" style="2654" customWidth="1"/>
    <col min="13577" max="13578" width="10" style="2654" customWidth="1"/>
    <col min="13579" max="13579" width="9.7109375" style="2654" bestFit="1" customWidth="1"/>
    <col min="13580" max="13819" width="9.140625" style="2654"/>
    <col min="13820" max="13820" width="4.7109375" style="2654" customWidth="1"/>
    <col min="13821" max="13821" width="35.28515625" style="2654" customWidth="1"/>
    <col min="13822" max="13822" width="0.85546875" style="2654" customWidth="1"/>
    <col min="13823" max="13830" width="10" style="2654" customWidth="1"/>
    <col min="13831" max="13831" width="11.7109375" style="2654" customWidth="1"/>
    <col min="13832" max="13832" width="3.28515625" style="2654" customWidth="1"/>
    <col min="13833" max="13834" width="10" style="2654" customWidth="1"/>
    <col min="13835" max="13835" width="9.7109375" style="2654" bestFit="1" customWidth="1"/>
    <col min="13836" max="14075" width="9.140625" style="2654"/>
    <col min="14076" max="14076" width="4.7109375" style="2654" customWidth="1"/>
    <col min="14077" max="14077" width="35.28515625" style="2654" customWidth="1"/>
    <col min="14078" max="14078" width="0.85546875" style="2654" customWidth="1"/>
    <col min="14079" max="14086" width="10" style="2654" customWidth="1"/>
    <col min="14087" max="14087" width="11.7109375" style="2654" customWidth="1"/>
    <col min="14088" max="14088" width="3.28515625" style="2654" customWidth="1"/>
    <col min="14089" max="14090" width="10" style="2654" customWidth="1"/>
    <col min="14091" max="14091" width="9.7109375" style="2654" bestFit="1" customWidth="1"/>
    <col min="14092" max="14331" width="9.140625" style="2654"/>
    <col min="14332" max="14332" width="4.7109375" style="2654" customWidth="1"/>
    <col min="14333" max="14333" width="35.28515625" style="2654" customWidth="1"/>
    <col min="14334" max="14334" width="0.85546875" style="2654" customWidth="1"/>
    <col min="14335" max="14342" width="10" style="2654" customWidth="1"/>
    <col min="14343" max="14343" width="11.7109375" style="2654" customWidth="1"/>
    <col min="14344" max="14344" width="3.28515625" style="2654" customWidth="1"/>
    <col min="14345" max="14346" width="10" style="2654" customWidth="1"/>
    <col min="14347" max="14347" width="9.7109375" style="2654" bestFit="1" customWidth="1"/>
    <col min="14348" max="14587" width="9.140625" style="2654"/>
    <col min="14588" max="14588" width="4.7109375" style="2654" customWidth="1"/>
    <col min="14589" max="14589" width="35.28515625" style="2654" customWidth="1"/>
    <col min="14590" max="14590" width="0.85546875" style="2654" customWidth="1"/>
    <col min="14591" max="14598" width="10" style="2654" customWidth="1"/>
    <col min="14599" max="14599" width="11.7109375" style="2654" customWidth="1"/>
    <col min="14600" max="14600" width="3.28515625" style="2654" customWidth="1"/>
    <col min="14601" max="14602" width="10" style="2654" customWidth="1"/>
    <col min="14603" max="14603" width="9.7109375" style="2654" bestFit="1" customWidth="1"/>
    <col min="14604" max="14843" width="9.140625" style="2654"/>
    <col min="14844" max="14844" width="4.7109375" style="2654" customWidth="1"/>
    <col min="14845" max="14845" width="35.28515625" style="2654" customWidth="1"/>
    <col min="14846" max="14846" width="0.85546875" style="2654" customWidth="1"/>
    <col min="14847" max="14854" width="10" style="2654" customWidth="1"/>
    <col min="14855" max="14855" width="11.7109375" style="2654" customWidth="1"/>
    <col min="14856" max="14856" width="3.28515625" style="2654" customWidth="1"/>
    <col min="14857" max="14858" width="10" style="2654" customWidth="1"/>
    <col min="14859" max="14859" width="9.7109375" style="2654" bestFit="1" customWidth="1"/>
    <col min="14860" max="15099" width="9.140625" style="2654"/>
    <col min="15100" max="15100" width="4.7109375" style="2654" customWidth="1"/>
    <col min="15101" max="15101" width="35.28515625" style="2654" customWidth="1"/>
    <col min="15102" max="15102" width="0.85546875" style="2654" customWidth="1"/>
    <col min="15103" max="15110" width="10" style="2654" customWidth="1"/>
    <col min="15111" max="15111" width="11.7109375" style="2654" customWidth="1"/>
    <col min="15112" max="15112" width="3.28515625" style="2654" customWidth="1"/>
    <col min="15113" max="15114" width="10" style="2654" customWidth="1"/>
    <col min="15115" max="15115" width="9.7109375" style="2654" bestFit="1" customWidth="1"/>
    <col min="15116" max="15355" width="9.140625" style="2654"/>
    <col min="15356" max="15356" width="4.7109375" style="2654" customWidth="1"/>
    <col min="15357" max="15357" width="35.28515625" style="2654" customWidth="1"/>
    <col min="15358" max="15358" width="0.85546875" style="2654" customWidth="1"/>
    <col min="15359" max="15366" width="10" style="2654" customWidth="1"/>
    <col min="15367" max="15367" width="11.7109375" style="2654" customWidth="1"/>
    <col min="15368" max="15368" width="3.28515625" style="2654" customWidth="1"/>
    <col min="15369" max="15370" width="10" style="2654" customWidth="1"/>
    <col min="15371" max="15371" width="9.7109375" style="2654" bestFit="1" customWidth="1"/>
    <col min="15372" max="15611" width="9.140625" style="2654"/>
    <col min="15612" max="15612" width="4.7109375" style="2654" customWidth="1"/>
    <col min="15613" max="15613" width="35.28515625" style="2654" customWidth="1"/>
    <col min="15614" max="15614" width="0.85546875" style="2654" customWidth="1"/>
    <col min="15615" max="15622" width="10" style="2654" customWidth="1"/>
    <col min="15623" max="15623" width="11.7109375" style="2654" customWidth="1"/>
    <col min="15624" max="15624" width="3.28515625" style="2654" customWidth="1"/>
    <col min="15625" max="15626" width="10" style="2654" customWidth="1"/>
    <col min="15627" max="15627" width="9.7109375" style="2654" bestFit="1" customWidth="1"/>
    <col min="15628" max="15867" width="9.140625" style="2654"/>
    <col min="15868" max="15868" width="4.7109375" style="2654" customWidth="1"/>
    <col min="15869" max="15869" width="35.28515625" style="2654" customWidth="1"/>
    <col min="15870" max="15870" width="0.85546875" style="2654" customWidth="1"/>
    <col min="15871" max="15878" width="10" style="2654" customWidth="1"/>
    <col min="15879" max="15879" width="11.7109375" style="2654" customWidth="1"/>
    <col min="15880" max="15880" width="3.28515625" style="2654" customWidth="1"/>
    <col min="15881" max="15882" width="10" style="2654" customWidth="1"/>
    <col min="15883" max="15883" width="9.7109375" style="2654" bestFit="1" customWidth="1"/>
    <col min="15884" max="16123" width="9.140625" style="2654"/>
    <col min="16124" max="16124" width="4.7109375" style="2654" customWidth="1"/>
    <col min="16125" max="16125" width="35.28515625" style="2654" customWidth="1"/>
    <col min="16126" max="16126" width="0.85546875" style="2654" customWidth="1"/>
    <col min="16127" max="16134" width="10" style="2654" customWidth="1"/>
    <col min="16135" max="16135" width="11.7109375" style="2654" customWidth="1"/>
    <col min="16136" max="16136" width="3.28515625" style="2654" customWidth="1"/>
    <col min="16137" max="16138" width="10" style="2654" customWidth="1"/>
    <col min="16139" max="16139" width="9.7109375" style="2654" bestFit="1" customWidth="1"/>
    <col min="16140" max="16384" width="9.140625" style="2654"/>
  </cols>
  <sheetData>
    <row r="1" spans="1:12" ht="27.75" customHeight="1" x14ac:dyDescent="0.2">
      <c r="A1" s="3475" t="s">
        <v>184</v>
      </c>
      <c r="B1" s="3075"/>
      <c r="C1" s="2567"/>
      <c r="D1" s="2567"/>
      <c r="E1" s="2568"/>
      <c r="F1" s="2655"/>
      <c r="G1" s="3464" t="s">
        <v>185</v>
      </c>
      <c r="H1" s="3464"/>
      <c r="I1" s="3464"/>
      <c r="J1" s="3464"/>
      <c r="K1" s="3464"/>
      <c r="L1" s="2628">
        <v>964</v>
      </c>
    </row>
    <row r="2" spans="1:12" x14ac:dyDescent="0.2">
      <c r="A2" s="2566" t="s">
        <v>74</v>
      </c>
      <c r="B2" s="2572"/>
      <c r="C2" s="2568"/>
      <c r="D2" s="2568"/>
      <c r="E2" s="2568"/>
      <c r="F2" s="2655"/>
      <c r="G2" s="3465" t="s">
        <v>549</v>
      </c>
      <c r="H2" s="3465"/>
      <c r="I2" s="3465"/>
      <c r="J2" s="3465"/>
      <c r="K2" s="3465"/>
      <c r="L2" s="3465"/>
    </row>
    <row r="3" spans="1:12" ht="12" customHeight="1" x14ac:dyDescent="0.2">
      <c r="A3" s="2573"/>
      <c r="B3" s="2574"/>
      <c r="C3" s="2575"/>
      <c r="D3" s="2576"/>
      <c r="E3" s="2577"/>
      <c r="F3" s="2656"/>
      <c r="G3" s="3466" t="s">
        <v>737</v>
      </c>
      <c r="H3" s="3466"/>
      <c r="I3" s="2631">
        <v>2013</v>
      </c>
      <c r="J3" s="2656"/>
      <c r="K3" s="2577"/>
      <c r="L3" s="2657"/>
    </row>
    <row r="4" spans="1:12" ht="12" customHeight="1" x14ac:dyDescent="0.2">
      <c r="A4" s="3467" t="s">
        <v>75</v>
      </c>
      <c r="B4" s="3467"/>
      <c r="C4" s="2580"/>
      <c r="D4" s="3468" t="s">
        <v>552</v>
      </c>
      <c r="E4" s="3469"/>
      <c r="F4" s="3469"/>
      <c r="G4" s="3469"/>
      <c r="H4" s="3470"/>
      <c r="I4" s="3471" t="s">
        <v>553</v>
      </c>
      <c r="J4" s="3478" t="s">
        <v>554</v>
      </c>
      <c r="K4" s="3471" t="s">
        <v>555</v>
      </c>
      <c r="L4" s="3479" t="s">
        <v>60</v>
      </c>
    </row>
    <row r="5" spans="1:12" ht="30" customHeight="1" x14ac:dyDescent="0.2">
      <c r="A5" s="3467"/>
      <c r="B5" s="3467"/>
      <c r="C5" s="2580"/>
      <c r="D5" s="2581" t="s">
        <v>556</v>
      </c>
      <c r="E5" s="2582" t="s">
        <v>557</v>
      </c>
      <c r="F5" s="2658" t="s">
        <v>558</v>
      </c>
      <c r="G5" s="2582" t="s">
        <v>555</v>
      </c>
      <c r="H5" s="2583" t="s">
        <v>61</v>
      </c>
      <c r="I5" s="3472"/>
      <c r="J5" s="3478"/>
      <c r="K5" s="3472"/>
      <c r="L5" s="3479"/>
    </row>
    <row r="6" spans="1:12" ht="10.5" customHeight="1" x14ac:dyDescent="0.2">
      <c r="A6" s="2584"/>
      <c r="B6" s="2585"/>
      <c r="C6" s="2585"/>
      <c r="D6" s="2586" t="s">
        <v>559</v>
      </c>
      <c r="E6" s="2587" t="s">
        <v>560</v>
      </c>
      <c r="F6" s="2659" t="s">
        <v>561</v>
      </c>
      <c r="G6" s="2587" t="s">
        <v>562</v>
      </c>
      <c r="H6" s="2588" t="s">
        <v>563</v>
      </c>
      <c r="I6" s="2587" t="s">
        <v>564</v>
      </c>
      <c r="J6" s="2659" t="s">
        <v>565</v>
      </c>
      <c r="K6" s="2587" t="s">
        <v>566</v>
      </c>
      <c r="L6" s="2633" t="s">
        <v>567</v>
      </c>
    </row>
    <row r="7" spans="1:12" ht="10.5" customHeight="1" x14ac:dyDescent="0.2">
      <c r="A7" s="2596"/>
      <c r="B7" s="2591" t="s">
        <v>568</v>
      </c>
      <c r="C7" s="2592"/>
      <c r="D7" s="2634" t="s">
        <v>569</v>
      </c>
      <c r="E7" s="2634" t="s">
        <v>569</v>
      </c>
      <c r="F7" s="2635" t="s">
        <v>569</v>
      </c>
      <c r="G7" s="2634" t="s">
        <v>569</v>
      </c>
      <c r="H7" s="2634" t="s">
        <v>569</v>
      </c>
      <c r="I7" s="2634" t="s">
        <v>942</v>
      </c>
      <c r="J7" s="2635" t="s">
        <v>569</v>
      </c>
      <c r="K7" s="2634" t="s">
        <v>569</v>
      </c>
      <c r="L7" s="2635" t="s">
        <v>569</v>
      </c>
    </row>
    <row r="8" spans="1:12" ht="15" customHeight="1" x14ac:dyDescent="0.2">
      <c r="A8" s="2636">
        <v>2</v>
      </c>
      <c r="B8" s="2637" t="s">
        <v>120</v>
      </c>
      <c r="C8" s="2660" t="s">
        <v>571</v>
      </c>
      <c r="D8" s="2683">
        <v>346365</v>
      </c>
      <c r="E8" s="2683">
        <v>67068</v>
      </c>
      <c r="F8" s="2684">
        <v>276955</v>
      </c>
      <c r="G8" s="2683">
        <v>-109021</v>
      </c>
      <c r="H8" s="2683">
        <v>581367</v>
      </c>
      <c r="I8" s="2683"/>
      <c r="J8" s="2684">
        <v>200555</v>
      </c>
      <c r="K8" s="2683">
        <v>-109556</v>
      </c>
      <c r="L8" s="2684">
        <v>672366</v>
      </c>
    </row>
    <row r="9" spans="1:12" ht="15.75" customHeight="1" x14ac:dyDescent="0.2">
      <c r="A9" s="2602">
        <v>21</v>
      </c>
      <c r="B9" s="2597" t="s">
        <v>121</v>
      </c>
      <c r="C9" s="2598" t="s">
        <v>571</v>
      </c>
      <c r="D9" s="2599">
        <v>55683</v>
      </c>
      <c r="E9" s="2599">
        <v>21161</v>
      </c>
      <c r="F9" s="2639">
        <v>3307</v>
      </c>
      <c r="G9" s="2599">
        <v>0</v>
      </c>
      <c r="H9" s="2599">
        <v>80151</v>
      </c>
      <c r="I9" s="2599"/>
      <c r="J9" s="2639">
        <v>90961</v>
      </c>
      <c r="K9" s="2599">
        <v>0</v>
      </c>
      <c r="L9" s="2639">
        <v>171112</v>
      </c>
    </row>
    <row r="10" spans="1:12" ht="9.75" customHeight="1" x14ac:dyDescent="0.2">
      <c r="A10" s="2596">
        <v>211</v>
      </c>
      <c r="B10" s="2604" t="s">
        <v>455</v>
      </c>
      <c r="C10" s="2598" t="s">
        <v>571</v>
      </c>
      <c r="D10" s="2599">
        <v>35531</v>
      </c>
      <c r="E10" s="2599">
        <v>18176</v>
      </c>
      <c r="F10" s="2639">
        <v>2800</v>
      </c>
      <c r="G10" s="2599">
        <v>0</v>
      </c>
      <c r="H10" s="2599">
        <v>56507</v>
      </c>
      <c r="I10" s="2599"/>
      <c r="J10" s="2639">
        <v>77559</v>
      </c>
      <c r="K10" s="2599">
        <v>0</v>
      </c>
      <c r="L10" s="2639">
        <v>134066</v>
      </c>
    </row>
    <row r="11" spans="1:12" ht="9.75" customHeight="1" x14ac:dyDescent="0.2">
      <c r="A11" s="2596">
        <v>212</v>
      </c>
      <c r="B11" s="2604" t="s">
        <v>456</v>
      </c>
      <c r="C11" s="2598" t="s">
        <v>571</v>
      </c>
      <c r="D11" s="2599">
        <v>20152</v>
      </c>
      <c r="E11" s="2599">
        <v>2985</v>
      </c>
      <c r="F11" s="2639">
        <v>507</v>
      </c>
      <c r="G11" s="2599">
        <v>0</v>
      </c>
      <c r="H11" s="2599">
        <v>23644</v>
      </c>
      <c r="I11" s="2599"/>
      <c r="J11" s="2639">
        <v>13402</v>
      </c>
      <c r="K11" s="2599">
        <v>0</v>
      </c>
      <c r="L11" s="2639">
        <v>37046</v>
      </c>
    </row>
    <row r="12" spans="1:12" ht="9.75" customHeight="1" x14ac:dyDescent="0.2">
      <c r="A12" s="2596">
        <v>2121</v>
      </c>
      <c r="B12" s="2640" t="s">
        <v>457</v>
      </c>
      <c r="C12" s="2598" t="s">
        <v>571</v>
      </c>
      <c r="D12" s="2599">
        <v>5187</v>
      </c>
      <c r="E12" s="2599">
        <v>2985</v>
      </c>
      <c r="F12" s="2639">
        <v>507</v>
      </c>
      <c r="G12" s="2599">
        <v>0</v>
      </c>
      <c r="H12" s="2599">
        <v>8679</v>
      </c>
      <c r="I12" s="2599"/>
      <c r="J12" s="2639">
        <v>13402</v>
      </c>
      <c r="K12" s="2599">
        <v>0</v>
      </c>
      <c r="L12" s="2639">
        <v>22081</v>
      </c>
    </row>
    <row r="13" spans="1:12" ht="9.75" customHeight="1" x14ac:dyDescent="0.2">
      <c r="A13" s="2596">
        <v>2122</v>
      </c>
      <c r="B13" s="2640" t="s">
        <v>458</v>
      </c>
      <c r="C13" s="2598" t="s">
        <v>571</v>
      </c>
      <c r="D13" s="2599">
        <v>14965</v>
      </c>
      <c r="E13" s="2599">
        <v>0</v>
      </c>
      <c r="F13" s="2639">
        <v>0</v>
      </c>
      <c r="G13" s="2599">
        <v>0</v>
      </c>
      <c r="H13" s="2599">
        <v>14965</v>
      </c>
      <c r="I13" s="2599"/>
      <c r="J13" s="2639">
        <v>0</v>
      </c>
      <c r="K13" s="2599">
        <v>0</v>
      </c>
      <c r="L13" s="2639">
        <v>14965</v>
      </c>
    </row>
    <row r="14" spans="1:12" ht="15.75" customHeight="1" x14ac:dyDescent="0.2">
      <c r="A14" s="2602">
        <v>22</v>
      </c>
      <c r="B14" s="2597" t="s">
        <v>132</v>
      </c>
      <c r="C14" s="2598" t="s">
        <v>571</v>
      </c>
      <c r="D14" s="2599">
        <v>25421</v>
      </c>
      <c r="E14" s="2599">
        <v>15596</v>
      </c>
      <c r="F14" s="2639">
        <v>1643</v>
      </c>
      <c r="G14" s="2599">
        <v>-410</v>
      </c>
      <c r="H14" s="2599">
        <v>42250</v>
      </c>
      <c r="I14" s="2599"/>
      <c r="J14" s="2639">
        <v>60230</v>
      </c>
      <c r="K14" s="2599">
        <v>-364</v>
      </c>
      <c r="L14" s="2639">
        <v>102116</v>
      </c>
    </row>
    <row r="15" spans="1:12" ht="15.75" customHeight="1" x14ac:dyDescent="0.2">
      <c r="A15" s="2602">
        <v>23</v>
      </c>
      <c r="B15" s="2597" t="s">
        <v>133</v>
      </c>
      <c r="C15" s="2598" t="s">
        <v>571</v>
      </c>
      <c r="D15" s="2599">
        <v>5447</v>
      </c>
      <c r="E15" s="2599">
        <v>8388</v>
      </c>
      <c r="F15" s="2639">
        <v>325</v>
      </c>
      <c r="G15" s="2599">
        <v>0</v>
      </c>
      <c r="H15" s="2599">
        <v>14160</v>
      </c>
      <c r="I15" s="2599"/>
      <c r="J15" s="2639">
        <v>14337</v>
      </c>
      <c r="K15" s="2599">
        <v>0</v>
      </c>
      <c r="L15" s="2639">
        <v>28497</v>
      </c>
    </row>
    <row r="16" spans="1:12" ht="15.75" customHeight="1" x14ac:dyDescent="0.2">
      <c r="A16" s="2602">
        <v>24</v>
      </c>
      <c r="B16" s="2597" t="s">
        <v>179</v>
      </c>
      <c r="C16" s="2598" t="s">
        <v>571</v>
      </c>
      <c r="D16" s="2599">
        <v>36920</v>
      </c>
      <c r="E16" s="2599">
        <v>2593</v>
      </c>
      <c r="F16" s="2639">
        <v>5</v>
      </c>
      <c r="G16" s="2599">
        <v>-1863</v>
      </c>
      <c r="H16" s="2599">
        <v>37655</v>
      </c>
      <c r="I16" s="2599"/>
      <c r="J16" s="2639">
        <v>3232</v>
      </c>
      <c r="K16" s="2599">
        <v>-3</v>
      </c>
      <c r="L16" s="2639">
        <v>40884</v>
      </c>
    </row>
    <row r="17" spans="1:15" ht="9.75" customHeight="1" x14ac:dyDescent="0.2">
      <c r="A17" s="2596">
        <v>241</v>
      </c>
      <c r="B17" s="2604" t="s">
        <v>200</v>
      </c>
      <c r="C17" s="2598" t="s">
        <v>571</v>
      </c>
      <c r="D17" s="2599">
        <v>9409</v>
      </c>
      <c r="E17" s="2599">
        <v>1384</v>
      </c>
      <c r="F17" s="2639">
        <v>0</v>
      </c>
      <c r="G17" s="2599">
        <v>0</v>
      </c>
      <c r="H17" s="2599">
        <v>10793</v>
      </c>
      <c r="I17" s="2599"/>
      <c r="J17" s="2639">
        <v>36</v>
      </c>
      <c r="K17" s="2599">
        <v>0</v>
      </c>
      <c r="L17" s="2639">
        <v>10829</v>
      </c>
    </row>
    <row r="18" spans="1:15" ht="9.75" customHeight="1" x14ac:dyDescent="0.2">
      <c r="A18" s="2596">
        <v>242</v>
      </c>
      <c r="B18" s="2604" t="s">
        <v>201</v>
      </c>
      <c r="C18" s="2598" t="s">
        <v>571</v>
      </c>
      <c r="D18" s="2599">
        <v>25653</v>
      </c>
      <c r="E18" s="2599">
        <v>1204</v>
      </c>
      <c r="F18" s="2639">
        <v>5</v>
      </c>
      <c r="G18" s="2599">
        <v>0</v>
      </c>
      <c r="H18" s="2599">
        <v>26862</v>
      </c>
      <c r="I18" s="2599"/>
      <c r="J18" s="2639">
        <v>3193</v>
      </c>
      <c r="K18" s="2599">
        <v>0</v>
      </c>
      <c r="L18" s="2639">
        <v>30055</v>
      </c>
    </row>
    <row r="19" spans="1:15" ht="9.75" customHeight="1" x14ac:dyDescent="0.2">
      <c r="A19" s="2596">
        <v>243</v>
      </c>
      <c r="B19" s="2604" t="s">
        <v>589</v>
      </c>
      <c r="C19" s="2598" t="s">
        <v>571</v>
      </c>
      <c r="D19" s="2599">
        <v>1858</v>
      </c>
      <c r="E19" s="2599">
        <v>5</v>
      </c>
      <c r="F19" s="2639">
        <v>0</v>
      </c>
      <c r="G19" s="2599">
        <v>-1863</v>
      </c>
      <c r="H19" s="2599">
        <v>0</v>
      </c>
      <c r="I19" s="2599"/>
      <c r="J19" s="2639">
        <v>3</v>
      </c>
      <c r="K19" s="2599">
        <v>-3</v>
      </c>
      <c r="L19" s="2639">
        <v>0</v>
      </c>
    </row>
    <row r="20" spans="1:15" ht="15.75" customHeight="1" x14ac:dyDescent="0.2">
      <c r="A20" s="2602">
        <v>25</v>
      </c>
      <c r="B20" s="2597" t="s">
        <v>180</v>
      </c>
      <c r="C20" s="2598" t="s">
        <v>571</v>
      </c>
      <c r="D20" s="2599">
        <v>5044</v>
      </c>
      <c r="E20" s="2599">
        <v>4543</v>
      </c>
      <c r="F20" s="2639">
        <v>1067</v>
      </c>
      <c r="G20" s="2599">
        <v>0</v>
      </c>
      <c r="H20" s="2599">
        <v>10654</v>
      </c>
      <c r="I20" s="2599"/>
      <c r="J20" s="2639">
        <v>399</v>
      </c>
      <c r="K20" s="2599">
        <v>0</v>
      </c>
      <c r="L20" s="2639">
        <v>11053</v>
      </c>
    </row>
    <row r="21" spans="1:15" ht="9.75" customHeight="1" x14ac:dyDescent="0.2">
      <c r="A21" s="2596">
        <v>251</v>
      </c>
      <c r="B21" s="2604" t="s">
        <v>590</v>
      </c>
      <c r="C21" s="2598" t="s">
        <v>571</v>
      </c>
      <c r="D21" s="2599">
        <v>2378</v>
      </c>
      <c r="E21" s="2599">
        <v>0</v>
      </c>
      <c r="F21" s="2639">
        <v>0</v>
      </c>
      <c r="G21" s="2599">
        <v>0</v>
      </c>
      <c r="H21" s="2599">
        <v>2378</v>
      </c>
      <c r="I21" s="2599"/>
      <c r="J21" s="2639">
        <v>110</v>
      </c>
      <c r="K21" s="2599">
        <v>0</v>
      </c>
      <c r="L21" s="2639">
        <v>2488</v>
      </c>
    </row>
    <row r="22" spans="1:15" ht="9.75" customHeight="1" x14ac:dyDescent="0.2">
      <c r="A22" s="2596">
        <v>252</v>
      </c>
      <c r="B22" s="2604" t="s">
        <v>591</v>
      </c>
      <c r="C22" s="2598" t="s">
        <v>571</v>
      </c>
      <c r="D22" s="2599">
        <v>2666</v>
      </c>
      <c r="E22" s="2599">
        <v>4543</v>
      </c>
      <c r="F22" s="2639">
        <v>1067</v>
      </c>
      <c r="G22" s="2599">
        <v>0</v>
      </c>
      <c r="H22" s="2599">
        <v>8276</v>
      </c>
      <c r="I22" s="2599"/>
      <c r="J22" s="2639">
        <v>289</v>
      </c>
      <c r="K22" s="2599">
        <v>0</v>
      </c>
      <c r="L22" s="2639">
        <v>8565</v>
      </c>
    </row>
    <row r="23" spans="1:15" ht="15.75" customHeight="1" x14ac:dyDescent="0.2">
      <c r="A23" s="2602">
        <v>26</v>
      </c>
      <c r="B23" s="2597" t="s">
        <v>181</v>
      </c>
      <c r="C23" s="2598" t="s">
        <v>571</v>
      </c>
      <c r="D23" s="2599">
        <v>187287</v>
      </c>
      <c r="E23" s="2599">
        <v>4017</v>
      </c>
      <c r="F23" s="2639">
        <v>39498</v>
      </c>
      <c r="G23" s="2599">
        <v>-106293</v>
      </c>
      <c r="H23" s="2599">
        <v>124509</v>
      </c>
      <c r="I23" s="2599"/>
      <c r="J23" s="2639">
        <v>2684</v>
      </c>
      <c r="K23" s="2599">
        <v>-108392</v>
      </c>
      <c r="L23" s="2639">
        <v>18801</v>
      </c>
      <c r="N23" s="2839">
        <f>+J20+J30</f>
        <v>3070</v>
      </c>
      <c r="O23" s="2654">
        <f>+N23/J8</f>
        <v>1.5307521627483733E-2</v>
      </c>
    </row>
    <row r="24" spans="1:15" ht="9.75" customHeight="1" x14ac:dyDescent="0.2">
      <c r="A24" s="2596">
        <v>261</v>
      </c>
      <c r="B24" s="2604" t="s">
        <v>592</v>
      </c>
      <c r="C24" s="2598" t="s">
        <v>571</v>
      </c>
      <c r="D24" s="2599">
        <v>31</v>
      </c>
      <c r="E24" s="2599">
        <v>0</v>
      </c>
      <c r="F24" s="2639">
        <v>0</v>
      </c>
      <c r="G24" s="2599">
        <v>0</v>
      </c>
      <c r="H24" s="2599">
        <v>31</v>
      </c>
      <c r="I24" s="2599"/>
      <c r="J24" s="2639">
        <v>0</v>
      </c>
      <c r="K24" s="2599">
        <v>0</v>
      </c>
      <c r="L24" s="2639">
        <v>31</v>
      </c>
    </row>
    <row r="25" spans="1:15" ht="9.75" customHeight="1" x14ac:dyDescent="0.2">
      <c r="A25" s="2596">
        <v>2611</v>
      </c>
      <c r="B25" s="2640" t="s">
        <v>110</v>
      </c>
      <c r="C25" s="2598" t="s">
        <v>571</v>
      </c>
      <c r="D25" s="2599">
        <v>31</v>
      </c>
      <c r="E25" s="2599">
        <v>0</v>
      </c>
      <c r="F25" s="2639">
        <v>0</v>
      </c>
      <c r="G25" s="2599">
        <v>0</v>
      </c>
      <c r="H25" s="2599">
        <v>31</v>
      </c>
      <c r="I25" s="2599"/>
      <c r="J25" s="2639">
        <v>0</v>
      </c>
      <c r="K25" s="2599">
        <v>0</v>
      </c>
      <c r="L25" s="2639">
        <v>31</v>
      </c>
    </row>
    <row r="26" spans="1:15" ht="9.75" customHeight="1" x14ac:dyDescent="0.2">
      <c r="A26" s="2596">
        <v>2612</v>
      </c>
      <c r="B26" s="2640" t="s">
        <v>111</v>
      </c>
      <c r="C26" s="2598" t="s">
        <v>571</v>
      </c>
      <c r="D26" s="2599">
        <v>0</v>
      </c>
      <c r="E26" s="2599">
        <v>0</v>
      </c>
      <c r="F26" s="2639">
        <v>0</v>
      </c>
      <c r="G26" s="2599">
        <v>0</v>
      </c>
      <c r="H26" s="2599">
        <v>0</v>
      </c>
      <c r="I26" s="2599"/>
      <c r="J26" s="2639">
        <v>0</v>
      </c>
      <c r="K26" s="2599">
        <v>0</v>
      </c>
      <c r="L26" s="2639">
        <v>0</v>
      </c>
    </row>
    <row r="27" spans="1:15" ht="9.75" customHeight="1" x14ac:dyDescent="0.2">
      <c r="A27" s="2596">
        <v>262</v>
      </c>
      <c r="B27" s="2604" t="s">
        <v>112</v>
      </c>
      <c r="C27" s="2598" t="s">
        <v>571</v>
      </c>
      <c r="D27" s="2599">
        <v>18757</v>
      </c>
      <c r="E27" s="2599">
        <v>0</v>
      </c>
      <c r="F27" s="2639">
        <v>0</v>
      </c>
      <c r="G27" s="2599">
        <v>0</v>
      </c>
      <c r="H27" s="2599">
        <v>18757</v>
      </c>
      <c r="I27" s="2599"/>
      <c r="J27" s="2639">
        <v>13</v>
      </c>
      <c r="K27" s="2599">
        <v>0</v>
      </c>
      <c r="L27" s="2639">
        <v>18770</v>
      </c>
    </row>
    <row r="28" spans="1:15" ht="9.75" customHeight="1" x14ac:dyDescent="0.2">
      <c r="A28" s="2596">
        <v>2621</v>
      </c>
      <c r="B28" s="2640" t="s">
        <v>110</v>
      </c>
      <c r="C28" s="2598" t="s">
        <v>571</v>
      </c>
      <c r="D28" s="2599">
        <v>18757</v>
      </c>
      <c r="E28" s="2599">
        <v>0</v>
      </c>
      <c r="F28" s="2639">
        <v>0</v>
      </c>
      <c r="G28" s="2599">
        <v>0</v>
      </c>
      <c r="H28" s="2599">
        <v>18757</v>
      </c>
      <c r="I28" s="2599"/>
      <c r="J28" s="2639">
        <v>13</v>
      </c>
      <c r="K28" s="2599">
        <v>0</v>
      </c>
      <c r="L28" s="2639">
        <v>18770</v>
      </c>
    </row>
    <row r="29" spans="1:15" ht="9.75" customHeight="1" x14ac:dyDescent="0.2">
      <c r="A29" s="2596">
        <v>2622</v>
      </c>
      <c r="B29" s="2640" t="s">
        <v>111</v>
      </c>
      <c r="C29" s="2598" t="s">
        <v>571</v>
      </c>
      <c r="D29" s="2599">
        <v>0</v>
      </c>
      <c r="E29" s="2599">
        <v>0</v>
      </c>
      <c r="F29" s="2639">
        <v>0</v>
      </c>
      <c r="G29" s="2599">
        <v>0</v>
      </c>
      <c r="H29" s="2599">
        <v>0</v>
      </c>
      <c r="I29" s="2599"/>
      <c r="J29" s="2639">
        <v>0</v>
      </c>
      <c r="K29" s="2599">
        <v>0</v>
      </c>
      <c r="L29" s="2639">
        <v>0</v>
      </c>
    </row>
    <row r="30" spans="1:15" ht="9.75" customHeight="1" x14ac:dyDescent="0.2">
      <c r="A30" s="2596">
        <v>263</v>
      </c>
      <c r="B30" s="2604" t="s">
        <v>113</v>
      </c>
      <c r="C30" s="2598" t="s">
        <v>571</v>
      </c>
      <c r="D30" s="2599">
        <v>168499</v>
      </c>
      <c r="E30" s="2599">
        <v>4017</v>
      </c>
      <c r="F30" s="2639">
        <v>39498</v>
      </c>
      <c r="G30" s="2599">
        <v>-106293</v>
      </c>
      <c r="H30" s="2599">
        <v>105721</v>
      </c>
      <c r="I30" s="2599"/>
      <c r="J30" s="2639">
        <v>2671</v>
      </c>
      <c r="K30" s="2599">
        <v>-108392</v>
      </c>
      <c r="L30" s="2639">
        <v>0</v>
      </c>
    </row>
    <row r="31" spans="1:15" ht="9.75" customHeight="1" x14ac:dyDescent="0.2">
      <c r="A31" s="2596">
        <v>2631</v>
      </c>
      <c r="B31" s="2640" t="s">
        <v>110</v>
      </c>
      <c r="C31" s="2598" t="s">
        <v>571</v>
      </c>
      <c r="D31" s="2599">
        <v>163816</v>
      </c>
      <c r="E31" s="2599">
        <v>2837</v>
      </c>
      <c r="F31" s="2639">
        <v>39496</v>
      </c>
      <c r="G31" s="2599">
        <v>-103771</v>
      </c>
      <c r="H31" s="2599">
        <v>102378</v>
      </c>
      <c r="I31" s="2599"/>
      <c r="J31" s="2639">
        <v>2591</v>
      </c>
      <c r="K31" s="2599">
        <v>-104969</v>
      </c>
      <c r="L31" s="2639">
        <v>0</v>
      </c>
    </row>
    <row r="32" spans="1:15" ht="9.75" customHeight="1" x14ac:dyDescent="0.2">
      <c r="A32" s="2596">
        <v>2632</v>
      </c>
      <c r="B32" s="2640" t="s">
        <v>111</v>
      </c>
      <c r="C32" s="2598" t="s">
        <v>571</v>
      </c>
      <c r="D32" s="2599">
        <v>4683</v>
      </c>
      <c r="E32" s="2599">
        <v>1180</v>
      </c>
      <c r="F32" s="2639">
        <v>2</v>
      </c>
      <c r="G32" s="2599">
        <v>-2522</v>
      </c>
      <c r="H32" s="2599">
        <v>3343</v>
      </c>
      <c r="I32" s="2599"/>
      <c r="J32" s="2639">
        <v>80</v>
      </c>
      <c r="K32" s="2599">
        <v>-3423</v>
      </c>
      <c r="L32" s="2639">
        <v>0</v>
      </c>
    </row>
    <row r="33" spans="1:12" ht="15.75" customHeight="1" x14ac:dyDescent="0.2">
      <c r="A33" s="2602">
        <v>27</v>
      </c>
      <c r="B33" s="2597" t="s">
        <v>182</v>
      </c>
      <c r="C33" s="2598" t="s">
        <v>571</v>
      </c>
      <c r="D33" s="2599">
        <v>22730</v>
      </c>
      <c r="E33" s="2599">
        <v>873</v>
      </c>
      <c r="F33" s="2639">
        <v>228391</v>
      </c>
      <c r="G33" s="2599">
        <v>0</v>
      </c>
      <c r="H33" s="2599">
        <v>251994</v>
      </c>
      <c r="I33" s="2599"/>
      <c r="J33" s="2639">
        <v>18259</v>
      </c>
      <c r="K33" s="2599">
        <v>0</v>
      </c>
      <c r="L33" s="2639">
        <v>270253</v>
      </c>
    </row>
    <row r="34" spans="1:12" ht="9.75" customHeight="1" x14ac:dyDescent="0.2">
      <c r="A34" s="2596">
        <v>271</v>
      </c>
      <c r="B34" s="2604" t="s">
        <v>114</v>
      </c>
      <c r="C34" s="2598" t="s">
        <v>571</v>
      </c>
      <c r="D34" s="2599">
        <v>21746</v>
      </c>
      <c r="E34" s="2599">
        <v>10</v>
      </c>
      <c r="F34" s="2639">
        <v>228391</v>
      </c>
      <c r="G34" s="2599">
        <v>0</v>
      </c>
      <c r="H34" s="2599">
        <v>250147</v>
      </c>
      <c r="I34" s="2599"/>
      <c r="J34" s="2639">
        <v>10630</v>
      </c>
      <c r="K34" s="2599">
        <v>0</v>
      </c>
      <c r="L34" s="2639">
        <v>260777</v>
      </c>
    </row>
    <row r="35" spans="1:12" ht="9.75" customHeight="1" x14ac:dyDescent="0.2">
      <c r="A35" s="2596">
        <v>272</v>
      </c>
      <c r="B35" s="2604" t="s">
        <v>115</v>
      </c>
      <c r="C35" s="2598" t="s">
        <v>571</v>
      </c>
      <c r="D35" s="2599">
        <v>984</v>
      </c>
      <c r="E35" s="2599">
        <v>863</v>
      </c>
      <c r="F35" s="2639">
        <v>0</v>
      </c>
      <c r="G35" s="2599">
        <v>0</v>
      </c>
      <c r="H35" s="2599">
        <v>1847</v>
      </c>
      <c r="I35" s="2599"/>
      <c r="J35" s="2639">
        <v>7629</v>
      </c>
      <c r="K35" s="2599">
        <v>0</v>
      </c>
      <c r="L35" s="2639">
        <v>9476</v>
      </c>
    </row>
    <row r="36" spans="1:12" ht="9.75" customHeight="1" x14ac:dyDescent="0.2">
      <c r="A36" s="2596">
        <v>273</v>
      </c>
      <c r="B36" s="2604" t="s">
        <v>116</v>
      </c>
      <c r="C36" s="2598" t="s">
        <v>571</v>
      </c>
      <c r="D36" s="2599">
        <v>0</v>
      </c>
      <c r="E36" s="2599">
        <v>0</v>
      </c>
      <c r="F36" s="2639">
        <v>0</v>
      </c>
      <c r="G36" s="2599">
        <v>0</v>
      </c>
      <c r="H36" s="2599">
        <v>0</v>
      </c>
      <c r="I36" s="2599"/>
      <c r="J36" s="2639">
        <v>0</v>
      </c>
      <c r="K36" s="2599">
        <v>0</v>
      </c>
      <c r="L36" s="2639">
        <v>0</v>
      </c>
    </row>
    <row r="37" spans="1:12" ht="15.75" customHeight="1" x14ac:dyDescent="0.2">
      <c r="A37" s="2602">
        <v>28</v>
      </c>
      <c r="B37" s="2597" t="s">
        <v>183</v>
      </c>
      <c r="C37" s="2598" t="s">
        <v>571</v>
      </c>
      <c r="D37" s="2599">
        <v>7833</v>
      </c>
      <c r="E37" s="2599">
        <v>9897</v>
      </c>
      <c r="F37" s="2639">
        <v>2719</v>
      </c>
      <c r="G37" s="2599">
        <v>-455</v>
      </c>
      <c r="H37" s="2599">
        <v>19994</v>
      </c>
      <c r="I37" s="2599"/>
      <c r="J37" s="2639">
        <v>10453</v>
      </c>
      <c r="K37" s="2599">
        <v>-797</v>
      </c>
      <c r="L37" s="2639">
        <v>29650</v>
      </c>
    </row>
    <row r="38" spans="1:12" ht="9.75" customHeight="1" x14ac:dyDescent="0.2">
      <c r="A38" s="2596">
        <v>281</v>
      </c>
      <c r="B38" s="2604" t="s">
        <v>117</v>
      </c>
      <c r="C38" s="2598" t="s">
        <v>571</v>
      </c>
      <c r="D38" s="2599">
        <v>0</v>
      </c>
      <c r="E38" s="2599">
        <v>0</v>
      </c>
      <c r="F38" s="2639">
        <v>0</v>
      </c>
      <c r="G38" s="2599">
        <v>0</v>
      </c>
      <c r="H38" s="2599">
        <v>0</v>
      </c>
      <c r="I38" s="2599"/>
      <c r="J38" s="2639">
        <v>1</v>
      </c>
      <c r="K38" s="2599">
        <v>0</v>
      </c>
      <c r="L38" s="2639">
        <v>1</v>
      </c>
    </row>
    <row r="39" spans="1:12" ht="9.75" customHeight="1" x14ac:dyDescent="0.2">
      <c r="A39" s="2596">
        <v>282</v>
      </c>
      <c r="B39" s="2604" t="s">
        <v>118</v>
      </c>
      <c r="C39" s="2598" t="s">
        <v>571</v>
      </c>
      <c r="D39" s="2599">
        <v>7833</v>
      </c>
      <c r="E39" s="2599">
        <v>9897</v>
      </c>
      <c r="F39" s="2639">
        <v>2719</v>
      </c>
      <c r="G39" s="2599">
        <v>-455</v>
      </c>
      <c r="H39" s="2599">
        <v>19994</v>
      </c>
      <c r="I39" s="2599"/>
      <c r="J39" s="2639">
        <v>10452</v>
      </c>
      <c r="K39" s="2599">
        <v>-797</v>
      </c>
      <c r="L39" s="2639">
        <v>29649</v>
      </c>
    </row>
    <row r="40" spans="1:12" ht="9.75" customHeight="1" x14ac:dyDescent="0.2">
      <c r="A40" s="2596">
        <v>2821</v>
      </c>
      <c r="B40" s="2640" t="s">
        <v>119</v>
      </c>
      <c r="C40" s="2598" t="s">
        <v>571</v>
      </c>
      <c r="D40" s="2599">
        <v>6379</v>
      </c>
      <c r="E40" s="2599">
        <v>6848</v>
      </c>
      <c r="F40" s="2639">
        <v>2064</v>
      </c>
      <c r="G40" s="2599">
        <v>-455</v>
      </c>
      <c r="H40" s="2599">
        <v>14836</v>
      </c>
      <c r="I40" s="2599"/>
      <c r="J40" s="2639">
        <v>8701</v>
      </c>
      <c r="K40" s="2599">
        <v>-797</v>
      </c>
      <c r="L40" s="2639">
        <v>22740</v>
      </c>
    </row>
    <row r="41" spans="1:12" ht="10.5" customHeight="1" x14ac:dyDescent="0.2">
      <c r="A41" s="2661">
        <v>2822</v>
      </c>
      <c r="B41" s="2662" t="s">
        <v>111</v>
      </c>
      <c r="C41" s="2615" t="s">
        <v>571</v>
      </c>
      <c r="D41" s="2619">
        <v>1454</v>
      </c>
      <c r="E41" s="2619">
        <v>3049</v>
      </c>
      <c r="F41" s="2649">
        <v>655</v>
      </c>
      <c r="G41" s="2619">
        <v>0</v>
      </c>
      <c r="H41" s="2619">
        <v>5158</v>
      </c>
      <c r="I41" s="2619"/>
      <c r="J41" s="2649">
        <v>1751</v>
      </c>
      <c r="K41" s="2619">
        <v>0</v>
      </c>
      <c r="L41" s="2649">
        <v>6909</v>
      </c>
    </row>
    <row r="42" spans="1:12" ht="12.75" customHeight="1" x14ac:dyDescent="0.2">
      <c r="A42" s="2616" t="s">
        <v>58</v>
      </c>
      <c r="B42" s="2598"/>
      <c r="C42" s="2598"/>
      <c r="D42" s="2600"/>
      <c r="E42" s="2600"/>
      <c r="F42" s="2663"/>
      <c r="G42" s="2600"/>
      <c r="H42" s="2600"/>
      <c r="I42" s="2600"/>
      <c r="J42" s="2663"/>
      <c r="K42" s="2600"/>
      <c r="L42" s="2663"/>
    </row>
    <row r="43" spans="1:12" ht="9.75" customHeight="1" x14ac:dyDescent="0.2">
      <c r="A43" s="2616" t="s">
        <v>59</v>
      </c>
      <c r="B43" s="2598"/>
      <c r="C43" s="2598"/>
      <c r="D43" s="2600"/>
      <c r="E43" s="2600"/>
      <c r="F43" s="2663"/>
      <c r="G43" s="2600"/>
      <c r="H43" s="2600"/>
      <c r="I43" s="2600"/>
      <c r="J43" s="2663"/>
      <c r="K43" s="2600"/>
      <c r="L43" s="2663"/>
    </row>
    <row r="44" spans="1:12" ht="10.5" customHeight="1" x14ac:dyDescent="0.2"/>
  </sheetData>
  <mergeCells count="10">
    <mergeCell ref="G1:K1"/>
    <mergeCell ref="G2:L2"/>
    <mergeCell ref="G3:H3"/>
    <mergeCell ref="A4:B5"/>
    <mergeCell ref="D4:H4"/>
    <mergeCell ref="I4:I5"/>
    <mergeCell ref="J4:J5"/>
    <mergeCell ref="K4:K5"/>
    <mergeCell ref="L4:L5"/>
    <mergeCell ref="A1:B1"/>
  </mergeCells>
  <printOptions horizontalCentered="1"/>
  <pageMargins left="0.19685039370078741" right="0.19685039370078741" top="0.6692913385826772" bottom="0.51181102362204722" header="0" footer="0.31496062992125984"/>
  <pageSetup paperSize="9" scale="71" firstPageNumber="31" fitToWidth="0" orientation="landscape" r:id="rId1"/>
  <headerFooter alignWithMargins="0">
    <oddFooter>&amp;C&amp;P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2"/>
  <dimension ref="A1:M115"/>
  <sheetViews>
    <sheetView view="pageBreakPreview" topLeftCell="A64" zoomScale="70" zoomScaleNormal="100" zoomScaleSheetLayoutView="70" workbookViewId="0">
      <selection sqref="A1:B1"/>
    </sheetView>
  </sheetViews>
  <sheetFormatPr defaultRowHeight="12.75" x14ac:dyDescent="0.2"/>
  <cols>
    <col min="1" max="1" width="6.42578125" style="2654" customWidth="1"/>
    <col min="2" max="2" width="35.7109375" style="2654" customWidth="1"/>
    <col min="3" max="3" width="0.85546875" style="2654" customWidth="1"/>
    <col min="4" max="12" width="10" style="2654" customWidth="1"/>
    <col min="13" max="13" width="3.28515625" style="2685" customWidth="1"/>
    <col min="14" max="249" width="9.140625" style="2654"/>
    <col min="250" max="250" width="6.42578125" style="2654" customWidth="1"/>
    <col min="251" max="251" width="35.7109375" style="2654" customWidth="1"/>
    <col min="252" max="252" width="0.85546875" style="2654" customWidth="1"/>
    <col min="253" max="261" width="10" style="2654" customWidth="1"/>
    <col min="262" max="262" width="3.28515625" style="2654" customWidth="1"/>
    <col min="263" max="264" width="10" style="2654" customWidth="1"/>
    <col min="265" max="505" width="9.140625" style="2654"/>
    <col min="506" max="506" width="6.42578125" style="2654" customWidth="1"/>
    <col min="507" max="507" width="35.7109375" style="2654" customWidth="1"/>
    <col min="508" max="508" width="0.85546875" style="2654" customWidth="1"/>
    <col min="509" max="517" width="10" style="2654" customWidth="1"/>
    <col min="518" max="518" width="3.28515625" style="2654" customWidth="1"/>
    <col min="519" max="520" width="10" style="2654" customWidth="1"/>
    <col min="521" max="761" width="9.140625" style="2654"/>
    <col min="762" max="762" width="6.42578125" style="2654" customWidth="1"/>
    <col min="763" max="763" width="35.7109375" style="2654" customWidth="1"/>
    <col min="764" max="764" width="0.85546875" style="2654" customWidth="1"/>
    <col min="765" max="773" width="10" style="2654" customWidth="1"/>
    <col min="774" max="774" width="3.28515625" style="2654" customWidth="1"/>
    <col min="775" max="776" width="10" style="2654" customWidth="1"/>
    <col min="777" max="1017" width="9.140625" style="2654"/>
    <col min="1018" max="1018" width="6.42578125" style="2654" customWidth="1"/>
    <col min="1019" max="1019" width="35.7109375" style="2654" customWidth="1"/>
    <col min="1020" max="1020" width="0.85546875" style="2654" customWidth="1"/>
    <col min="1021" max="1029" width="10" style="2654" customWidth="1"/>
    <col min="1030" max="1030" width="3.28515625" style="2654" customWidth="1"/>
    <col min="1031" max="1032" width="10" style="2654" customWidth="1"/>
    <col min="1033" max="1273" width="9.140625" style="2654"/>
    <col min="1274" max="1274" width="6.42578125" style="2654" customWidth="1"/>
    <col min="1275" max="1275" width="35.7109375" style="2654" customWidth="1"/>
    <col min="1276" max="1276" width="0.85546875" style="2654" customWidth="1"/>
    <col min="1277" max="1285" width="10" style="2654" customWidth="1"/>
    <col min="1286" max="1286" width="3.28515625" style="2654" customWidth="1"/>
    <col min="1287" max="1288" width="10" style="2654" customWidth="1"/>
    <col min="1289" max="1529" width="9.140625" style="2654"/>
    <col min="1530" max="1530" width="6.42578125" style="2654" customWidth="1"/>
    <col min="1531" max="1531" width="35.7109375" style="2654" customWidth="1"/>
    <col min="1532" max="1532" width="0.85546875" style="2654" customWidth="1"/>
    <col min="1533" max="1541" width="10" style="2654" customWidth="1"/>
    <col min="1542" max="1542" width="3.28515625" style="2654" customWidth="1"/>
    <col min="1543" max="1544" width="10" style="2654" customWidth="1"/>
    <col min="1545" max="1785" width="9.140625" style="2654"/>
    <col min="1786" max="1786" width="6.42578125" style="2654" customWidth="1"/>
    <col min="1787" max="1787" width="35.7109375" style="2654" customWidth="1"/>
    <col min="1788" max="1788" width="0.85546875" style="2654" customWidth="1"/>
    <col min="1789" max="1797" width="10" style="2654" customWidth="1"/>
    <col min="1798" max="1798" width="3.28515625" style="2654" customWidth="1"/>
    <col min="1799" max="1800" width="10" style="2654" customWidth="1"/>
    <col min="1801" max="2041" width="9.140625" style="2654"/>
    <col min="2042" max="2042" width="6.42578125" style="2654" customWidth="1"/>
    <col min="2043" max="2043" width="35.7109375" style="2654" customWidth="1"/>
    <col min="2044" max="2044" width="0.85546875" style="2654" customWidth="1"/>
    <col min="2045" max="2053" width="10" style="2654" customWidth="1"/>
    <col min="2054" max="2054" width="3.28515625" style="2654" customWidth="1"/>
    <col min="2055" max="2056" width="10" style="2654" customWidth="1"/>
    <col min="2057" max="2297" width="9.140625" style="2654"/>
    <col min="2298" max="2298" width="6.42578125" style="2654" customWidth="1"/>
    <col min="2299" max="2299" width="35.7109375" style="2654" customWidth="1"/>
    <col min="2300" max="2300" width="0.85546875" style="2654" customWidth="1"/>
    <col min="2301" max="2309" width="10" style="2654" customWidth="1"/>
    <col min="2310" max="2310" width="3.28515625" style="2654" customWidth="1"/>
    <col min="2311" max="2312" width="10" style="2654" customWidth="1"/>
    <col min="2313" max="2553" width="9.140625" style="2654"/>
    <col min="2554" max="2554" width="6.42578125" style="2654" customWidth="1"/>
    <col min="2555" max="2555" width="35.7109375" style="2654" customWidth="1"/>
    <col min="2556" max="2556" width="0.85546875" style="2654" customWidth="1"/>
    <col min="2557" max="2565" width="10" style="2654" customWidth="1"/>
    <col min="2566" max="2566" width="3.28515625" style="2654" customWidth="1"/>
    <col min="2567" max="2568" width="10" style="2654" customWidth="1"/>
    <col min="2569" max="2809" width="9.140625" style="2654"/>
    <col min="2810" max="2810" width="6.42578125" style="2654" customWidth="1"/>
    <col min="2811" max="2811" width="35.7109375" style="2654" customWidth="1"/>
    <col min="2812" max="2812" width="0.85546875" style="2654" customWidth="1"/>
    <col min="2813" max="2821" width="10" style="2654" customWidth="1"/>
    <col min="2822" max="2822" width="3.28515625" style="2654" customWidth="1"/>
    <col min="2823" max="2824" width="10" style="2654" customWidth="1"/>
    <col min="2825" max="3065" width="9.140625" style="2654"/>
    <col min="3066" max="3066" width="6.42578125" style="2654" customWidth="1"/>
    <col min="3067" max="3067" width="35.7109375" style="2654" customWidth="1"/>
    <col min="3068" max="3068" width="0.85546875" style="2654" customWidth="1"/>
    <col min="3069" max="3077" width="10" style="2654" customWidth="1"/>
    <col min="3078" max="3078" width="3.28515625" style="2654" customWidth="1"/>
    <col min="3079" max="3080" width="10" style="2654" customWidth="1"/>
    <col min="3081" max="3321" width="9.140625" style="2654"/>
    <col min="3322" max="3322" width="6.42578125" style="2654" customWidth="1"/>
    <col min="3323" max="3323" width="35.7109375" style="2654" customWidth="1"/>
    <col min="3324" max="3324" width="0.85546875" style="2654" customWidth="1"/>
    <col min="3325" max="3333" width="10" style="2654" customWidth="1"/>
    <col min="3334" max="3334" width="3.28515625" style="2654" customWidth="1"/>
    <col min="3335" max="3336" width="10" style="2654" customWidth="1"/>
    <col min="3337" max="3577" width="9.140625" style="2654"/>
    <col min="3578" max="3578" width="6.42578125" style="2654" customWidth="1"/>
    <col min="3579" max="3579" width="35.7109375" style="2654" customWidth="1"/>
    <col min="3580" max="3580" width="0.85546875" style="2654" customWidth="1"/>
    <col min="3581" max="3589" width="10" style="2654" customWidth="1"/>
    <col min="3590" max="3590" width="3.28515625" style="2654" customWidth="1"/>
    <col min="3591" max="3592" width="10" style="2654" customWidth="1"/>
    <col min="3593" max="3833" width="9.140625" style="2654"/>
    <col min="3834" max="3834" width="6.42578125" style="2654" customWidth="1"/>
    <col min="3835" max="3835" width="35.7109375" style="2654" customWidth="1"/>
    <col min="3836" max="3836" width="0.85546875" style="2654" customWidth="1"/>
    <col min="3837" max="3845" width="10" style="2654" customWidth="1"/>
    <col min="3846" max="3846" width="3.28515625" style="2654" customWidth="1"/>
    <col min="3847" max="3848" width="10" style="2654" customWidth="1"/>
    <col min="3849" max="4089" width="9.140625" style="2654"/>
    <col min="4090" max="4090" width="6.42578125" style="2654" customWidth="1"/>
    <col min="4091" max="4091" width="35.7109375" style="2654" customWidth="1"/>
    <col min="4092" max="4092" width="0.85546875" style="2654" customWidth="1"/>
    <col min="4093" max="4101" width="10" style="2654" customWidth="1"/>
    <col min="4102" max="4102" width="3.28515625" style="2654" customWidth="1"/>
    <col min="4103" max="4104" width="10" style="2654" customWidth="1"/>
    <col min="4105" max="4345" width="9.140625" style="2654"/>
    <col min="4346" max="4346" width="6.42578125" style="2654" customWidth="1"/>
    <col min="4347" max="4347" width="35.7109375" style="2654" customWidth="1"/>
    <col min="4348" max="4348" width="0.85546875" style="2654" customWidth="1"/>
    <col min="4349" max="4357" width="10" style="2654" customWidth="1"/>
    <col min="4358" max="4358" width="3.28515625" style="2654" customWidth="1"/>
    <col min="4359" max="4360" width="10" style="2654" customWidth="1"/>
    <col min="4361" max="4601" width="9.140625" style="2654"/>
    <col min="4602" max="4602" width="6.42578125" style="2654" customWidth="1"/>
    <col min="4603" max="4603" width="35.7109375" style="2654" customWidth="1"/>
    <col min="4604" max="4604" width="0.85546875" style="2654" customWidth="1"/>
    <col min="4605" max="4613" width="10" style="2654" customWidth="1"/>
    <col min="4614" max="4614" width="3.28515625" style="2654" customWidth="1"/>
    <col min="4615" max="4616" width="10" style="2654" customWidth="1"/>
    <col min="4617" max="4857" width="9.140625" style="2654"/>
    <col min="4858" max="4858" width="6.42578125" style="2654" customWidth="1"/>
    <col min="4859" max="4859" width="35.7109375" style="2654" customWidth="1"/>
    <col min="4860" max="4860" width="0.85546875" style="2654" customWidth="1"/>
    <col min="4861" max="4869" width="10" style="2654" customWidth="1"/>
    <col min="4870" max="4870" width="3.28515625" style="2654" customWidth="1"/>
    <col min="4871" max="4872" width="10" style="2654" customWidth="1"/>
    <col min="4873" max="5113" width="9.140625" style="2654"/>
    <col min="5114" max="5114" width="6.42578125" style="2654" customWidth="1"/>
    <col min="5115" max="5115" width="35.7109375" style="2654" customWidth="1"/>
    <col min="5116" max="5116" width="0.85546875" style="2654" customWidth="1"/>
    <col min="5117" max="5125" width="10" style="2654" customWidth="1"/>
    <col min="5126" max="5126" width="3.28515625" style="2654" customWidth="1"/>
    <col min="5127" max="5128" width="10" style="2654" customWidth="1"/>
    <col min="5129" max="5369" width="9.140625" style="2654"/>
    <col min="5370" max="5370" width="6.42578125" style="2654" customWidth="1"/>
    <col min="5371" max="5371" width="35.7109375" style="2654" customWidth="1"/>
    <col min="5372" max="5372" width="0.85546875" style="2654" customWidth="1"/>
    <col min="5373" max="5381" width="10" style="2654" customWidth="1"/>
    <col min="5382" max="5382" width="3.28515625" style="2654" customWidth="1"/>
    <col min="5383" max="5384" width="10" style="2654" customWidth="1"/>
    <col min="5385" max="5625" width="9.140625" style="2654"/>
    <col min="5626" max="5626" width="6.42578125" style="2654" customWidth="1"/>
    <col min="5627" max="5627" width="35.7109375" style="2654" customWidth="1"/>
    <col min="5628" max="5628" width="0.85546875" style="2654" customWidth="1"/>
    <col min="5629" max="5637" width="10" style="2654" customWidth="1"/>
    <col min="5638" max="5638" width="3.28515625" style="2654" customWidth="1"/>
    <col min="5639" max="5640" width="10" style="2654" customWidth="1"/>
    <col min="5641" max="5881" width="9.140625" style="2654"/>
    <col min="5882" max="5882" width="6.42578125" style="2654" customWidth="1"/>
    <col min="5883" max="5883" width="35.7109375" style="2654" customWidth="1"/>
    <col min="5884" max="5884" width="0.85546875" style="2654" customWidth="1"/>
    <col min="5885" max="5893" width="10" style="2654" customWidth="1"/>
    <col min="5894" max="5894" width="3.28515625" style="2654" customWidth="1"/>
    <col min="5895" max="5896" width="10" style="2654" customWidth="1"/>
    <col min="5897" max="6137" width="9.140625" style="2654"/>
    <col min="6138" max="6138" width="6.42578125" style="2654" customWidth="1"/>
    <col min="6139" max="6139" width="35.7109375" style="2654" customWidth="1"/>
    <col min="6140" max="6140" width="0.85546875" style="2654" customWidth="1"/>
    <col min="6141" max="6149" width="10" style="2654" customWidth="1"/>
    <col min="6150" max="6150" width="3.28515625" style="2654" customWidth="1"/>
    <col min="6151" max="6152" width="10" style="2654" customWidth="1"/>
    <col min="6153" max="6393" width="9.140625" style="2654"/>
    <col min="6394" max="6394" width="6.42578125" style="2654" customWidth="1"/>
    <col min="6395" max="6395" width="35.7109375" style="2654" customWidth="1"/>
    <col min="6396" max="6396" width="0.85546875" style="2654" customWidth="1"/>
    <col min="6397" max="6405" width="10" style="2654" customWidth="1"/>
    <col min="6406" max="6406" width="3.28515625" style="2654" customWidth="1"/>
    <col min="6407" max="6408" width="10" style="2654" customWidth="1"/>
    <col min="6409" max="6649" width="9.140625" style="2654"/>
    <col min="6650" max="6650" width="6.42578125" style="2654" customWidth="1"/>
    <col min="6651" max="6651" width="35.7109375" style="2654" customWidth="1"/>
    <col min="6652" max="6652" width="0.85546875" style="2654" customWidth="1"/>
    <col min="6653" max="6661" width="10" style="2654" customWidth="1"/>
    <col min="6662" max="6662" width="3.28515625" style="2654" customWidth="1"/>
    <col min="6663" max="6664" width="10" style="2654" customWidth="1"/>
    <col min="6665" max="6905" width="9.140625" style="2654"/>
    <col min="6906" max="6906" width="6.42578125" style="2654" customWidth="1"/>
    <col min="6907" max="6907" width="35.7109375" style="2654" customWidth="1"/>
    <col min="6908" max="6908" width="0.85546875" style="2654" customWidth="1"/>
    <col min="6909" max="6917" width="10" style="2654" customWidth="1"/>
    <col min="6918" max="6918" width="3.28515625" style="2654" customWidth="1"/>
    <col min="6919" max="6920" width="10" style="2654" customWidth="1"/>
    <col min="6921" max="7161" width="9.140625" style="2654"/>
    <col min="7162" max="7162" width="6.42578125" style="2654" customWidth="1"/>
    <col min="7163" max="7163" width="35.7109375" style="2654" customWidth="1"/>
    <col min="7164" max="7164" width="0.85546875" style="2654" customWidth="1"/>
    <col min="7165" max="7173" width="10" style="2654" customWidth="1"/>
    <col min="7174" max="7174" width="3.28515625" style="2654" customWidth="1"/>
    <col min="7175" max="7176" width="10" style="2654" customWidth="1"/>
    <col min="7177" max="7417" width="9.140625" style="2654"/>
    <col min="7418" max="7418" width="6.42578125" style="2654" customWidth="1"/>
    <col min="7419" max="7419" width="35.7109375" style="2654" customWidth="1"/>
    <col min="7420" max="7420" width="0.85546875" style="2654" customWidth="1"/>
    <col min="7421" max="7429" width="10" style="2654" customWidth="1"/>
    <col min="7430" max="7430" width="3.28515625" style="2654" customWidth="1"/>
    <col min="7431" max="7432" width="10" style="2654" customWidth="1"/>
    <col min="7433" max="7673" width="9.140625" style="2654"/>
    <col min="7674" max="7674" width="6.42578125" style="2654" customWidth="1"/>
    <col min="7675" max="7675" width="35.7109375" style="2654" customWidth="1"/>
    <col min="7676" max="7676" width="0.85546875" style="2654" customWidth="1"/>
    <col min="7677" max="7685" width="10" style="2654" customWidth="1"/>
    <col min="7686" max="7686" width="3.28515625" style="2654" customWidth="1"/>
    <col min="7687" max="7688" width="10" style="2654" customWidth="1"/>
    <col min="7689" max="7929" width="9.140625" style="2654"/>
    <col min="7930" max="7930" width="6.42578125" style="2654" customWidth="1"/>
    <col min="7931" max="7931" width="35.7109375" style="2654" customWidth="1"/>
    <col min="7932" max="7932" width="0.85546875" style="2654" customWidth="1"/>
    <col min="7933" max="7941" width="10" style="2654" customWidth="1"/>
    <col min="7942" max="7942" width="3.28515625" style="2654" customWidth="1"/>
    <col min="7943" max="7944" width="10" style="2654" customWidth="1"/>
    <col min="7945" max="8185" width="9.140625" style="2654"/>
    <col min="8186" max="8186" width="6.42578125" style="2654" customWidth="1"/>
    <col min="8187" max="8187" width="35.7109375" style="2654" customWidth="1"/>
    <col min="8188" max="8188" width="0.85546875" style="2654" customWidth="1"/>
    <col min="8189" max="8197" width="10" style="2654" customWidth="1"/>
    <col min="8198" max="8198" width="3.28515625" style="2654" customWidth="1"/>
    <col min="8199" max="8200" width="10" style="2654" customWidth="1"/>
    <col min="8201" max="8441" width="9.140625" style="2654"/>
    <col min="8442" max="8442" width="6.42578125" style="2654" customWidth="1"/>
    <col min="8443" max="8443" width="35.7109375" style="2654" customWidth="1"/>
    <col min="8444" max="8444" width="0.85546875" style="2654" customWidth="1"/>
    <col min="8445" max="8453" width="10" style="2654" customWidth="1"/>
    <col min="8454" max="8454" width="3.28515625" style="2654" customWidth="1"/>
    <col min="8455" max="8456" width="10" style="2654" customWidth="1"/>
    <col min="8457" max="8697" width="9.140625" style="2654"/>
    <col min="8698" max="8698" width="6.42578125" style="2654" customWidth="1"/>
    <col min="8699" max="8699" width="35.7109375" style="2654" customWidth="1"/>
    <col min="8700" max="8700" width="0.85546875" style="2654" customWidth="1"/>
    <col min="8701" max="8709" width="10" style="2654" customWidth="1"/>
    <col min="8710" max="8710" width="3.28515625" style="2654" customWidth="1"/>
    <col min="8711" max="8712" width="10" style="2654" customWidth="1"/>
    <col min="8713" max="8953" width="9.140625" style="2654"/>
    <col min="8954" max="8954" width="6.42578125" style="2654" customWidth="1"/>
    <col min="8955" max="8955" width="35.7109375" style="2654" customWidth="1"/>
    <col min="8956" max="8956" width="0.85546875" style="2654" customWidth="1"/>
    <col min="8957" max="8965" width="10" style="2654" customWidth="1"/>
    <col min="8966" max="8966" width="3.28515625" style="2654" customWidth="1"/>
    <col min="8967" max="8968" width="10" style="2654" customWidth="1"/>
    <col min="8969" max="9209" width="9.140625" style="2654"/>
    <col min="9210" max="9210" width="6.42578125" style="2654" customWidth="1"/>
    <col min="9211" max="9211" width="35.7109375" style="2654" customWidth="1"/>
    <col min="9212" max="9212" width="0.85546875" style="2654" customWidth="1"/>
    <col min="9213" max="9221" width="10" style="2654" customWidth="1"/>
    <col min="9222" max="9222" width="3.28515625" style="2654" customWidth="1"/>
    <col min="9223" max="9224" width="10" style="2654" customWidth="1"/>
    <col min="9225" max="9465" width="9.140625" style="2654"/>
    <col min="9466" max="9466" width="6.42578125" style="2654" customWidth="1"/>
    <col min="9467" max="9467" width="35.7109375" style="2654" customWidth="1"/>
    <col min="9468" max="9468" width="0.85546875" style="2654" customWidth="1"/>
    <col min="9469" max="9477" width="10" style="2654" customWidth="1"/>
    <col min="9478" max="9478" width="3.28515625" style="2654" customWidth="1"/>
    <col min="9479" max="9480" width="10" style="2654" customWidth="1"/>
    <col min="9481" max="9721" width="9.140625" style="2654"/>
    <col min="9722" max="9722" width="6.42578125" style="2654" customWidth="1"/>
    <col min="9723" max="9723" width="35.7109375" style="2654" customWidth="1"/>
    <col min="9724" max="9724" width="0.85546875" style="2654" customWidth="1"/>
    <col min="9725" max="9733" width="10" style="2654" customWidth="1"/>
    <col min="9734" max="9734" width="3.28515625" style="2654" customWidth="1"/>
    <col min="9735" max="9736" width="10" style="2654" customWidth="1"/>
    <col min="9737" max="9977" width="9.140625" style="2654"/>
    <col min="9978" max="9978" width="6.42578125" style="2654" customWidth="1"/>
    <col min="9979" max="9979" width="35.7109375" style="2654" customWidth="1"/>
    <col min="9980" max="9980" width="0.85546875" style="2654" customWidth="1"/>
    <col min="9981" max="9989" width="10" style="2654" customWidth="1"/>
    <col min="9990" max="9990" width="3.28515625" style="2654" customWidth="1"/>
    <col min="9991" max="9992" width="10" style="2654" customWidth="1"/>
    <col min="9993" max="10233" width="9.140625" style="2654"/>
    <col min="10234" max="10234" width="6.42578125" style="2654" customWidth="1"/>
    <col min="10235" max="10235" width="35.7109375" style="2654" customWidth="1"/>
    <col min="10236" max="10236" width="0.85546875" style="2654" customWidth="1"/>
    <col min="10237" max="10245" width="10" style="2654" customWidth="1"/>
    <col min="10246" max="10246" width="3.28515625" style="2654" customWidth="1"/>
    <col min="10247" max="10248" width="10" style="2654" customWidth="1"/>
    <col min="10249" max="10489" width="9.140625" style="2654"/>
    <col min="10490" max="10490" width="6.42578125" style="2654" customWidth="1"/>
    <col min="10491" max="10491" width="35.7109375" style="2654" customWidth="1"/>
    <col min="10492" max="10492" width="0.85546875" style="2654" customWidth="1"/>
    <col min="10493" max="10501" width="10" style="2654" customWidth="1"/>
    <col min="10502" max="10502" width="3.28515625" style="2654" customWidth="1"/>
    <col min="10503" max="10504" width="10" style="2654" customWidth="1"/>
    <col min="10505" max="10745" width="9.140625" style="2654"/>
    <col min="10746" max="10746" width="6.42578125" style="2654" customWidth="1"/>
    <col min="10747" max="10747" width="35.7109375" style="2654" customWidth="1"/>
    <col min="10748" max="10748" width="0.85546875" style="2654" customWidth="1"/>
    <col min="10749" max="10757" width="10" style="2654" customWidth="1"/>
    <col min="10758" max="10758" width="3.28515625" style="2654" customWidth="1"/>
    <col min="10759" max="10760" width="10" style="2654" customWidth="1"/>
    <col min="10761" max="11001" width="9.140625" style="2654"/>
    <col min="11002" max="11002" width="6.42578125" style="2654" customWidth="1"/>
    <col min="11003" max="11003" width="35.7109375" style="2654" customWidth="1"/>
    <col min="11004" max="11004" width="0.85546875" style="2654" customWidth="1"/>
    <col min="11005" max="11013" width="10" style="2654" customWidth="1"/>
    <col min="11014" max="11014" width="3.28515625" style="2654" customWidth="1"/>
    <col min="11015" max="11016" width="10" style="2654" customWidth="1"/>
    <col min="11017" max="11257" width="9.140625" style="2654"/>
    <col min="11258" max="11258" width="6.42578125" style="2654" customWidth="1"/>
    <col min="11259" max="11259" width="35.7109375" style="2654" customWidth="1"/>
    <col min="11260" max="11260" width="0.85546875" style="2654" customWidth="1"/>
    <col min="11261" max="11269" width="10" style="2654" customWidth="1"/>
    <col min="11270" max="11270" width="3.28515625" style="2654" customWidth="1"/>
    <col min="11271" max="11272" width="10" style="2654" customWidth="1"/>
    <col min="11273" max="11513" width="9.140625" style="2654"/>
    <col min="11514" max="11514" width="6.42578125" style="2654" customWidth="1"/>
    <col min="11515" max="11515" width="35.7109375" style="2654" customWidth="1"/>
    <col min="11516" max="11516" width="0.85546875" style="2654" customWidth="1"/>
    <col min="11517" max="11525" width="10" style="2654" customWidth="1"/>
    <col min="11526" max="11526" width="3.28515625" style="2654" customWidth="1"/>
    <col min="11527" max="11528" width="10" style="2654" customWidth="1"/>
    <col min="11529" max="11769" width="9.140625" style="2654"/>
    <col min="11770" max="11770" width="6.42578125" style="2654" customWidth="1"/>
    <col min="11771" max="11771" width="35.7109375" style="2654" customWidth="1"/>
    <col min="11772" max="11772" width="0.85546875" style="2654" customWidth="1"/>
    <col min="11773" max="11781" width="10" style="2654" customWidth="1"/>
    <col min="11782" max="11782" width="3.28515625" style="2654" customWidth="1"/>
    <col min="11783" max="11784" width="10" style="2654" customWidth="1"/>
    <col min="11785" max="12025" width="9.140625" style="2654"/>
    <col min="12026" max="12026" width="6.42578125" style="2654" customWidth="1"/>
    <col min="12027" max="12027" width="35.7109375" style="2654" customWidth="1"/>
    <col min="12028" max="12028" width="0.85546875" style="2654" customWidth="1"/>
    <col min="12029" max="12037" width="10" style="2654" customWidth="1"/>
    <col min="12038" max="12038" width="3.28515625" style="2654" customWidth="1"/>
    <col min="12039" max="12040" width="10" style="2654" customWidth="1"/>
    <col min="12041" max="12281" width="9.140625" style="2654"/>
    <col min="12282" max="12282" width="6.42578125" style="2654" customWidth="1"/>
    <col min="12283" max="12283" width="35.7109375" style="2654" customWidth="1"/>
    <col min="12284" max="12284" width="0.85546875" style="2654" customWidth="1"/>
    <col min="12285" max="12293" width="10" style="2654" customWidth="1"/>
    <col min="12294" max="12294" width="3.28515625" style="2654" customWidth="1"/>
    <col min="12295" max="12296" width="10" style="2654" customWidth="1"/>
    <col min="12297" max="12537" width="9.140625" style="2654"/>
    <col min="12538" max="12538" width="6.42578125" style="2654" customWidth="1"/>
    <col min="12539" max="12539" width="35.7109375" style="2654" customWidth="1"/>
    <col min="12540" max="12540" width="0.85546875" style="2654" customWidth="1"/>
    <col min="12541" max="12549" width="10" style="2654" customWidth="1"/>
    <col min="12550" max="12550" width="3.28515625" style="2654" customWidth="1"/>
    <col min="12551" max="12552" width="10" style="2654" customWidth="1"/>
    <col min="12553" max="12793" width="9.140625" style="2654"/>
    <col min="12794" max="12794" width="6.42578125" style="2654" customWidth="1"/>
    <col min="12795" max="12795" width="35.7109375" style="2654" customWidth="1"/>
    <col min="12796" max="12796" width="0.85546875" style="2654" customWidth="1"/>
    <col min="12797" max="12805" width="10" style="2654" customWidth="1"/>
    <col min="12806" max="12806" width="3.28515625" style="2654" customWidth="1"/>
    <col min="12807" max="12808" width="10" style="2654" customWidth="1"/>
    <col min="12809" max="13049" width="9.140625" style="2654"/>
    <col min="13050" max="13050" width="6.42578125" style="2654" customWidth="1"/>
    <col min="13051" max="13051" width="35.7109375" style="2654" customWidth="1"/>
    <col min="13052" max="13052" width="0.85546875" style="2654" customWidth="1"/>
    <col min="13053" max="13061" width="10" style="2654" customWidth="1"/>
    <col min="13062" max="13062" width="3.28515625" style="2654" customWidth="1"/>
    <col min="13063" max="13064" width="10" style="2654" customWidth="1"/>
    <col min="13065" max="13305" width="9.140625" style="2654"/>
    <col min="13306" max="13306" width="6.42578125" style="2654" customWidth="1"/>
    <col min="13307" max="13307" width="35.7109375" style="2654" customWidth="1"/>
    <col min="13308" max="13308" width="0.85546875" style="2654" customWidth="1"/>
    <col min="13309" max="13317" width="10" style="2654" customWidth="1"/>
    <col min="13318" max="13318" width="3.28515625" style="2654" customWidth="1"/>
    <col min="13319" max="13320" width="10" style="2654" customWidth="1"/>
    <col min="13321" max="13561" width="9.140625" style="2654"/>
    <col min="13562" max="13562" width="6.42578125" style="2654" customWidth="1"/>
    <col min="13563" max="13563" width="35.7109375" style="2654" customWidth="1"/>
    <col min="13564" max="13564" width="0.85546875" style="2654" customWidth="1"/>
    <col min="13565" max="13573" width="10" style="2654" customWidth="1"/>
    <col min="13574" max="13574" width="3.28515625" style="2654" customWidth="1"/>
    <col min="13575" max="13576" width="10" style="2654" customWidth="1"/>
    <col min="13577" max="13817" width="9.140625" style="2654"/>
    <col min="13818" max="13818" width="6.42578125" style="2654" customWidth="1"/>
    <col min="13819" max="13819" width="35.7109375" style="2654" customWidth="1"/>
    <col min="13820" max="13820" width="0.85546875" style="2654" customWidth="1"/>
    <col min="13821" max="13829" width="10" style="2654" customWidth="1"/>
    <col min="13830" max="13830" width="3.28515625" style="2654" customWidth="1"/>
    <col min="13831" max="13832" width="10" style="2654" customWidth="1"/>
    <col min="13833" max="14073" width="9.140625" style="2654"/>
    <col min="14074" max="14074" width="6.42578125" style="2654" customWidth="1"/>
    <col min="14075" max="14075" width="35.7109375" style="2654" customWidth="1"/>
    <col min="14076" max="14076" width="0.85546875" style="2654" customWidth="1"/>
    <col min="14077" max="14085" width="10" style="2654" customWidth="1"/>
    <col min="14086" max="14086" width="3.28515625" style="2654" customWidth="1"/>
    <col min="14087" max="14088" width="10" style="2654" customWidth="1"/>
    <col min="14089" max="14329" width="9.140625" style="2654"/>
    <col min="14330" max="14330" width="6.42578125" style="2654" customWidth="1"/>
    <col min="14331" max="14331" width="35.7109375" style="2654" customWidth="1"/>
    <col min="14332" max="14332" width="0.85546875" style="2654" customWidth="1"/>
    <col min="14333" max="14341" width="10" style="2654" customWidth="1"/>
    <col min="14342" max="14342" width="3.28515625" style="2654" customWidth="1"/>
    <col min="14343" max="14344" width="10" style="2654" customWidth="1"/>
    <col min="14345" max="14585" width="9.140625" style="2654"/>
    <col min="14586" max="14586" width="6.42578125" style="2654" customWidth="1"/>
    <col min="14587" max="14587" width="35.7109375" style="2654" customWidth="1"/>
    <col min="14588" max="14588" width="0.85546875" style="2654" customWidth="1"/>
    <col min="14589" max="14597" width="10" style="2654" customWidth="1"/>
    <col min="14598" max="14598" width="3.28515625" style="2654" customWidth="1"/>
    <col min="14599" max="14600" width="10" style="2654" customWidth="1"/>
    <col min="14601" max="14841" width="9.140625" style="2654"/>
    <col min="14842" max="14842" width="6.42578125" style="2654" customWidth="1"/>
    <col min="14843" max="14843" width="35.7109375" style="2654" customWidth="1"/>
    <col min="14844" max="14844" width="0.85546875" style="2654" customWidth="1"/>
    <col min="14845" max="14853" width="10" style="2654" customWidth="1"/>
    <col min="14854" max="14854" width="3.28515625" style="2654" customWidth="1"/>
    <col min="14855" max="14856" width="10" style="2654" customWidth="1"/>
    <col min="14857" max="15097" width="9.140625" style="2654"/>
    <col min="15098" max="15098" width="6.42578125" style="2654" customWidth="1"/>
    <col min="15099" max="15099" width="35.7109375" style="2654" customWidth="1"/>
    <col min="15100" max="15100" width="0.85546875" style="2654" customWidth="1"/>
    <col min="15101" max="15109" width="10" style="2654" customWidth="1"/>
    <col min="15110" max="15110" width="3.28515625" style="2654" customWidth="1"/>
    <col min="15111" max="15112" width="10" style="2654" customWidth="1"/>
    <col min="15113" max="15353" width="9.140625" style="2654"/>
    <col min="15354" max="15354" width="6.42578125" style="2654" customWidth="1"/>
    <col min="15355" max="15355" width="35.7109375" style="2654" customWidth="1"/>
    <col min="15356" max="15356" width="0.85546875" style="2654" customWidth="1"/>
    <col min="15357" max="15365" width="10" style="2654" customWidth="1"/>
    <col min="15366" max="15366" width="3.28515625" style="2654" customWidth="1"/>
    <col min="15367" max="15368" width="10" style="2654" customWidth="1"/>
    <col min="15369" max="15609" width="9.140625" style="2654"/>
    <col min="15610" max="15610" width="6.42578125" style="2654" customWidth="1"/>
    <col min="15611" max="15611" width="35.7109375" style="2654" customWidth="1"/>
    <col min="15612" max="15612" width="0.85546875" style="2654" customWidth="1"/>
    <col min="15613" max="15621" width="10" style="2654" customWidth="1"/>
    <col min="15622" max="15622" width="3.28515625" style="2654" customWidth="1"/>
    <col min="15623" max="15624" width="10" style="2654" customWidth="1"/>
    <col min="15625" max="15865" width="9.140625" style="2654"/>
    <col min="15866" max="15866" width="6.42578125" style="2654" customWidth="1"/>
    <col min="15867" max="15867" width="35.7109375" style="2654" customWidth="1"/>
    <col min="15868" max="15868" width="0.85546875" style="2654" customWidth="1"/>
    <col min="15869" max="15877" width="10" style="2654" customWidth="1"/>
    <col min="15878" max="15878" width="3.28515625" style="2654" customWidth="1"/>
    <col min="15879" max="15880" width="10" style="2654" customWidth="1"/>
    <col min="15881" max="16121" width="9.140625" style="2654"/>
    <col min="16122" max="16122" width="6.42578125" style="2654" customWidth="1"/>
    <col min="16123" max="16123" width="35.7109375" style="2654" customWidth="1"/>
    <col min="16124" max="16124" width="0.85546875" style="2654" customWidth="1"/>
    <col min="16125" max="16133" width="10" style="2654" customWidth="1"/>
    <col min="16134" max="16134" width="3.28515625" style="2654" customWidth="1"/>
    <col min="16135" max="16136" width="10" style="2654" customWidth="1"/>
    <col min="16137" max="16384" width="9.140625" style="2654"/>
  </cols>
  <sheetData>
    <row r="1" spans="1:12" ht="27.75" customHeight="1" x14ac:dyDescent="0.2">
      <c r="A1" s="3475" t="s">
        <v>184</v>
      </c>
      <c r="B1" s="3075"/>
      <c r="C1" s="2567"/>
      <c r="D1" s="2567"/>
      <c r="E1" s="2568"/>
      <c r="F1" s="2568"/>
      <c r="G1" s="3464" t="s">
        <v>185</v>
      </c>
      <c r="H1" s="3464"/>
      <c r="I1" s="3464"/>
      <c r="J1" s="3464"/>
      <c r="K1" s="3464"/>
      <c r="L1" s="2569">
        <v>964</v>
      </c>
    </row>
    <row r="2" spans="1:12" x14ac:dyDescent="0.2">
      <c r="A2" s="2566" t="s">
        <v>518</v>
      </c>
      <c r="B2" s="2572"/>
      <c r="C2" s="2568"/>
      <c r="D2" s="2568"/>
      <c r="E2" s="2568"/>
      <c r="F2" s="2568"/>
      <c r="G2" s="3465" t="s">
        <v>549</v>
      </c>
      <c r="H2" s="3465"/>
      <c r="I2" s="3465"/>
      <c r="J2" s="3465"/>
      <c r="K2" s="3465"/>
      <c r="L2" s="3465"/>
    </row>
    <row r="3" spans="1:12" ht="12" customHeight="1" x14ac:dyDescent="0.2">
      <c r="A3" s="2573"/>
      <c r="B3" s="2574"/>
      <c r="C3" s="2575"/>
      <c r="D3" s="2576"/>
      <c r="E3" s="2577"/>
      <c r="F3" s="2577"/>
      <c r="G3" s="3466" t="s">
        <v>737</v>
      </c>
      <c r="H3" s="3466"/>
      <c r="I3" s="2631">
        <v>2013</v>
      </c>
      <c r="J3" s="2577"/>
      <c r="K3" s="2577"/>
      <c r="L3" s="2579"/>
    </row>
    <row r="4" spans="1:12" ht="12" customHeight="1" x14ac:dyDescent="0.2">
      <c r="A4" s="3467" t="s">
        <v>144</v>
      </c>
      <c r="B4" s="3467"/>
      <c r="C4" s="2580"/>
      <c r="D4" s="3468" t="s">
        <v>552</v>
      </c>
      <c r="E4" s="3469"/>
      <c r="F4" s="3469"/>
      <c r="G4" s="3469"/>
      <c r="H4" s="3470"/>
      <c r="I4" s="3471" t="s">
        <v>553</v>
      </c>
      <c r="J4" s="3473" t="s">
        <v>554</v>
      </c>
      <c r="K4" s="3471" t="s">
        <v>555</v>
      </c>
      <c r="L4" s="3474" t="s">
        <v>60</v>
      </c>
    </row>
    <row r="5" spans="1:12" ht="30" customHeight="1" x14ac:dyDescent="0.2">
      <c r="A5" s="3467"/>
      <c r="B5" s="3467"/>
      <c r="C5" s="2580"/>
      <c r="D5" s="2581" t="s">
        <v>556</v>
      </c>
      <c r="E5" s="2582" t="s">
        <v>557</v>
      </c>
      <c r="F5" s="2583" t="s">
        <v>558</v>
      </c>
      <c r="G5" s="2582" t="s">
        <v>555</v>
      </c>
      <c r="H5" s="2583" t="s">
        <v>61</v>
      </c>
      <c r="I5" s="3472"/>
      <c r="J5" s="3473"/>
      <c r="K5" s="3472"/>
      <c r="L5" s="3474"/>
    </row>
    <row r="6" spans="1:12" ht="10.5" customHeight="1" x14ac:dyDescent="0.2">
      <c r="A6" s="2584"/>
      <c r="B6" s="2585"/>
      <c r="C6" s="2585"/>
      <c r="D6" s="2586" t="s">
        <v>559</v>
      </c>
      <c r="E6" s="2587" t="s">
        <v>560</v>
      </c>
      <c r="F6" s="2588" t="s">
        <v>561</v>
      </c>
      <c r="G6" s="2587" t="s">
        <v>562</v>
      </c>
      <c r="H6" s="2588" t="s">
        <v>563</v>
      </c>
      <c r="I6" s="2587" t="s">
        <v>564</v>
      </c>
      <c r="J6" s="2588" t="s">
        <v>565</v>
      </c>
      <c r="K6" s="2587" t="s">
        <v>566</v>
      </c>
      <c r="L6" s="2589" t="s">
        <v>567</v>
      </c>
    </row>
    <row r="7" spans="1:12" ht="10.5" customHeight="1" x14ac:dyDescent="0.2">
      <c r="A7" s="2596"/>
      <c r="B7" s="2591" t="s">
        <v>568</v>
      </c>
      <c r="C7" s="2592"/>
      <c r="D7" s="2634" t="s">
        <v>569</v>
      </c>
      <c r="E7" s="2634" t="s">
        <v>569</v>
      </c>
      <c r="F7" s="2634" t="s">
        <v>569</v>
      </c>
      <c r="G7" s="2634" t="s">
        <v>569</v>
      </c>
      <c r="H7" s="2634" t="s">
        <v>569</v>
      </c>
      <c r="I7" s="2634" t="s">
        <v>942</v>
      </c>
      <c r="J7" s="2634" t="s">
        <v>569</v>
      </c>
      <c r="K7" s="2634" t="s">
        <v>569</v>
      </c>
      <c r="L7" s="2634" t="s">
        <v>569</v>
      </c>
    </row>
    <row r="8" spans="1:12" ht="15" customHeight="1" x14ac:dyDescent="0.2">
      <c r="A8" s="2636">
        <v>3</v>
      </c>
      <c r="B8" s="2637" t="s">
        <v>889</v>
      </c>
      <c r="C8" s="2660" t="s">
        <v>571</v>
      </c>
      <c r="D8" s="2688">
        <v>-57376</v>
      </c>
      <c r="E8" s="2689">
        <v>3118</v>
      </c>
      <c r="F8" s="2689">
        <v>-4452</v>
      </c>
      <c r="G8" s="2689">
        <v>0</v>
      </c>
      <c r="H8" s="2690">
        <v>-58710</v>
      </c>
      <c r="I8" s="2689"/>
      <c r="J8" s="2689">
        <v>14546</v>
      </c>
      <c r="K8" s="2689">
        <v>0</v>
      </c>
      <c r="L8" s="2690">
        <v>-44164</v>
      </c>
    </row>
    <row r="9" spans="1:12" ht="15" customHeight="1" x14ac:dyDescent="0.2">
      <c r="A9" s="2642">
        <v>31</v>
      </c>
      <c r="B9" s="2665" t="s">
        <v>878</v>
      </c>
      <c r="C9" s="2608" t="s">
        <v>571</v>
      </c>
      <c r="D9" s="2623">
        <v>-356</v>
      </c>
      <c r="E9" s="2623">
        <v>4649</v>
      </c>
      <c r="F9" s="2623">
        <v>180</v>
      </c>
      <c r="G9" s="2623">
        <v>0</v>
      </c>
      <c r="H9" s="2623">
        <v>4473</v>
      </c>
      <c r="I9" s="2623"/>
      <c r="J9" s="2623">
        <v>16933</v>
      </c>
      <c r="K9" s="2623">
        <v>0</v>
      </c>
      <c r="L9" s="2623">
        <v>21406</v>
      </c>
    </row>
    <row r="10" spans="1:12" ht="14.45" customHeight="1" x14ac:dyDescent="0.2">
      <c r="A10" s="2666">
        <v>311</v>
      </c>
      <c r="B10" s="2667" t="s">
        <v>620</v>
      </c>
      <c r="C10" s="2668" t="s">
        <v>571</v>
      </c>
      <c r="D10" s="2639">
        <v>-112</v>
      </c>
      <c r="E10" s="2639">
        <v>7803</v>
      </c>
      <c r="F10" s="2639">
        <v>-42</v>
      </c>
      <c r="G10" s="2639">
        <v>0</v>
      </c>
      <c r="H10" s="2639">
        <v>7649</v>
      </c>
      <c r="I10" s="2639"/>
      <c r="J10" s="2639">
        <v>18893</v>
      </c>
      <c r="K10" s="2639">
        <v>0</v>
      </c>
      <c r="L10" s="2639">
        <v>26542</v>
      </c>
    </row>
    <row r="11" spans="1:12" ht="9.75" customHeight="1" x14ac:dyDescent="0.2">
      <c r="A11" s="2691">
        <v>311.10000000000002</v>
      </c>
      <c r="B11" s="2692" t="s">
        <v>890</v>
      </c>
      <c r="C11" s="2668" t="s">
        <v>571</v>
      </c>
      <c r="D11" s="2639">
        <v>5368</v>
      </c>
      <c r="E11" s="2639">
        <v>16461</v>
      </c>
      <c r="F11" s="2639">
        <v>283</v>
      </c>
      <c r="G11" s="2639">
        <v>0</v>
      </c>
      <c r="H11" s="2639">
        <v>22112</v>
      </c>
      <c r="I11" s="2639"/>
      <c r="J11" s="2639">
        <v>33255</v>
      </c>
      <c r="K11" s="2639">
        <v>0</v>
      </c>
      <c r="L11" s="2639">
        <v>55367</v>
      </c>
    </row>
    <row r="12" spans="1:12" ht="9.75" customHeight="1" x14ac:dyDescent="0.2">
      <c r="A12" s="2691">
        <v>311.2</v>
      </c>
      <c r="B12" s="2692" t="s">
        <v>891</v>
      </c>
      <c r="C12" s="2668" t="s">
        <v>571</v>
      </c>
      <c r="D12" s="2639">
        <v>33</v>
      </c>
      <c r="E12" s="2639">
        <v>270</v>
      </c>
      <c r="F12" s="2639">
        <v>0</v>
      </c>
      <c r="G12" s="2639">
        <v>0</v>
      </c>
      <c r="H12" s="2639">
        <v>303</v>
      </c>
      <c r="I12" s="2639"/>
      <c r="J12" s="2639">
        <v>25</v>
      </c>
      <c r="K12" s="2639">
        <v>0</v>
      </c>
      <c r="L12" s="2639">
        <v>328</v>
      </c>
    </row>
    <row r="13" spans="1:12" ht="9.75" customHeight="1" x14ac:dyDescent="0.2">
      <c r="A13" s="2691">
        <v>311.3</v>
      </c>
      <c r="B13" s="2692" t="s">
        <v>892</v>
      </c>
      <c r="C13" s="2668" t="s">
        <v>571</v>
      </c>
      <c r="D13" s="2639">
        <v>5447</v>
      </c>
      <c r="E13" s="2639">
        <v>8388</v>
      </c>
      <c r="F13" s="2639">
        <v>325</v>
      </c>
      <c r="G13" s="2639">
        <v>0</v>
      </c>
      <c r="H13" s="2639">
        <v>14160</v>
      </c>
      <c r="I13" s="2639"/>
      <c r="J13" s="2639">
        <v>14337</v>
      </c>
      <c r="K13" s="2639">
        <v>0</v>
      </c>
      <c r="L13" s="2639">
        <v>28497</v>
      </c>
    </row>
    <row r="14" spans="1:12" x14ac:dyDescent="0.2">
      <c r="A14" s="2669">
        <v>3111</v>
      </c>
      <c r="B14" s="2670" t="s">
        <v>145</v>
      </c>
      <c r="C14" s="2668" t="s">
        <v>571</v>
      </c>
      <c r="D14" s="2639" t="s">
        <v>925</v>
      </c>
      <c r="E14" s="2639" t="s">
        <v>925</v>
      </c>
      <c r="F14" s="2639" t="s">
        <v>925</v>
      </c>
      <c r="G14" s="2639" t="s">
        <v>925</v>
      </c>
      <c r="H14" s="2639" t="s">
        <v>925</v>
      </c>
      <c r="I14" s="2639" t="s">
        <v>925</v>
      </c>
      <c r="J14" s="2639" t="s">
        <v>925</v>
      </c>
      <c r="K14" s="2639" t="s">
        <v>925</v>
      </c>
      <c r="L14" s="2639" t="s">
        <v>925</v>
      </c>
    </row>
    <row r="15" spans="1:12" ht="9.75" customHeight="1" x14ac:dyDescent="0.2">
      <c r="A15" s="2693">
        <v>3111.1</v>
      </c>
      <c r="B15" s="2694" t="s">
        <v>492</v>
      </c>
      <c r="C15" s="2668" t="s">
        <v>571</v>
      </c>
      <c r="D15" s="2639" t="s">
        <v>925</v>
      </c>
      <c r="E15" s="2639" t="s">
        <v>925</v>
      </c>
      <c r="F15" s="2639" t="s">
        <v>925</v>
      </c>
      <c r="G15" s="2639" t="s">
        <v>925</v>
      </c>
      <c r="H15" s="2639" t="s">
        <v>925</v>
      </c>
      <c r="I15" s="2639" t="s">
        <v>925</v>
      </c>
      <c r="J15" s="2639" t="s">
        <v>925</v>
      </c>
      <c r="K15" s="2639" t="s">
        <v>925</v>
      </c>
      <c r="L15" s="2639" t="s">
        <v>925</v>
      </c>
    </row>
    <row r="16" spans="1:12" ht="9.75" customHeight="1" x14ac:dyDescent="0.2">
      <c r="A16" s="2693">
        <v>3111.2</v>
      </c>
      <c r="B16" s="2694" t="s">
        <v>122</v>
      </c>
      <c r="C16" s="2668" t="s">
        <v>571</v>
      </c>
      <c r="D16" s="2639" t="s">
        <v>925</v>
      </c>
      <c r="E16" s="2639" t="s">
        <v>925</v>
      </c>
      <c r="F16" s="2639" t="s">
        <v>925</v>
      </c>
      <c r="G16" s="2639" t="s">
        <v>925</v>
      </c>
      <c r="H16" s="2639" t="s">
        <v>925</v>
      </c>
      <c r="I16" s="2639" t="s">
        <v>925</v>
      </c>
      <c r="J16" s="2639" t="s">
        <v>925</v>
      </c>
      <c r="K16" s="2639" t="s">
        <v>925</v>
      </c>
      <c r="L16" s="2639" t="s">
        <v>925</v>
      </c>
    </row>
    <row r="17" spans="1:12" ht="9.75" customHeight="1" x14ac:dyDescent="0.2">
      <c r="A17" s="2693">
        <v>3111.3</v>
      </c>
      <c r="B17" s="2694" t="s">
        <v>123</v>
      </c>
      <c r="C17" s="2668" t="s">
        <v>571</v>
      </c>
      <c r="D17" s="2639" t="s">
        <v>925</v>
      </c>
      <c r="E17" s="2639" t="s">
        <v>925</v>
      </c>
      <c r="F17" s="2639" t="s">
        <v>925</v>
      </c>
      <c r="G17" s="2639" t="s">
        <v>925</v>
      </c>
      <c r="H17" s="2639" t="s">
        <v>925</v>
      </c>
      <c r="I17" s="2639" t="s">
        <v>925</v>
      </c>
      <c r="J17" s="2639" t="s">
        <v>925</v>
      </c>
      <c r="K17" s="2639" t="s">
        <v>925</v>
      </c>
      <c r="L17" s="2639" t="s">
        <v>925</v>
      </c>
    </row>
    <row r="18" spans="1:12" ht="14.45" customHeight="1" x14ac:dyDescent="0.2">
      <c r="A18" s="2669">
        <v>3112</v>
      </c>
      <c r="B18" s="2670" t="s">
        <v>440</v>
      </c>
      <c r="C18" s="2668" t="s">
        <v>571</v>
      </c>
      <c r="D18" s="2639" t="s">
        <v>925</v>
      </c>
      <c r="E18" s="2639" t="s">
        <v>925</v>
      </c>
      <c r="F18" s="2639" t="s">
        <v>925</v>
      </c>
      <c r="G18" s="2639" t="s">
        <v>925</v>
      </c>
      <c r="H18" s="2639" t="s">
        <v>925</v>
      </c>
      <c r="I18" s="2639" t="s">
        <v>925</v>
      </c>
      <c r="J18" s="2639" t="s">
        <v>925</v>
      </c>
      <c r="K18" s="2639" t="s">
        <v>925</v>
      </c>
      <c r="L18" s="2639" t="s">
        <v>925</v>
      </c>
    </row>
    <row r="19" spans="1:12" ht="9.75" customHeight="1" x14ac:dyDescent="0.2">
      <c r="A19" s="2693">
        <v>3112.1</v>
      </c>
      <c r="B19" s="2694" t="s">
        <v>441</v>
      </c>
      <c r="C19" s="2668" t="s">
        <v>571</v>
      </c>
      <c r="D19" s="2639" t="s">
        <v>925</v>
      </c>
      <c r="E19" s="2639" t="s">
        <v>925</v>
      </c>
      <c r="F19" s="2639" t="s">
        <v>925</v>
      </c>
      <c r="G19" s="2639" t="s">
        <v>925</v>
      </c>
      <c r="H19" s="2639" t="s">
        <v>925</v>
      </c>
      <c r="I19" s="2639" t="s">
        <v>925</v>
      </c>
      <c r="J19" s="2639" t="s">
        <v>925</v>
      </c>
      <c r="K19" s="2639" t="s">
        <v>925</v>
      </c>
      <c r="L19" s="2639" t="s">
        <v>925</v>
      </c>
    </row>
    <row r="20" spans="1:12" ht="9.75" customHeight="1" x14ac:dyDescent="0.2">
      <c r="A20" s="2693">
        <v>3112.2</v>
      </c>
      <c r="B20" s="2694" t="s">
        <v>442</v>
      </c>
      <c r="C20" s="2668" t="s">
        <v>571</v>
      </c>
      <c r="D20" s="2639" t="s">
        <v>925</v>
      </c>
      <c r="E20" s="2639" t="s">
        <v>925</v>
      </c>
      <c r="F20" s="2639" t="s">
        <v>925</v>
      </c>
      <c r="G20" s="2639" t="s">
        <v>925</v>
      </c>
      <c r="H20" s="2639" t="s">
        <v>925</v>
      </c>
      <c r="I20" s="2639" t="s">
        <v>925</v>
      </c>
      <c r="J20" s="2639" t="s">
        <v>925</v>
      </c>
      <c r="K20" s="2639" t="s">
        <v>925</v>
      </c>
      <c r="L20" s="2639" t="s">
        <v>925</v>
      </c>
    </row>
    <row r="21" spans="1:12" ht="9.75" customHeight="1" x14ac:dyDescent="0.2">
      <c r="A21" s="2693">
        <v>3112.3</v>
      </c>
      <c r="B21" s="2694" t="s">
        <v>443</v>
      </c>
      <c r="C21" s="2668" t="s">
        <v>571</v>
      </c>
      <c r="D21" s="2639" t="s">
        <v>925</v>
      </c>
      <c r="E21" s="2639" t="s">
        <v>925</v>
      </c>
      <c r="F21" s="2639" t="s">
        <v>925</v>
      </c>
      <c r="G21" s="2639" t="s">
        <v>925</v>
      </c>
      <c r="H21" s="2639" t="s">
        <v>925</v>
      </c>
      <c r="I21" s="2639" t="s">
        <v>925</v>
      </c>
      <c r="J21" s="2639" t="s">
        <v>925</v>
      </c>
      <c r="K21" s="2639" t="s">
        <v>925</v>
      </c>
      <c r="L21" s="2639" t="s">
        <v>925</v>
      </c>
    </row>
    <row r="22" spans="1:12" ht="14.25" customHeight="1" x14ac:dyDescent="0.2">
      <c r="A22" s="2669">
        <v>3113</v>
      </c>
      <c r="B22" s="2670" t="s">
        <v>444</v>
      </c>
      <c r="C22" s="2668" t="s">
        <v>571</v>
      </c>
      <c r="D22" s="2639" t="s">
        <v>925</v>
      </c>
      <c r="E22" s="2639" t="s">
        <v>925</v>
      </c>
      <c r="F22" s="2639" t="s">
        <v>925</v>
      </c>
      <c r="G22" s="2639" t="s">
        <v>925</v>
      </c>
      <c r="H22" s="2639" t="s">
        <v>925</v>
      </c>
      <c r="I22" s="2639" t="s">
        <v>925</v>
      </c>
      <c r="J22" s="2639" t="s">
        <v>925</v>
      </c>
      <c r="K22" s="2639" t="s">
        <v>925</v>
      </c>
      <c r="L22" s="2639" t="s">
        <v>925</v>
      </c>
    </row>
    <row r="23" spans="1:12" ht="9.75" customHeight="1" x14ac:dyDescent="0.2">
      <c r="A23" s="2693">
        <v>3113.1</v>
      </c>
      <c r="B23" s="2694" t="s">
        <v>445</v>
      </c>
      <c r="C23" s="2668" t="s">
        <v>571</v>
      </c>
      <c r="D23" s="2639" t="s">
        <v>925</v>
      </c>
      <c r="E23" s="2639" t="s">
        <v>925</v>
      </c>
      <c r="F23" s="2639" t="s">
        <v>925</v>
      </c>
      <c r="G23" s="2639" t="s">
        <v>925</v>
      </c>
      <c r="H23" s="2639" t="s">
        <v>925</v>
      </c>
      <c r="I23" s="2639" t="s">
        <v>925</v>
      </c>
      <c r="J23" s="2639" t="s">
        <v>925</v>
      </c>
      <c r="K23" s="2639" t="s">
        <v>925</v>
      </c>
      <c r="L23" s="2639" t="s">
        <v>925</v>
      </c>
    </row>
    <row r="24" spans="1:12" ht="9.75" customHeight="1" x14ac:dyDescent="0.2">
      <c r="A24" s="2693">
        <v>3113.2</v>
      </c>
      <c r="B24" s="2694" t="s">
        <v>446</v>
      </c>
      <c r="C24" s="2668" t="s">
        <v>571</v>
      </c>
      <c r="D24" s="2639" t="s">
        <v>925</v>
      </c>
      <c r="E24" s="2639" t="s">
        <v>925</v>
      </c>
      <c r="F24" s="2639" t="s">
        <v>925</v>
      </c>
      <c r="G24" s="2639" t="s">
        <v>925</v>
      </c>
      <c r="H24" s="2639" t="s">
        <v>925</v>
      </c>
      <c r="I24" s="2639" t="s">
        <v>925</v>
      </c>
      <c r="J24" s="2639" t="s">
        <v>925</v>
      </c>
      <c r="K24" s="2639" t="s">
        <v>925</v>
      </c>
      <c r="L24" s="2639" t="s">
        <v>925</v>
      </c>
    </row>
    <row r="25" spans="1:12" ht="9.75" customHeight="1" x14ac:dyDescent="0.2">
      <c r="A25" s="2693">
        <v>3113.3</v>
      </c>
      <c r="B25" s="2694" t="s">
        <v>447</v>
      </c>
      <c r="C25" s="2668" t="s">
        <v>571</v>
      </c>
      <c r="D25" s="2639" t="s">
        <v>925</v>
      </c>
      <c r="E25" s="2639" t="s">
        <v>925</v>
      </c>
      <c r="F25" s="2639" t="s">
        <v>925</v>
      </c>
      <c r="G25" s="2639" t="s">
        <v>925</v>
      </c>
      <c r="H25" s="2639" t="s">
        <v>925</v>
      </c>
      <c r="I25" s="2639" t="s">
        <v>925</v>
      </c>
      <c r="J25" s="2639" t="s">
        <v>925</v>
      </c>
      <c r="K25" s="2639" t="s">
        <v>925</v>
      </c>
      <c r="L25" s="2639" t="s">
        <v>925</v>
      </c>
    </row>
    <row r="26" spans="1:12" ht="14.25" customHeight="1" x14ac:dyDescent="0.2">
      <c r="A26" s="2666">
        <v>312</v>
      </c>
      <c r="B26" s="2667" t="s">
        <v>621</v>
      </c>
      <c r="C26" s="2668" t="s">
        <v>571</v>
      </c>
      <c r="D26" s="2639">
        <v>0</v>
      </c>
      <c r="E26" s="2639">
        <v>-173</v>
      </c>
      <c r="F26" s="2639">
        <v>0</v>
      </c>
      <c r="G26" s="2639">
        <v>0</v>
      </c>
      <c r="H26" s="2639">
        <v>-173</v>
      </c>
      <c r="I26" s="2639"/>
      <c r="J26" s="2639">
        <v>30</v>
      </c>
      <c r="K26" s="2639"/>
      <c r="L26" s="2639">
        <v>-143</v>
      </c>
    </row>
    <row r="27" spans="1:12" ht="14.25" customHeight="1" x14ac:dyDescent="0.2">
      <c r="A27" s="2666">
        <v>313</v>
      </c>
      <c r="B27" s="2667" t="s">
        <v>622</v>
      </c>
      <c r="C27" s="2668" t="s">
        <v>571</v>
      </c>
      <c r="D27" s="2639">
        <v>400</v>
      </c>
      <c r="E27" s="2639">
        <v>0</v>
      </c>
      <c r="F27" s="2639">
        <v>0</v>
      </c>
      <c r="G27" s="2639">
        <v>0</v>
      </c>
      <c r="H27" s="2639">
        <v>400</v>
      </c>
      <c r="I27" s="2639"/>
      <c r="J27" s="2639">
        <v>97</v>
      </c>
      <c r="K27" s="2639">
        <v>0</v>
      </c>
      <c r="L27" s="2639">
        <v>497</v>
      </c>
    </row>
    <row r="28" spans="1:12" ht="9.75" customHeight="1" x14ac:dyDescent="0.2">
      <c r="A28" s="2691">
        <v>313.10000000000002</v>
      </c>
      <c r="B28" s="2692" t="s">
        <v>893</v>
      </c>
      <c r="C28" s="2668" t="s">
        <v>571</v>
      </c>
      <c r="D28" s="2639">
        <v>400</v>
      </c>
      <c r="E28" s="2639">
        <v>0</v>
      </c>
      <c r="F28" s="2639">
        <v>0</v>
      </c>
      <c r="G28" s="2639">
        <v>0</v>
      </c>
      <c r="H28" s="2639">
        <v>400</v>
      </c>
      <c r="I28" s="2639"/>
      <c r="J28" s="2639">
        <v>97</v>
      </c>
      <c r="K28" s="2639">
        <v>0</v>
      </c>
      <c r="L28" s="2639">
        <v>497</v>
      </c>
    </row>
    <row r="29" spans="1:12" ht="9.75" customHeight="1" x14ac:dyDescent="0.2">
      <c r="A29" s="2691">
        <v>313.2</v>
      </c>
      <c r="B29" s="2692" t="s">
        <v>894</v>
      </c>
      <c r="C29" s="2668" t="s">
        <v>571</v>
      </c>
      <c r="D29" s="2639">
        <v>0</v>
      </c>
      <c r="E29" s="2639">
        <v>0</v>
      </c>
      <c r="F29" s="2639">
        <v>0</v>
      </c>
      <c r="G29" s="2639">
        <v>0</v>
      </c>
      <c r="H29" s="2639">
        <v>0</v>
      </c>
      <c r="I29" s="2639"/>
      <c r="J29" s="2639">
        <v>0</v>
      </c>
      <c r="K29" s="2639">
        <v>0</v>
      </c>
      <c r="L29" s="2639">
        <v>0</v>
      </c>
    </row>
    <row r="30" spans="1:12" ht="14.25" customHeight="1" x14ac:dyDescent="0.2">
      <c r="A30" s="2666">
        <v>314</v>
      </c>
      <c r="B30" s="2667" t="s">
        <v>623</v>
      </c>
      <c r="C30" s="2668" t="s">
        <v>571</v>
      </c>
      <c r="D30" s="2639">
        <v>-644</v>
      </c>
      <c r="E30" s="2639">
        <v>-2981</v>
      </c>
      <c r="F30" s="2639">
        <v>222</v>
      </c>
      <c r="G30" s="2639">
        <v>0</v>
      </c>
      <c r="H30" s="2639">
        <v>-3403</v>
      </c>
      <c r="I30" s="2639"/>
      <c r="J30" s="2639">
        <v>-2087</v>
      </c>
      <c r="K30" s="2639">
        <v>0</v>
      </c>
      <c r="L30" s="2639">
        <v>-5490</v>
      </c>
    </row>
    <row r="31" spans="1:12" ht="9.75" customHeight="1" x14ac:dyDescent="0.2">
      <c r="A31" s="2691">
        <v>314.10000000000002</v>
      </c>
      <c r="B31" s="2692" t="s">
        <v>895</v>
      </c>
      <c r="C31" s="2668" t="s">
        <v>571</v>
      </c>
      <c r="D31" s="2639">
        <v>-644</v>
      </c>
      <c r="E31" s="2639">
        <v>631</v>
      </c>
      <c r="F31" s="2639">
        <v>222</v>
      </c>
      <c r="G31" s="2639">
        <v>0</v>
      </c>
      <c r="H31" s="2663">
        <v>209</v>
      </c>
      <c r="I31" s="2639"/>
      <c r="J31" s="2639">
        <v>1098</v>
      </c>
      <c r="K31" s="2639">
        <v>0</v>
      </c>
      <c r="L31" s="2639">
        <v>1307</v>
      </c>
    </row>
    <row r="32" spans="1:12" ht="9.75" customHeight="1" x14ac:dyDescent="0.2">
      <c r="A32" s="2691">
        <v>314.2</v>
      </c>
      <c r="B32" s="2692" t="s">
        <v>896</v>
      </c>
      <c r="C32" s="2668" t="s">
        <v>571</v>
      </c>
      <c r="D32" s="2639">
        <v>0</v>
      </c>
      <c r="E32" s="2639">
        <v>3612</v>
      </c>
      <c r="F32" s="2639">
        <v>0</v>
      </c>
      <c r="G32" s="2639">
        <v>0</v>
      </c>
      <c r="H32" s="2663">
        <v>3612</v>
      </c>
      <c r="I32" s="2639"/>
      <c r="J32" s="2639">
        <v>3185</v>
      </c>
      <c r="K32" s="2639">
        <v>0</v>
      </c>
      <c r="L32" s="2639">
        <v>6797</v>
      </c>
    </row>
    <row r="33" spans="1:12" ht="9.75" customHeight="1" x14ac:dyDescent="0.2">
      <c r="A33" s="2691">
        <v>314.3</v>
      </c>
      <c r="B33" s="2692" t="s">
        <v>897</v>
      </c>
      <c r="C33" s="2668" t="s">
        <v>571</v>
      </c>
      <c r="D33" s="2639">
        <v>0</v>
      </c>
      <c r="E33" s="2639">
        <v>0</v>
      </c>
      <c r="F33" s="2639">
        <v>0</v>
      </c>
      <c r="G33" s="2639">
        <v>0</v>
      </c>
      <c r="H33" s="2663">
        <v>0</v>
      </c>
      <c r="I33" s="2639"/>
      <c r="J33" s="2639">
        <v>0</v>
      </c>
      <c r="K33" s="2639">
        <v>0</v>
      </c>
      <c r="L33" s="2639">
        <v>0</v>
      </c>
    </row>
    <row r="34" spans="1:12" ht="14.25" customHeight="1" x14ac:dyDescent="0.2">
      <c r="A34" s="2669">
        <v>3141</v>
      </c>
      <c r="B34" s="2670" t="s">
        <v>448</v>
      </c>
      <c r="C34" s="2668" t="s">
        <v>571</v>
      </c>
      <c r="D34" s="2639">
        <v>151</v>
      </c>
      <c r="E34" s="2639">
        <v>-3158</v>
      </c>
      <c r="F34" s="2639">
        <v>0</v>
      </c>
      <c r="G34" s="2639">
        <v>0</v>
      </c>
      <c r="H34" s="2639">
        <v>-3007</v>
      </c>
      <c r="I34" s="2639"/>
      <c r="J34" s="2639">
        <v>-2291</v>
      </c>
      <c r="K34" s="2671">
        <v>0</v>
      </c>
      <c r="L34" s="2639">
        <v>-5298</v>
      </c>
    </row>
    <row r="35" spans="1:12" ht="9.75" customHeight="1" x14ac:dyDescent="0.2">
      <c r="A35" s="2693">
        <v>3141.1</v>
      </c>
      <c r="B35" s="2694" t="s">
        <v>449</v>
      </c>
      <c r="C35" s="2668" t="s">
        <v>571</v>
      </c>
      <c r="D35" s="2639">
        <v>151</v>
      </c>
      <c r="E35" s="2639">
        <v>454</v>
      </c>
      <c r="F35" s="2639">
        <v>0</v>
      </c>
      <c r="G35" s="2639">
        <v>0</v>
      </c>
      <c r="H35" s="2663">
        <v>605</v>
      </c>
      <c r="I35" s="2639"/>
      <c r="J35" s="2639">
        <v>894</v>
      </c>
      <c r="K35" s="2663">
        <v>0</v>
      </c>
      <c r="L35" s="2639">
        <v>1499</v>
      </c>
    </row>
    <row r="36" spans="1:12" ht="9.75" customHeight="1" x14ac:dyDescent="0.2">
      <c r="A36" s="2693">
        <v>3141.2</v>
      </c>
      <c r="B36" s="2694" t="s">
        <v>450</v>
      </c>
      <c r="C36" s="2668" t="s">
        <v>571</v>
      </c>
      <c r="D36" s="2639">
        <v>0</v>
      </c>
      <c r="E36" s="2639">
        <v>3612</v>
      </c>
      <c r="F36" s="2639">
        <v>0</v>
      </c>
      <c r="G36" s="2639">
        <v>0</v>
      </c>
      <c r="H36" s="2663">
        <v>3612</v>
      </c>
      <c r="I36" s="2639"/>
      <c r="J36" s="2639">
        <v>3185</v>
      </c>
      <c r="K36" s="2663">
        <v>0</v>
      </c>
      <c r="L36" s="2639">
        <v>6797</v>
      </c>
    </row>
    <row r="37" spans="1:12" ht="9.75" customHeight="1" x14ac:dyDescent="0.2">
      <c r="A37" s="2693">
        <v>3141.3</v>
      </c>
      <c r="B37" s="2694" t="s">
        <v>451</v>
      </c>
      <c r="C37" s="2668" t="s">
        <v>571</v>
      </c>
      <c r="D37" s="2639">
        <v>0</v>
      </c>
      <c r="E37" s="2639">
        <v>0</v>
      </c>
      <c r="F37" s="2639">
        <v>0</v>
      </c>
      <c r="G37" s="2639">
        <v>0</v>
      </c>
      <c r="H37" s="2663">
        <v>0</v>
      </c>
      <c r="I37" s="2639"/>
      <c r="J37" s="2639">
        <v>0</v>
      </c>
      <c r="K37" s="2663">
        <v>0</v>
      </c>
      <c r="L37" s="2639">
        <v>0</v>
      </c>
    </row>
    <row r="38" spans="1:12" ht="14.25" customHeight="1" x14ac:dyDescent="0.2">
      <c r="A38" s="2669">
        <v>3142</v>
      </c>
      <c r="B38" s="2670" t="s">
        <v>452</v>
      </c>
      <c r="C38" s="2668" t="s">
        <v>571</v>
      </c>
      <c r="D38" s="2639">
        <v>0</v>
      </c>
      <c r="E38" s="2639">
        <v>0</v>
      </c>
      <c r="F38" s="2639">
        <v>0</v>
      </c>
      <c r="G38" s="2639">
        <v>0</v>
      </c>
      <c r="H38" s="2671">
        <v>0</v>
      </c>
      <c r="I38" s="2639"/>
      <c r="J38" s="2639">
        <v>0</v>
      </c>
      <c r="K38" s="2671">
        <v>0</v>
      </c>
      <c r="L38" s="2639">
        <v>0</v>
      </c>
    </row>
    <row r="39" spans="1:12" ht="9.75" customHeight="1" x14ac:dyDescent="0.2">
      <c r="A39" s="2693">
        <v>3142.1</v>
      </c>
      <c r="B39" s="2694" t="s">
        <v>453</v>
      </c>
      <c r="C39" s="2668" t="s">
        <v>571</v>
      </c>
      <c r="D39" s="2639">
        <v>0</v>
      </c>
      <c r="E39" s="2639">
        <v>0</v>
      </c>
      <c r="F39" s="2639">
        <v>0</v>
      </c>
      <c r="G39" s="2639">
        <v>0</v>
      </c>
      <c r="H39" s="2663">
        <v>0</v>
      </c>
      <c r="I39" s="2639"/>
      <c r="J39" s="2639">
        <v>0</v>
      </c>
      <c r="K39" s="2663">
        <v>0</v>
      </c>
      <c r="L39" s="2639">
        <v>0</v>
      </c>
    </row>
    <row r="40" spans="1:12" ht="9.75" customHeight="1" x14ac:dyDescent="0.2">
      <c r="A40" s="2693">
        <v>3142.2</v>
      </c>
      <c r="B40" s="2694" t="s">
        <v>454</v>
      </c>
      <c r="C40" s="2668" t="s">
        <v>571</v>
      </c>
      <c r="D40" s="2639">
        <v>0</v>
      </c>
      <c r="E40" s="2639">
        <v>0</v>
      </c>
      <c r="F40" s="2639">
        <v>0</v>
      </c>
      <c r="G40" s="2639">
        <v>0</v>
      </c>
      <c r="H40" s="2663">
        <v>0</v>
      </c>
      <c r="I40" s="2639"/>
      <c r="J40" s="2639">
        <v>0</v>
      </c>
      <c r="K40" s="2663">
        <v>0</v>
      </c>
      <c r="L40" s="2639">
        <v>0</v>
      </c>
    </row>
    <row r="41" spans="1:12" ht="9.75" customHeight="1" x14ac:dyDescent="0.2">
      <c r="A41" s="2693">
        <v>3142.3</v>
      </c>
      <c r="B41" s="2694" t="s">
        <v>0</v>
      </c>
      <c r="C41" s="2668" t="s">
        <v>571</v>
      </c>
      <c r="D41" s="2639">
        <v>0</v>
      </c>
      <c r="E41" s="2639">
        <v>0</v>
      </c>
      <c r="F41" s="2639">
        <v>0</v>
      </c>
      <c r="G41" s="2639">
        <v>0</v>
      </c>
      <c r="H41" s="2663">
        <v>0</v>
      </c>
      <c r="I41" s="2639"/>
      <c r="J41" s="2639">
        <v>0</v>
      </c>
      <c r="K41" s="2663">
        <v>0</v>
      </c>
      <c r="L41" s="2639">
        <v>0</v>
      </c>
    </row>
    <row r="42" spans="1:12" ht="14.25" customHeight="1" x14ac:dyDescent="0.2">
      <c r="A42" s="2669">
        <v>3143</v>
      </c>
      <c r="B42" s="2670" t="s">
        <v>1</v>
      </c>
      <c r="C42" s="2668" t="s">
        <v>571</v>
      </c>
      <c r="D42" s="2639">
        <v>0</v>
      </c>
      <c r="E42" s="2639">
        <v>0</v>
      </c>
      <c r="F42" s="2639">
        <v>0</v>
      </c>
      <c r="G42" s="2639">
        <v>0</v>
      </c>
      <c r="H42" s="2663">
        <v>0</v>
      </c>
      <c r="I42" s="2639"/>
      <c r="J42" s="2639">
        <v>0</v>
      </c>
      <c r="K42" s="2671">
        <v>0</v>
      </c>
      <c r="L42" s="2639">
        <v>0</v>
      </c>
    </row>
    <row r="43" spans="1:12" ht="9.75" customHeight="1" x14ac:dyDescent="0.2">
      <c r="A43" s="2693">
        <v>3143.1</v>
      </c>
      <c r="B43" s="2694" t="s">
        <v>2</v>
      </c>
      <c r="C43" s="2668" t="s">
        <v>571</v>
      </c>
      <c r="D43" s="2639">
        <v>0</v>
      </c>
      <c r="E43" s="2639">
        <v>0</v>
      </c>
      <c r="F43" s="2639">
        <v>0</v>
      </c>
      <c r="G43" s="2639">
        <v>0</v>
      </c>
      <c r="H43" s="2663">
        <v>0</v>
      </c>
      <c r="I43" s="2639"/>
      <c r="J43" s="2639">
        <v>0</v>
      </c>
      <c r="K43" s="2663">
        <v>0</v>
      </c>
      <c r="L43" s="2639">
        <v>0</v>
      </c>
    </row>
    <row r="44" spans="1:12" ht="9.75" customHeight="1" x14ac:dyDescent="0.2">
      <c r="A44" s="2693">
        <v>3143.2</v>
      </c>
      <c r="B44" s="2694" t="s">
        <v>761</v>
      </c>
      <c r="C44" s="2668" t="s">
        <v>571</v>
      </c>
      <c r="D44" s="2639">
        <v>0</v>
      </c>
      <c r="E44" s="2639">
        <v>0</v>
      </c>
      <c r="F44" s="2639">
        <v>0</v>
      </c>
      <c r="G44" s="2639">
        <v>0</v>
      </c>
      <c r="H44" s="2663">
        <v>0</v>
      </c>
      <c r="I44" s="2639"/>
      <c r="J44" s="2639">
        <v>0</v>
      </c>
      <c r="K44" s="2663">
        <v>0</v>
      </c>
      <c r="L44" s="2639">
        <v>0</v>
      </c>
    </row>
    <row r="45" spans="1:12" ht="14.25" customHeight="1" x14ac:dyDescent="0.2">
      <c r="A45" s="2669">
        <v>3144</v>
      </c>
      <c r="B45" s="2670" t="s">
        <v>762</v>
      </c>
      <c r="C45" s="2668" t="s">
        <v>571</v>
      </c>
      <c r="D45" s="2639">
        <v>-795</v>
      </c>
      <c r="E45" s="2639">
        <v>177</v>
      </c>
      <c r="F45" s="2639">
        <v>222</v>
      </c>
      <c r="G45" s="2639">
        <v>0</v>
      </c>
      <c r="H45" s="2663">
        <v>-396</v>
      </c>
      <c r="I45" s="2639"/>
      <c r="J45" s="2639">
        <v>204</v>
      </c>
      <c r="K45" s="2671">
        <v>0</v>
      </c>
      <c r="L45" s="2639">
        <v>-192</v>
      </c>
    </row>
    <row r="46" spans="1:12" ht="9.75" customHeight="1" x14ac:dyDescent="0.2">
      <c r="A46" s="2693">
        <v>3144.1</v>
      </c>
      <c r="B46" s="2694" t="s">
        <v>763</v>
      </c>
      <c r="C46" s="2668" t="s">
        <v>571</v>
      </c>
      <c r="D46" s="2639">
        <v>-795</v>
      </c>
      <c r="E46" s="2639">
        <v>177</v>
      </c>
      <c r="F46" s="2639">
        <v>222</v>
      </c>
      <c r="G46" s="2639">
        <v>0</v>
      </c>
      <c r="H46" s="2663">
        <v>-396</v>
      </c>
      <c r="I46" s="2639"/>
      <c r="J46" s="2639">
        <v>204</v>
      </c>
      <c r="K46" s="2663">
        <v>0</v>
      </c>
      <c r="L46" s="2639">
        <v>-192</v>
      </c>
    </row>
    <row r="47" spans="1:12" ht="9.75" customHeight="1" x14ac:dyDescent="0.2">
      <c r="A47" s="2695">
        <v>3144.2</v>
      </c>
      <c r="B47" s="2696" t="s">
        <v>764</v>
      </c>
      <c r="C47" s="2697" t="s">
        <v>571</v>
      </c>
      <c r="D47" s="2639">
        <v>0</v>
      </c>
      <c r="E47" s="2639">
        <v>0</v>
      </c>
      <c r="F47" s="2649">
        <v>0</v>
      </c>
      <c r="G47" s="2649">
        <v>0</v>
      </c>
      <c r="H47" s="2698">
        <v>0</v>
      </c>
      <c r="I47" s="2649"/>
      <c r="J47" s="2649">
        <v>0</v>
      </c>
      <c r="K47" s="2663">
        <v>0</v>
      </c>
      <c r="L47" s="2649">
        <v>0</v>
      </c>
    </row>
    <row r="48" spans="1:12" ht="13.5" customHeight="1" x14ac:dyDescent="0.2">
      <c r="A48" s="2672">
        <v>32</v>
      </c>
      <c r="B48" s="2673" t="s">
        <v>879</v>
      </c>
      <c r="C48" s="2674" t="s">
        <v>571</v>
      </c>
      <c r="D48" s="2684">
        <v>-10811</v>
      </c>
      <c r="E48" s="2684">
        <v>1261</v>
      </c>
      <c r="F48" s="2684">
        <v>6592</v>
      </c>
      <c r="G48" s="2684">
        <v>-12075</v>
      </c>
      <c r="H48" s="2684">
        <v>-15033</v>
      </c>
      <c r="I48" s="2684"/>
      <c r="J48" s="2684">
        <v>-2</v>
      </c>
      <c r="K48" s="2684">
        <v>37</v>
      </c>
      <c r="L48" s="2684">
        <v>-14998</v>
      </c>
    </row>
    <row r="49" spans="1:12" ht="12.75" customHeight="1" x14ac:dyDescent="0.2">
      <c r="A49" s="2675" t="s">
        <v>765</v>
      </c>
      <c r="B49" s="2605" t="s">
        <v>766</v>
      </c>
      <c r="C49" s="2668"/>
      <c r="D49" s="2639">
        <v>-16237</v>
      </c>
      <c r="E49" s="2639">
        <v>1769</v>
      </c>
      <c r="F49" s="2639">
        <v>645</v>
      </c>
      <c r="G49" s="2639">
        <v>276</v>
      </c>
      <c r="H49" s="2639">
        <v>-13547</v>
      </c>
      <c r="I49" s="2639"/>
      <c r="J49" s="2639">
        <v>457</v>
      </c>
      <c r="K49" s="2639">
        <v>0</v>
      </c>
      <c r="L49" s="2639">
        <v>-13090</v>
      </c>
    </row>
    <row r="50" spans="1:12" ht="11.25" customHeight="1" x14ac:dyDescent="0.2">
      <c r="A50" s="2675" t="s">
        <v>767</v>
      </c>
      <c r="B50" s="2605" t="s">
        <v>768</v>
      </c>
      <c r="C50" s="2598"/>
      <c r="D50" s="2599">
        <v>1</v>
      </c>
      <c r="E50" s="2599">
        <v>-1502</v>
      </c>
      <c r="F50" s="2599">
        <v>1247</v>
      </c>
      <c r="G50" s="2599">
        <v>-459</v>
      </c>
      <c r="H50" s="2599">
        <v>-713</v>
      </c>
      <c r="I50" s="2599"/>
      <c r="J50" s="2599">
        <v>-1</v>
      </c>
      <c r="K50" s="2599">
        <v>28</v>
      </c>
      <c r="L50" s="2599">
        <v>-686</v>
      </c>
    </row>
    <row r="51" spans="1:12" ht="12.75" customHeight="1" x14ac:dyDescent="0.2">
      <c r="A51" s="2675" t="s">
        <v>769</v>
      </c>
      <c r="B51" s="2605" t="s">
        <v>770</v>
      </c>
      <c r="C51" s="2598"/>
      <c r="D51" s="2599">
        <v>11495</v>
      </c>
      <c r="E51" s="2599">
        <v>14</v>
      </c>
      <c r="F51" s="2599">
        <v>488</v>
      </c>
      <c r="G51" s="2599">
        <v>-11983</v>
      </c>
      <c r="H51" s="2599">
        <v>14</v>
      </c>
      <c r="I51" s="2599"/>
      <c r="J51" s="2599">
        <v>-93</v>
      </c>
      <c r="K51" s="2599">
        <v>58</v>
      </c>
      <c r="L51" s="2599">
        <v>-21</v>
      </c>
    </row>
    <row r="52" spans="1:12" ht="12" customHeight="1" x14ac:dyDescent="0.2">
      <c r="A52" s="2675" t="s">
        <v>771</v>
      </c>
      <c r="B52" s="2605" t="s">
        <v>772</v>
      </c>
      <c r="C52" s="2598"/>
      <c r="D52" s="2599">
        <v>-9047</v>
      </c>
      <c r="E52" s="2599">
        <v>18</v>
      </c>
      <c r="F52" s="2599">
        <v>180</v>
      </c>
      <c r="G52" s="2599">
        <v>0</v>
      </c>
      <c r="H52" s="2599">
        <v>-8849</v>
      </c>
      <c r="I52" s="2599"/>
      <c r="J52" s="2599">
        <v>-635</v>
      </c>
      <c r="K52" s="2599">
        <v>0</v>
      </c>
      <c r="L52" s="2599">
        <v>-9484</v>
      </c>
    </row>
    <row r="53" spans="1:12" ht="12" customHeight="1" x14ac:dyDescent="0.2">
      <c r="A53" s="2675" t="s">
        <v>773</v>
      </c>
      <c r="B53" s="2605" t="s">
        <v>774</v>
      </c>
      <c r="C53" s="2598"/>
      <c r="D53" s="2599">
        <v>0</v>
      </c>
      <c r="E53" s="2599">
        <v>0</v>
      </c>
      <c r="F53" s="2599">
        <v>0</v>
      </c>
      <c r="G53" s="2599">
        <v>0</v>
      </c>
      <c r="H53" s="2599">
        <v>0</v>
      </c>
      <c r="I53" s="2599"/>
      <c r="J53" s="2599">
        <v>0</v>
      </c>
      <c r="K53" s="2599">
        <v>0</v>
      </c>
      <c r="L53" s="2599">
        <v>0</v>
      </c>
    </row>
    <row r="54" spans="1:12" ht="11.25" customHeight="1" x14ac:dyDescent="0.2">
      <c r="A54" s="2675" t="s">
        <v>775</v>
      </c>
      <c r="B54" s="2605" t="s">
        <v>359</v>
      </c>
      <c r="C54" s="2598"/>
      <c r="D54" s="2599">
        <v>0</v>
      </c>
      <c r="E54" s="2599">
        <v>11</v>
      </c>
      <c r="F54" s="2599">
        <v>0</v>
      </c>
      <c r="G54" s="2599">
        <v>0</v>
      </c>
      <c r="H54" s="2599">
        <v>11</v>
      </c>
      <c r="I54" s="2599"/>
      <c r="J54" s="2599">
        <v>0</v>
      </c>
      <c r="K54" s="2599">
        <v>0</v>
      </c>
      <c r="L54" s="2599">
        <v>11</v>
      </c>
    </row>
    <row r="55" spans="1:12" ht="12" customHeight="1" x14ac:dyDescent="0.2">
      <c r="A55" s="2675" t="s">
        <v>360</v>
      </c>
      <c r="B55" s="2605" t="s">
        <v>361</v>
      </c>
      <c r="C55" s="2598"/>
      <c r="D55" s="2599">
        <v>2977</v>
      </c>
      <c r="E55" s="2599">
        <v>951</v>
      </c>
      <c r="F55" s="2599">
        <v>4032</v>
      </c>
      <c r="G55" s="2599">
        <v>91</v>
      </c>
      <c r="H55" s="2599">
        <v>8051</v>
      </c>
      <c r="I55" s="2599"/>
      <c r="J55" s="2599">
        <v>270</v>
      </c>
      <c r="K55" s="2599">
        <v>-49</v>
      </c>
      <c r="L55" s="2599">
        <v>8272</v>
      </c>
    </row>
    <row r="56" spans="1:12" ht="15" customHeight="1" x14ac:dyDescent="0.2">
      <c r="A56" s="2602">
        <v>321</v>
      </c>
      <c r="B56" s="2638" t="s">
        <v>880</v>
      </c>
      <c r="C56" s="2598" t="s">
        <v>571</v>
      </c>
      <c r="D56" s="2599">
        <v>7020</v>
      </c>
      <c r="E56" s="2599">
        <v>2145</v>
      </c>
      <c r="F56" s="2599">
        <v>6101</v>
      </c>
      <c r="G56" s="2599">
        <v>-12075</v>
      </c>
      <c r="H56" s="2599">
        <v>3191</v>
      </c>
      <c r="I56" s="2599"/>
      <c r="J56" s="2599">
        <v>1346</v>
      </c>
      <c r="K56" s="2599">
        <v>37</v>
      </c>
      <c r="L56" s="2599">
        <v>4574</v>
      </c>
    </row>
    <row r="57" spans="1:12" ht="9.75" customHeight="1" x14ac:dyDescent="0.2">
      <c r="A57" s="2596">
        <v>3212</v>
      </c>
      <c r="B57" s="2640" t="s">
        <v>362</v>
      </c>
      <c r="C57" s="2598" t="s">
        <v>571</v>
      </c>
      <c r="D57" s="2599">
        <v>1308</v>
      </c>
      <c r="E57" s="2599">
        <v>1769</v>
      </c>
      <c r="F57" s="2599">
        <v>645</v>
      </c>
      <c r="G57" s="2599">
        <v>276</v>
      </c>
      <c r="H57" s="2599">
        <v>3998</v>
      </c>
      <c r="I57" s="2599"/>
      <c r="J57" s="2599">
        <v>457</v>
      </c>
      <c r="K57" s="2599">
        <v>0</v>
      </c>
      <c r="L57" s="2599">
        <v>4455</v>
      </c>
    </row>
    <row r="58" spans="1:12" ht="9.75" customHeight="1" x14ac:dyDescent="0.2">
      <c r="A58" s="2596">
        <v>3213</v>
      </c>
      <c r="B58" s="2640" t="s">
        <v>363</v>
      </c>
      <c r="C58" s="2598" t="s">
        <v>571</v>
      </c>
      <c r="D58" s="2599">
        <v>0</v>
      </c>
      <c r="E58" s="2599">
        <v>-1502</v>
      </c>
      <c r="F58" s="2599">
        <v>1247</v>
      </c>
      <c r="G58" s="2599">
        <v>-459</v>
      </c>
      <c r="H58" s="2599">
        <v>-714</v>
      </c>
      <c r="I58" s="2599"/>
      <c r="J58" s="2599">
        <v>-1</v>
      </c>
      <c r="K58" s="2599">
        <v>28</v>
      </c>
      <c r="L58" s="2599">
        <v>-687</v>
      </c>
    </row>
    <row r="59" spans="1:12" ht="9.75" customHeight="1" x14ac:dyDescent="0.2">
      <c r="A59" s="2596">
        <v>3214</v>
      </c>
      <c r="B59" s="2640" t="s">
        <v>364</v>
      </c>
      <c r="C59" s="2598" t="s">
        <v>571</v>
      </c>
      <c r="D59" s="2599">
        <v>11411</v>
      </c>
      <c r="E59" s="2599">
        <v>14</v>
      </c>
      <c r="F59" s="2599">
        <v>-3</v>
      </c>
      <c r="G59" s="2599">
        <v>-11983</v>
      </c>
      <c r="H59" s="2599">
        <v>-561</v>
      </c>
      <c r="I59" s="2599"/>
      <c r="J59" s="2599">
        <v>-93</v>
      </c>
      <c r="K59" s="2599">
        <v>58</v>
      </c>
      <c r="L59" s="2599">
        <v>-596</v>
      </c>
    </row>
    <row r="60" spans="1:12" ht="9.75" customHeight="1" x14ac:dyDescent="0.2">
      <c r="A60" s="2596">
        <v>3215</v>
      </c>
      <c r="B60" s="2640" t="s">
        <v>365</v>
      </c>
      <c r="C60" s="2598" t="s">
        <v>571</v>
      </c>
      <c r="D60" s="2599">
        <v>-9478</v>
      </c>
      <c r="E60" s="2599">
        <v>18</v>
      </c>
      <c r="F60" s="2599">
        <v>180</v>
      </c>
      <c r="G60" s="2599">
        <v>0</v>
      </c>
      <c r="H60" s="2599">
        <v>-9280</v>
      </c>
      <c r="I60" s="2599"/>
      <c r="J60" s="2599">
        <v>-635</v>
      </c>
      <c r="K60" s="2599">
        <v>0</v>
      </c>
      <c r="L60" s="2599">
        <v>-9915</v>
      </c>
    </row>
    <row r="61" spans="1:12" ht="9.75" customHeight="1" x14ac:dyDescent="0.2">
      <c r="A61" s="2596">
        <v>3216</v>
      </c>
      <c r="B61" s="2640" t="s">
        <v>665</v>
      </c>
      <c r="C61" s="2598" t="s">
        <v>571</v>
      </c>
      <c r="D61" s="2599">
        <v>0</v>
      </c>
      <c r="E61" s="2599">
        <v>0</v>
      </c>
      <c r="F61" s="2599">
        <v>0</v>
      </c>
      <c r="G61" s="2599">
        <v>0</v>
      </c>
      <c r="H61" s="2599">
        <v>0</v>
      </c>
      <c r="I61" s="2599"/>
      <c r="J61" s="2599">
        <v>0</v>
      </c>
      <c r="K61" s="2599">
        <v>0</v>
      </c>
      <c r="L61" s="2599">
        <v>0</v>
      </c>
    </row>
    <row r="62" spans="1:12" ht="9.75" customHeight="1" x14ac:dyDescent="0.2">
      <c r="A62" s="2596">
        <v>3217</v>
      </c>
      <c r="B62" s="2640" t="s">
        <v>366</v>
      </c>
      <c r="C62" s="2598" t="s">
        <v>571</v>
      </c>
      <c r="D62" s="2599">
        <v>0</v>
      </c>
      <c r="E62" s="2599">
        <v>0</v>
      </c>
      <c r="F62" s="2599">
        <v>0</v>
      </c>
      <c r="G62" s="2599">
        <v>0</v>
      </c>
      <c r="H62" s="2599">
        <v>0</v>
      </c>
      <c r="I62" s="2599"/>
      <c r="J62" s="2599">
        <v>0</v>
      </c>
      <c r="K62" s="2599">
        <v>0</v>
      </c>
      <c r="L62" s="2599">
        <v>0</v>
      </c>
    </row>
    <row r="63" spans="1:12" ht="9.75" customHeight="1" x14ac:dyDescent="0.2">
      <c r="A63" s="2596">
        <v>3218</v>
      </c>
      <c r="B63" s="2640" t="s">
        <v>367</v>
      </c>
      <c r="C63" s="2598" t="s">
        <v>571</v>
      </c>
      <c r="D63" s="2599">
        <v>3779</v>
      </c>
      <c r="E63" s="2599">
        <v>1846</v>
      </c>
      <c r="F63" s="2599">
        <v>4032</v>
      </c>
      <c r="G63" s="2599">
        <v>91</v>
      </c>
      <c r="H63" s="2599">
        <v>9748</v>
      </c>
      <c r="I63" s="2599"/>
      <c r="J63" s="2599">
        <v>1618</v>
      </c>
      <c r="K63" s="2599">
        <v>-49</v>
      </c>
      <c r="L63" s="2599">
        <v>11317</v>
      </c>
    </row>
    <row r="64" spans="1:12" ht="15" customHeight="1" x14ac:dyDescent="0.2">
      <c r="A64" s="2602">
        <v>322</v>
      </c>
      <c r="B64" s="2638" t="s">
        <v>881</v>
      </c>
      <c r="C64" s="2598" t="s">
        <v>571</v>
      </c>
      <c r="D64" s="2599">
        <v>-17831</v>
      </c>
      <c r="E64" s="2599">
        <v>-884</v>
      </c>
      <c r="F64" s="2599">
        <v>491</v>
      </c>
      <c r="G64" s="2599">
        <v>0</v>
      </c>
      <c r="H64" s="2599">
        <v>-18224</v>
      </c>
      <c r="I64" s="2599"/>
      <c r="J64" s="2599">
        <v>-1348</v>
      </c>
      <c r="K64" s="2599">
        <v>0</v>
      </c>
      <c r="L64" s="2601">
        <v>-19572</v>
      </c>
    </row>
    <row r="65" spans="1:12" ht="9.75" customHeight="1" x14ac:dyDescent="0.2">
      <c r="A65" s="2596">
        <v>3222</v>
      </c>
      <c r="B65" s="2640" t="s">
        <v>362</v>
      </c>
      <c r="C65" s="2598" t="s">
        <v>571</v>
      </c>
      <c r="D65" s="2599">
        <v>-17545</v>
      </c>
      <c r="E65" s="2599">
        <v>0</v>
      </c>
      <c r="F65" s="2599">
        <v>0</v>
      </c>
      <c r="G65" s="2599">
        <v>0</v>
      </c>
      <c r="H65" s="2600">
        <v>-17545</v>
      </c>
      <c r="I65" s="2599"/>
      <c r="J65" s="2599">
        <v>0</v>
      </c>
      <c r="K65" s="2599">
        <v>0</v>
      </c>
      <c r="L65" s="2601">
        <v>-17545</v>
      </c>
    </row>
    <row r="66" spans="1:12" ht="9.75" customHeight="1" x14ac:dyDescent="0.2">
      <c r="A66" s="2596">
        <v>3223</v>
      </c>
      <c r="B66" s="2640" t="s">
        <v>368</v>
      </c>
      <c r="C66" s="2598" t="s">
        <v>571</v>
      </c>
      <c r="D66" s="2599">
        <v>1</v>
      </c>
      <c r="E66" s="2599">
        <v>0</v>
      </c>
      <c r="F66" s="2599">
        <v>0</v>
      </c>
      <c r="G66" s="2599">
        <v>0</v>
      </c>
      <c r="H66" s="2600">
        <v>1</v>
      </c>
      <c r="I66" s="2599"/>
      <c r="J66" s="2599">
        <v>0</v>
      </c>
      <c r="K66" s="2599">
        <v>0</v>
      </c>
      <c r="L66" s="2601">
        <v>1</v>
      </c>
    </row>
    <row r="67" spans="1:12" ht="9.75" customHeight="1" x14ac:dyDescent="0.2">
      <c r="A67" s="2596">
        <v>3224</v>
      </c>
      <c r="B67" s="2640" t="s">
        <v>364</v>
      </c>
      <c r="C67" s="2598" t="s">
        <v>571</v>
      </c>
      <c r="D67" s="2599">
        <v>84</v>
      </c>
      <c r="E67" s="2599">
        <v>0</v>
      </c>
      <c r="F67" s="2599">
        <v>491</v>
      </c>
      <c r="G67" s="2599">
        <v>0</v>
      </c>
      <c r="H67" s="2600">
        <v>575</v>
      </c>
      <c r="I67" s="2599"/>
      <c r="J67" s="2599">
        <v>0</v>
      </c>
      <c r="K67" s="2599">
        <v>0</v>
      </c>
      <c r="L67" s="2601">
        <v>575</v>
      </c>
    </row>
    <row r="68" spans="1:12" ht="9.75" customHeight="1" x14ac:dyDescent="0.2">
      <c r="A68" s="2596">
        <v>3225</v>
      </c>
      <c r="B68" s="2640" t="s">
        <v>365</v>
      </c>
      <c r="C68" s="2598" t="s">
        <v>571</v>
      </c>
      <c r="D68" s="2599">
        <v>431</v>
      </c>
      <c r="E68" s="2599">
        <v>0</v>
      </c>
      <c r="F68" s="2599">
        <v>0</v>
      </c>
      <c r="G68" s="2599">
        <v>0</v>
      </c>
      <c r="H68" s="2600">
        <v>431</v>
      </c>
      <c r="I68" s="2599"/>
      <c r="J68" s="2599">
        <v>0</v>
      </c>
      <c r="K68" s="2599">
        <v>0</v>
      </c>
      <c r="L68" s="2601">
        <v>431</v>
      </c>
    </row>
    <row r="69" spans="1:12" ht="9.75" customHeight="1" x14ac:dyDescent="0.2">
      <c r="A69" s="2596">
        <v>3226</v>
      </c>
      <c r="B69" s="2640" t="s">
        <v>665</v>
      </c>
      <c r="C69" s="2598" t="s">
        <v>571</v>
      </c>
      <c r="D69" s="2599">
        <v>0</v>
      </c>
      <c r="E69" s="2599">
        <v>0</v>
      </c>
      <c r="F69" s="2599">
        <v>0</v>
      </c>
      <c r="G69" s="2599">
        <v>0</v>
      </c>
      <c r="H69" s="2600">
        <v>0</v>
      </c>
      <c r="I69" s="2599"/>
      <c r="J69" s="2599">
        <v>0</v>
      </c>
      <c r="K69" s="2599">
        <v>0</v>
      </c>
      <c r="L69" s="2601">
        <v>0</v>
      </c>
    </row>
    <row r="70" spans="1:12" ht="9.75" customHeight="1" x14ac:dyDescent="0.2">
      <c r="A70" s="2596">
        <v>3227</v>
      </c>
      <c r="B70" s="2640" t="s">
        <v>366</v>
      </c>
      <c r="C70" s="2598" t="s">
        <v>571</v>
      </c>
      <c r="D70" s="2599">
        <v>0</v>
      </c>
      <c r="E70" s="2599">
        <v>11</v>
      </c>
      <c r="F70" s="2599">
        <v>0</v>
      </c>
      <c r="G70" s="2599">
        <v>0</v>
      </c>
      <c r="H70" s="2600">
        <v>11</v>
      </c>
      <c r="I70" s="2599"/>
      <c r="J70" s="2599">
        <v>0</v>
      </c>
      <c r="K70" s="2599">
        <v>0</v>
      </c>
      <c r="L70" s="2601">
        <v>11</v>
      </c>
    </row>
    <row r="71" spans="1:12" ht="9.75" customHeight="1" x14ac:dyDescent="0.2">
      <c r="A71" s="2596">
        <v>3228</v>
      </c>
      <c r="B71" s="2640" t="s">
        <v>367</v>
      </c>
      <c r="C71" s="2598" t="s">
        <v>571</v>
      </c>
      <c r="D71" s="2599">
        <v>-802</v>
      </c>
      <c r="E71" s="2599">
        <v>-895</v>
      </c>
      <c r="F71" s="2599">
        <v>0</v>
      </c>
      <c r="G71" s="2599">
        <v>0</v>
      </c>
      <c r="H71" s="2600">
        <v>-1697</v>
      </c>
      <c r="I71" s="2599"/>
      <c r="J71" s="2599">
        <v>-1348</v>
      </c>
      <c r="K71" s="2599">
        <v>0</v>
      </c>
      <c r="L71" s="2601">
        <v>-3045</v>
      </c>
    </row>
    <row r="72" spans="1:12" ht="15" customHeight="1" x14ac:dyDescent="0.2">
      <c r="A72" s="2676">
        <v>323</v>
      </c>
      <c r="B72" s="2630" t="s">
        <v>285</v>
      </c>
      <c r="C72" s="2615" t="s">
        <v>571</v>
      </c>
      <c r="D72" s="2599">
        <v>0</v>
      </c>
      <c r="E72" s="2599">
        <v>0</v>
      </c>
      <c r="F72" s="2619">
        <v>0</v>
      </c>
      <c r="G72" s="2619">
        <v>0</v>
      </c>
      <c r="H72" s="2678">
        <v>0</v>
      </c>
      <c r="I72" s="2619"/>
      <c r="J72" s="2619">
        <v>0</v>
      </c>
      <c r="K72" s="2619">
        <v>0</v>
      </c>
      <c r="L72" s="2679">
        <v>0</v>
      </c>
    </row>
    <row r="73" spans="1:12" ht="15" customHeight="1" x14ac:dyDescent="0.2">
      <c r="A73" s="2636">
        <v>33</v>
      </c>
      <c r="B73" s="2637" t="s">
        <v>882</v>
      </c>
      <c r="C73" s="2660" t="s">
        <v>571</v>
      </c>
      <c r="D73" s="2683">
        <v>46209</v>
      </c>
      <c r="E73" s="2683">
        <v>2792</v>
      </c>
      <c r="F73" s="2683">
        <v>11224</v>
      </c>
      <c r="G73" s="2683">
        <v>-12075</v>
      </c>
      <c r="H73" s="2683">
        <v>48150</v>
      </c>
      <c r="I73" s="2683"/>
      <c r="J73" s="2683">
        <v>2385</v>
      </c>
      <c r="K73" s="2683">
        <v>37</v>
      </c>
      <c r="L73" s="2683">
        <v>50572</v>
      </c>
    </row>
    <row r="74" spans="1:12" ht="11.25" customHeight="1" x14ac:dyDescent="0.2">
      <c r="A74" s="2675" t="s">
        <v>369</v>
      </c>
      <c r="B74" s="2605" t="s">
        <v>370</v>
      </c>
      <c r="C74" s="2598"/>
      <c r="D74" s="2599">
        <v>-276</v>
      </c>
      <c r="E74" s="2599">
        <v>0</v>
      </c>
      <c r="F74" s="2599">
        <v>0</v>
      </c>
      <c r="G74" s="2599">
        <v>276</v>
      </c>
      <c r="H74" s="2599">
        <v>0</v>
      </c>
      <c r="I74" s="2599"/>
      <c r="J74" s="2599">
        <v>0</v>
      </c>
      <c r="K74" s="2599">
        <v>0</v>
      </c>
      <c r="L74" s="2599">
        <v>0</v>
      </c>
    </row>
    <row r="75" spans="1:12" ht="11.25" customHeight="1" x14ac:dyDescent="0.2">
      <c r="A75" s="2675" t="s">
        <v>371</v>
      </c>
      <c r="B75" s="2605" t="s">
        <v>213</v>
      </c>
      <c r="C75" s="2598"/>
      <c r="D75" s="2599">
        <v>35301</v>
      </c>
      <c r="E75" s="2599">
        <v>-200</v>
      </c>
      <c r="F75" s="2599">
        <v>0</v>
      </c>
      <c r="G75" s="2599">
        <v>-459</v>
      </c>
      <c r="H75" s="2599">
        <v>34642</v>
      </c>
      <c r="I75" s="2599"/>
      <c r="J75" s="2599">
        <v>386</v>
      </c>
      <c r="K75" s="2599">
        <v>28</v>
      </c>
      <c r="L75" s="2599">
        <v>35056</v>
      </c>
    </row>
    <row r="76" spans="1:12" ht="12" customHeight="1" x14ac:dyDescent="0.2">
      <c r="A76" s="2675" t="s">
        <v>214</v>
      </c>
      <c r="B76" s="2605" t="s">
        <v>667</v>
      </c>
      <c r="C76" s="2598"/>
      <c r="D76" s="2599">
        <v>9627</v>
      </c>
      <c r="E76" s="2599">
        <v>2469</v>
      </c>
      <c r="F76" s="2599">
        <v>11154</v>
      </c>
      <c r="G76" s="2599">
        <v>-11983</v>
      </c>
      <c r="H76" s="2599">
        <v>11267</v>
      </c>
      <c r="I76" s="2599"/>
      <c r="J76" s="2599">
        <v>909</v>
      </c>
      <c r="K76" s="2599">
        <v>58</v>
      </c>
      <c r="L76" s="2599">
        <v>12234</v>
      </c>
    </row>
    <row r="77" spans="1:12" ht="12" customHeight="1" x14ac:dyDescent="0.2">
      <c r="A77" s="2675" t="s">
        <v>668</v>
      </c>
      <c r="B77" s="2605" t="s">
        <v>669</v>
      </c>
      <c r="C77" s="2598"/>
      <c r="D77" s="2599">
        <v>0</v>
      </c>
      <c r="E77" s="2599">
        <v>0</v>
      </c>
      <c r="F77" s="2599">
        <v>0</v>
      </c>
      <c r="G77" s="2599">
        <v>0</v>
      </c>
      <c r="H77" s="2599">
        <v>0</v>
      </c>
      <c r="I77" s="2599"/>
      <c r="J77" s="2599">
        <v>0</v>
      </c>
      <c r="K77" s="2599">
        <v>0</v>
      </c>
      <c r="L77" s="2599">
        <v>0</v>
      </c>
    </row>
    <row r="78" spans="1:12" ht="12" customHeight="1" x14ac:dyDescent="0.2">
      <c r="A78" s="2675" t="s">
        <v>670</v>
      </c>
      <c r="B78" s="2605" t="s">
        <v>671</v>
      </c>
      <c r="C78" s="2598"/>
      <c r="D78" s="2599">
        <v>0</v>
      </c>
      <c r="E78" s="2599">
        <v>0</v>
      </c>
      <c r="F78" s="2599">
        <v>0</v>
      </c>
      <c r="G78" s="2599">
        <v>0</v>
      </c>
      <c r="H78" s="2599">
        <v>0</v>
      </c>
      <c r="I78" s="2599"/>
      <c r="J78" s="2599">
        <v>0</v>
      </c>
      <c r="K78" s="2599">
        <v>0</v>
      </c>
      <c r="L78" s="2599">
        <v>0</v>
      </c>
    </row>
    <row r="79" spans="1:12" ht="11.25" customHeight="1" x14ac:dyDescent="0.2">
      <c r="A79" s="2675" t="s">
        <v>672</v>
      </c>
      <c r="B79" s="2605" t="s">
        <v>613</v>
      </c>
      <c r="C79" s="2598"/>
      <c r="D79" s="2599">
        <v>-5</v>
      </c>
      <c r="E79" s="2599">
        <v>0</v>
      </c>
      <c r="F79" s="2599">
        <v>0</v>
      </c>
      <c r="G79" s="2599">
        <v>0</v>
      </c>
      <c r="H79" s="2599">
        <v>-5</v>
      </c>
      <c r="I79" s="2599"/>
      <c r="J79" s="2599">
        <v>0</v>
      </c>
      <c r="K79" s="2599">
        <v>0</v>
      </c>
      <c r="L79" s="2599">
        <v>-5</v>
      </c>
    </row>
    <row r="80" spans="1:12" ht="11.25" customHeight="1" x14ac:dyDescent="0.2">
      <c r="A80" s="2675" t="s">
        <v>614</v>
      </c>
      <c r="B80" s="2605" t="s">
        <v>615</v>
      </c>
      <c r="C80" s="2598"/>
      <c r="D80" s="2599">
        <v>1562</v>
      </c>
      <c r="E80" s="2599">
        <v>523</v>
      </c>
      <c r="F80" s="2599">
        <v>70</v>
      </c>
      <c r="G80" s="2599">
        <v>91</v>
      </c>
      <c r="H80" s="2599">
        <v>2246</v>
      </c>
      <c r="I80" s="2599"/>
      <c r="J80" s="2599">
        <v>1090</v>
      </c>
      <c r="K80" s="2599">
        <v>-49</v>
      </c>
      <c r="L80" s="2599">
        <v>3287</v>
      </c>
    </row>
    <row r="81" spans="1:12" ht="12.75" customHeight="1" x14ac:dyDescent="0.2">
      <c r="A81" s="2602">
        <v>331</v>
      </c>
      <c r="B81" s="2638" t="s">
        <v>880</v>
      </c>
      <c r="C81" s="2598" t="s">
        <v>571</v>
      </c>
      <c r="D81" s="2599">
        <v>37811</v>
      </c>
      <c r="E81" s="2599">
        <v>289</v>
      </c>
      <c r="F81" s="2599">
        <v>11224</v>
      </c>
      <c r="G81" s="2599">
        <v>-12075</v>
      </c>
      <c r="H81" s="2599">
        <v>37249</v>
      </c>
      <c r="I81" s="2599"/>
      <c r="J81" s="2599">
        <v>1324</v>
      </c>
      <c r="K81" s="2599">
        <v>37</v>
      </c>
      <c r="L81" s="2599">
        <v>38610</v>
      </c>
    </row>
    <row r="82" spans="1:12" ht="9.75" customHeight="1" x14ac:dyDescent="0.2">
      <c r="A82" s="2596">
        <v>3312</v>
      </c>
      <c r="B82" s="2640" t="s">
        <v>616</v>
      </c>
      <c r="C82" s="2598" t="s">
        <v>571</v>
      </c>
      <c r="D82" s="2599">
        <v>-276</v>
      </c>
      <c r="E82" s="2599">
        <v>0</v>
      </c>
      <c r="F82" s="2599">
        <v>0</v>
      </c>
      <c r="G82" s="2599">
        <v>276</v>
      </c>
      <c r="H82" s="2599">
        <v>0</v>
      </c>
      <c r="I82" s="2599"/>
      <c r="J82" s="2599">
        <v>0</v>
      </c>
      <c r="K82" s="2599">
        <v>0</v>
      </c>
      <c r="L82" s="2599">
        <v>0</v>
      </c>
    </row>
    <row r="83" spans="1:12" ht="9.75" customHeight="1" x14ac:dyDescent="0.2">
      <c r="A83" s="2596">
        <v>3313</v>
      </c>
      <c r="B83" s="2640" t="s">
        <v>368</v>
      </c>
      <c r="C83" s="2598" t="s">
        <v>571</v>
      </c>
      <c r="D83" s="2599">
        <v>34913</v>
      </c>
      <c r="E83" s="2599">
        <v>-200</v>
      </c>
      <c r="F83" s="2599">
        <v>0</v>
      </c>
      <c r="G83" s="2599">
        <v>-459</v>
      </c>
      <c r="H83" s="2599">
        <v>34254</v>
      </c>
      <c r="I83" s="2599"/>
      <c r="J83" s="2599">
        <v>369</v>
      </c>
      <c r="K83" s="2599">
        <v>28</v>
      </c>
      <c r="L83" s="2599">
        <v>34651</v>
      </c>
    </row>
    <row r="84" spans="1:12" ht="9.75" customHeight="1" x14ac:dyDescent="0.2">
      <c r="A84" s="2596">
        <v>3314</v>
      </c>
      <c r="B84" s="2640" t="s">
        <v>364</v>
      </c>
      <c r="C84" s="2598" t="s">
        <v>571</v>
      </c>
      <c r="D84" s="2599">
        <v>1250</v>
      </c>
      <c r="E84" s="2599">
        <v>-34</v>
      </c>
      <c r="F84" s="2599">
        <v>11154</v>
      </c>
      <c r="G84" s="2599">
        <v>-11983</v>
      </c>
      <c r="H84" s="2599">
        <v>387</v>
      </c>
      <c r="I84" s="2599"/>
      <c r="J84" s="2599">
        <v>-135</v>
      </c>
      <c r="K84" s="2599">
        <v>58</v>
      </c>
      <c r="L84" s="2599">
        <v>310</v>
      </c>
    </row>
    <row r="85" spans="1:12" ht="9.75" customHeight="1" x14ac:dyDescent="0.2">
      <c r="A85" s="2596">
        <v>3315</v>
      </c>
      <c r="B85" s="2640" t="s">
        <v>365</v>
      </c>
      <c r="C85" s="2598"/>
      <c r="D85" s="2599">
        <v>0</v>
      </c>
      <c r="E85" s="2599">
        <v>0</v>
      </c>
      <c r="F85" s="2599">
        <v>0</v>
      </c>
      <c r="G85" s="2599">
        <v>0</v>
      </c>
      <c r="H85" s="2599">
        <v>0</v>
      </c>
      <c r="I85" s="2599"/>
      <c r="J85" s="2599">
        <v>0</v>
      </c>
      <c r="K85" s="2599">
        <v>0</v>
      </c>
      <c r="L85" s="2599">
        <v>0</v>
      </c>
    </row>
    <row r="86" spans="1:12" ht="9.75" customHeight="1" x14ac:dyDescent="0.2">
      <c r="A86" s="2596">
        <v>3316</v>
      </c>
      <c r="B86" s="2640" t="s">
        <v>665</v>
      </c>
      <c r="C86" s="2598" t="s">
        <v>571</v>
      </c>
      <c r="D86" s="2599">
        <v>0</v>
      </c>
      <c r="E86" s="2599">
        <v>0</v>
      </c>
      <c r="F86" s="2599">
        <v>0</v>
      </c>
      <c r="G86" s="2599">
        <v>0</v>
      </c>
      <c r="H86" s="2599">
        <v>0</v>
      </c>
      <c r="I86" s="2599"/>
      <c r="J86" s="2599">
        <v>0</v>
      </c>
      <c r="K86" s="2599">
        <v>0</v>
      </c>
      <c r="L86" s="2599">
        <v>0</v>
      </c>
    </row>
    <row r="87" spans="1:12" ht="9.75" customHeight="1" x14ac:dyDescent="0.2">
      <c r="A87" s="2596">
        <v>3317</v>
      </c>
      <c r="B87" s="2640" t="s">
        <v>366</v>
      </c>
      <c r="C87" s="2598" t="s">
        <v>571</v>
      </c>
      <c r="D87" s="2599">
        <v>0</v>
      </c>
      <c r="E87" s="2599">
        <v>0</v>
      </c>
      <c r="F87" s="2599">
        <v>0</v>
      </c>
      <c r="G87" s="2599">
        <v>0</v>
      </c>
      <c r="H87" s="2599">
        <v>0</v>
      </c>
      <c r="I87" s="2599"/>
      <c r="J87" s="2599">
        <v>0</v>
      </c>
      <c r="K87" s="2599">
        <v>0</v>
      </c>
      <c r="L87" s="2599">
        <v>0</v>
      </c>
    </row>
    <row r="88" spans="1:12" ht="9.75" customHeight="1" x14ac:dyDescent="0.2">
      <c r="A88" s="2596">
        <v>3318</v>
      </c>
      <c r="B88" s="2640" t="s">
        <v>618</v>
      </c>
      <c r="C88" s="2598" t="s">
        <v>571</v>
      </c>
      <c r="D88" s="2599">
        <v>1924</v>
      </c>
      <c r="E88" s="2599">
        <v>523</v>
      </c>
      <c r="F88" s="2599">
        <v>70</v>
      </c>
      <c r="G88" s="2599">
        <v>91</v>
      </c>
      <c r="H88" s="2599">
        <v>2608</v>
      </c>
      <c r="I88" s="2599"/>
      <c r="J88" s="2599">
        <v>1090</v>
      </c>
      <c r="K88" s="2599">
        <v>-49</v>
      </c>
      <c r="L88" s="2599">
        <v>3649</v>
      </c>
    </row>
    <row r="89" spans="1:12" ht="12.75" customHeight="1" x14ac:dyDescent="0.2">
      <c r="A89" s="2602">
        <v>332</v>
      </c>
      <c r="B89" s="2638" t="s">
        <v>881</v>
      </c>
      <c r="C89" s="2598" t="s">
        <v>571</v>
      </c>
      <c r="D89" s="2599">
        <v>8398</v>
      </c>
      <c r="E89" s="2599">
        <v>2503</v>
      </c>
      <c r="F89" s="2599">
        <v>0</v>
      </c>
      <c r="G89" s="2599">
        <v>0</v>
      </c>
      <c r="H89" s="2599">
        <v>10901</v>
      </c>
      <c r="I89" s="2599"/>
      <c r="J89" s="2599">
        <v>1061</v>
      </c>
      <c r="K89" s="2599">
        <v>0</v>
      </c>
      <c r="L89" s="2599">
        <v>11962</v>
      </c>
    </row>
    <row r="90" spans="1:12" ht="9.75" customHeight="1" x14ac:dyDescent="0.2">
      <c r="A90" s="2596">
        <v>3322</v>
      </c>
      <c r="B90" s="2640" t="s">
        <v>362</v>
      </c>
      <c r="C90" s="2598" t="s">
        <v>571</v>
      </c>
      <c r="D90" s="2599">
        <v>0</v>
      </c>
      <c r="E90" s="2599">
        <v>0</v>
      </c>
      <c r="F90" s="2599">
        <v>0</v>
      </c>
      <c r="G90" s="2601">
        <v>0</v>
      </c>
      <c r="H90" s="2600">
        <v>0</v>
      </c>
      <c r="I90" s="2599"/>
      <c r="J90" s="2599">
        <v>0</v>
      </c>
      <c r="K90" s="2599">
        <v>0</v>
      </c>
      <c r="L90" s="2601">
        <v>0</v>
      </c>
    </row>
    <row r="91" spans="1:12" ht="9.75" customHeight="1" x14ac:dyDescent="0.2">
      <c r="A91" s="2596">
        <v>3323</v>
      </c>
      <c r="B91" s="2640" t="s">
        <v>368</v>
      </c>
      <c r="C91" s="2598" t="s">
        <v>571</v>
      </c>
      <c r="D91" s="2599">
        <v>388</v>
      </c>
      <c r="E91" s="2599">
        <v>0</v>
      </c>
      <c r="F91" s="2599">
        <v>0</v>
      </c>
      <c r="G91" s="2601">
        <v>0</v>
      </c>
      <c r="H91" s="2600">
        <v>388</v>
      </c>
      <c r="I91" s="2599"/>
      <c r="J91" s="2599">
        <v>17</v>
      </c>
      <c r="K91" s="2599">
        <v>0</v>
      </c>
      <c r="L91" s="2601">
        <v>405</v>
      </c>
    </row>
    <row r="92" spans="1:12" ht="9.75" customHeight="1" x14ac:dyDescent="0.2">
      <c r="A92" s="2596">
        <v>3324</v>
      </c>
      <c r="B92" s="2640" t="s">
        <v>364</v>
      </c>
      <c r="C92" s="2598" t="s">
        <v>571</v>
      </c>
      <c r="D92" s="2599">
        <v>8377</v>
      </c>
      <c r="E92" s="2599">
        <v>2503</v>
      </c>
      <c r="F92" s="2599">
        <v>0</v>
      </c>
      <c r="G92" s="2601">
        <v>0</v>
      </c>
      <c r="H92" s="2600">
        <v>10880</v>
      </c>
      <c r="I92" s="2599"/>
      <c r="J92" s="2599">
        <v>1044</v>
      </c>
      <c r="K92" s="2599">
        <v>0</v>
      </c>
      <c r="L92" s="2601">
        <v>11924</v>
      </c>
    </row>
    <row r="93" spans="1:12" ht="9.75" customHeight="1" x14ac:dyDescent="0.2">
      <c r="A93" s="2596">
        <v>3325</v>
      </c>
      <c r="B93" s="2640" t="s">
        <v>365</v>
      </c>
      <c r="C93" s="2598"/>
      <c r="D93" s="2599">
        <v>0</v>
      </c>
      <c r="E93" s="2599">
        <v>0</v>
      </c>
      <c r="F93" s="2599">
        <v>0</v>
      </c>
      <c r="G93" s="2601">
        <v>0</v>
      </c>
      <c r="H93" s="2600">
        <v>0</v>
      </c>
      <c r="I93" s="2599"/>
      <c r="J93" s="2599">
        <v>0</v>
      </c>
      <c r="K93" s="2599">
        <v>0</v>
      </c>
      <c r="L93" s="2601">
        <v>0</v>
      </c>
    </row>
    <row r="94" spans="1:12" ht="9.75" customHeight="1" x14ac:dyDescent="0.2">
      <c r="A94" s="2596">
        <v>3326</v>
      </c>
      <c r="B94" s="2640" t="s">
        <v>665</v>
      </c>
      <c r="C94" s="2598" t="s">
        <v>571</v>
      </c>
      <c r="D94" s="2599">
        <v>0</v>
      </c>
      <c r="E94" s="2599">
        <v>0</v>
      </c>
      <c r="F94" s="2599">
        <v>0</v>
      </c>
      <c r="G94" s="2601">
        <v>0</v>
      </c>
      <c r="H94" s="2600">
        <v>0</v>
      </c>
      <c r="I94" s="2599"/>
      <c r="J94" s="2599">
        <v>0</v>
      </c>
      <c r="K94" s="2599">
        <v>0</v>
      </c>
      <c r="L94" s="2601">
        <v>0</v>
      </c>
    </row>
    <row r="95" spans="1:12" ht="9.75" customHeight="1" x14ac:dyDescent="0.2">
      <c r="A95" s="2596">
        <v>3327</v>
      </c>
      <c r="B95" s="2640" t="s">
        <v>366</v>
      </c>
      <c r="C95" s="2598" t="s">
        <v>571</v>
      </c>
      <c r="D95" s="2599">
        <v>-5</v>
      </c>
      <c r="E95" s="2599">
        <v>0</v>
      </c>
      <c r="F95" s="2599">
        <v>0</v>
      </c>
      <c r="G95" s="2601">
        <v>0</v>
      </c>
      <c r="H95" s="2600">
        <v>-5</v>
      </c>
      <c r="I95" s="2599"/>
      <c r="J95" s="2599">
        <v>0</v>
      </c>
      <c r="K95" s="2599">
        <v>0</v>
      </c>
      <c r="L95" s="2601">
        <v>-5</v>
      </c>
    </row>
    <row r="96" spans="1:12" ht="10.5" customHeight="1" x14ac:dyDescent="0.2">
      <c r="A96" s="2584">
        <v>3328</v>
      </c>
      <c r="B96" s="2677" t="s">
        <v>619</v>
      </c>
      <c r="C96" s="2615" t="s">
        <v>571</v>
      </c>
      <c r="D96" s="2619">
        <v>-362</v>
      </c>
      <c r="E96" s="2619">
        <v>0</v>
      </c>
      <c r="F96" s="2619">
        <v>0</v>
      </c>
      <c r="G96" s="2619">
        <v>0</v>
      </c>
      <c r="H96" s="2678">
        <v>-362</v>
      </c>
      <c r="I96" s="2619"/>
      <c r="J96" s="2619">
        <v>0</v>
      </c>
      <c r="K96" s="2679">
        <v>0</v>
      </c>
      <c r="L96" s="2679">
        <v>-362</v>
      </c>
    </row>
    <row r="97" spans="1:12" ht="15" customHeight="1" x14ac:dyDescent="0.2">
      <c r="A97" s="2596"/>
      <c r="B97" s="2602" t="s">
        <v>927</v>
      </c>
      <c r="C97" s="2598"/>
      <c r="D97" s="2599"/>
      <c r="E97" s="2599"/>
      <c r="F97" s="2600"/>
      <c r="G97" s="2599"/>
      <c r="H97" s="2600"/>
      <c r="I97" s="2599"/>
      <c r="J97" s="2600"/>
      <c r="K97" s="2599"/>
      <c r="L97" s="2601"/>
    </row>
    <row r="98" spans="1:12" ht="12.75" customHeight="1" x14ac:dyDescent="0.2">
      <c r="A98" s="2596" t="s">
        <v>928</v>
      </c>
      <c r="B98" s="2604" t="s">
        <v>929</v>
      </c>
      <c r="C98" s="2598" t="s">
        <v>571</v>
      </c>
      <c r="D98" s="2599">
        <v>0</v>
      </c>
      <c r="E98" s="2599">
        <v>0</v>
      </c>
      <c r="F98" s="2599">
        <v>0</v>
      </c>
      <c r="G98" s="2599">
        <v>0</v>
      </c>
      <c r="H98" s="2600">
        <v>0</v>
      </c>
      <c r="I98" s="2599"/>
      <c r="J98" s="2599">
        <v>0</v>
      </c>
      <c r="K98" s="2599">
        <v>0</v>
      </c>
      <c r="L98" s="2601">
        <v>0</v>
      </c>
    </row>
    <row r="99" spans="1:12" ht="12.75" customHeight="1" x14ac:dyDescent="0.2">
      <c r="A99" s="2596" t="s">
        <v>930</v>
      </c>
      <c r="B99" s="2640" t="s">
        <v>931</v>
      </c>
      <c r="C99" s="2598" t="s">
        <v>571</v>
      </c>
      <c r="D99" s="2599">
        <v>0</v>
      </c>
      <c r="E99" s="2599">
        <v>0</v>
      </c>
      <c r="F99" s="2599">
        <v>0</v>
      </c>
      <c r="G99" s="2599">
        <v>0</v>
      </c>
      <c r="H99" s="2600">
        <v>0</v>
      </c>
      <c r="I99" s="2599"/>
      <c r="J99" s="2599">
        <v>0</v>
      </c>
      <c r="K99" s="2599">
        <v>0</v>
      </c>
      <c r="L99" s="2601">
        <v>0</v>
      </c>
    </row>
    <row r="100" spans="1:12" ht="12.75" customHeight="1" x14ac:dyDescent="0.2">
      <c r="A100" s="2596" t="s">
        <v>932</v>
      </c>
      <c r="B100" s="2640" t="s">
        <v>933</v>
      </c>
      <c r="C100" s="2598" t="s">
        <v>571</v>
      </c>
      <c r="D100" s="2599">
        <v>0</v>
      </c>
      <c r="E100" s="2599">
        <v>0</v>
      </c>
      <c r="F100" s="2599">
        <v>0</v>
      </c>
      <c r="G100" s="2599">
        <v>0</v>
      </c>
      <c r="H100" s="2600">
        <v>0</v>
      </c>
      <c r="I100" s="2599"/>
      <c r="J100" s="2599">
        <v>0</v>
      </c>
      <c r="K100" s="2599">
        <v>0</v>
      </c>
      <c r="L100" s="2601">
        <v>0</v>
      </c>
    </row>
    <row r="101" spans="1:12" ht="12.75" customHeight="1" x14ac:dyDescent="0.2">
      <c r="A101" s="2596" t="s">
        <v>934</v>
      </c>
      <c r="B101" s="2640" t="s">
        <v>935</v>
      </c>
      <c r="C101" s="2598" t="s">
        <v>571</v>
      </c>
      <c r="D101" s="2599">
        <v>0</v>
      </c>
      <c r="E101" s="2599">
        <v>0</v>
      </c>
      <c r="F101" s="2599">
        <v>0</v>
      </c>
      <c r="G101" s="2599">
        <v>0</v>
      </c>
      <c r="H101" s="2600">
        <v>0</v>
      </c>
      <c r="I101" s="2599"/>
      <c r="J101" s="2599">
        <v>0</v>
      </c>
      <c r="K101" s="2599">
        <v>0</v>
      </c>
      <c r="L101" s="2601">
        <v>0</v>
      </c>
    </row>
    <row r="102" spans="1:12" ht="12.75" customHeight="1" x14ac:dyDescent="0.2">
      <c r="A102" s="2596" t="s">
        <v>936</v>
      </c>
      <c r="B102" s="2640" t="s">
        <v>937</v>
      </c>
      <c r="C102" s="2621" t="s">
        <v>571</v>
      </c>
      <c r="D102" s="2599">
        <v>0</v>
      </c>
      <c r="E102" s="2599">
        <v>0</v>
      </c>
      <c r="F102" s="2599">
        <v>0</v>
      </c>
      <c r="G102" s="2599">
        <v>0</v>
      </c>
      <c r="H102" s="2600">
        <v>0</v>
      </c>
      <c r="I102" s="2599"/>
      <c r="J102" s="2599">
        <v>0</v>
      </c>
      <c r="K102" s="2599">
        <v>0</v>
      </c>
      <c r="L102" s="2601">
        <v>0</v>
      </c>
    </row>
    <row r="103" spans="1:12" ht="12.75" customHeight="1" x14ac:dyDescent="0.2">
      <c r="A103" s="2596" t="s">
        <v>938</v>
      </c>
      <c r="B103" s="2604" t="s">
        <v>939</v>
      </c>
      <c r="C103" s="2621" t="s">
        <v>571</v>
      </c>
      <c r="D103" s="2599">
        <v>-57020</v>
      </c>
      <c r="E103" s="2599">
        <v>-1531</v>
      </c>
      <c r="F103" s="2599">
        <v>-4632</v>
      </c>
      <c r="G103" s="2599">
        <v>0</v>
      </c>
      <c r="H103" s="2600">
        <v>-63183</v>
      </c>
      <c r="I103" s="2599"/>
      <c r="J103" s="2639">
        <v>-2387</v>
      </c>
      <c r="K103" s="2599">
        <v>0</v>
      </c>
      <c r="L103" s="2601">
        <v>-65570</v>
      </c>
    </row>
    <row r="104" spans="1:12" ht="12.75" customHeight="1" x14ac:dyDescent="0.2">
      <c r="A104" s="2661" t="s">
        <v>940</v>
      </c>
      <c r="B104" s="2680" t="s">
        <v>941</v>
      </c>
      <c r="C104" s="2681" t="s">
        <v>571</v>
      </c>
      <c r="D104" s="2619">
        <v>46209</v>
      </c>
      <c r="E104" s="2619">
        <v>2792</v>
      </c>
      <c r="F104" s="2619">
        <v>11224</v>
      </c>
      <c r="G104" s="2619">
        <v>-12075</v>
      </c>
      <c r="H104" s="2678">
        <v>48150</v>
      </c>
      <c r="I104" s="2619"/>
      <c r="J104" s="2619">
        <v>2385</v>
      </c>
      <c r="K104" s="2619">
        <v>37</v>
      </c>
      <c r="L104" s="2679">
        <v>50572</v>
      </c>
    </row>
    <row r="105" spans="1:12" ht="14.25" customHeight="1" x14ac:dyDescent="0.2">
      <c r="A105" s="2616" t="s">
        <v>58</v>
      </c>
      <c r="B105" s="2598"/>
      <c r="C105" s="2571"/>
      <c r="D105" s="2617"/>
      <c r="E105" s="2617"/>
      <c r="F105" s="2617"/>
      <c r="G105" s="2617"/>
      <c r="H105" s="2617"/>
      <c r="I105" s="2617"/>
      <c r="J105" s="2617"/>
      <c r="K105" s="2617"/>
      <c r="L105" s="2617"/>
    </row>
    <row r="106" spans="1:12" ht="9.75" customHeight="1" x14ac:dyDescent="0.2">
      <c r="A106" s="2616" t="s">
        <v>59</v>
      </c>
      <c r="B106" s="2598"/>
      <c r="C106" s="2571"/>
      <c r="D106" s="2617"/>
      <c r="E106" s="2617"/>
      <c r="F106" s="2617"/>
      <c r="G106" s="2617"/>
      <c r="H106" s="2617"/>
      <c r="I106" s="2617"/>
      <c r="J106" s="2617"/>
      <c r="K106" s="2617"/>
      <c r="L106" s="2617"/>
    </row>
    <row r="107" spans="1:12" ht="9.75" customHeight="1" x14ac:dyDescent="0.2">
      <c r="A107" s="2598" t="s">
        <v>632</v>
      </c>
      <c r="B107" s="2598"/>
      <c r="C107" s="2571"/>
      <c r="D107" s="2617"/>
      <c r="E107" s="2617"/>
      <c r="F107" s="2617"/>
      <c r="G107" s="2617"/>
      <c r="H107" s="2617"/>
      <c r="I107" s="2617"/>
      <c r="J107" s="2617"/>
      <c r="K107" s="2617"/>
      <c r="L107" s="2617"/>
    </row>
    <row r="108" spans="1:12" ht="9.75" customHeight="1" x14ac:dyDescent="0.2">
      <c r="A108" s="2682" t="s">
        <v>633</v>
      </c>
      <c r="B108" s="2598"/>
      <c r="C108" s="2571"/>
      <c r="D108" s="2617"/>
      <c r="E108" s="2617"/>
      <c r="F108" s="2617"/>
      <c r="G108" s="2617"/>
      <c r="H108" s="2617"/>
      <c r="I108" s="2617"/>
      <c r="J108" s="2617"/>
      <c r="K108" s="2617"/>
      <c r="L108" s="2617"/>
    </row>
    <row r="109" spans="1:12" ht="9.75" customHeight="1" x14ac:dyDescent="0.2">
      <c r="A109" s="2598" t="s">
        <v>883</v>
      </c>
      <c r="B109" s="2598"/>
      <c r="C109" s="2571"/>
      <c r="D109" s="2617"/>
      <c r="E109" s="2617"/>
      <c r="F109" s="2617"/>
      <c r="G109" s="2617"/>
      <c r="H109" s="2617"/>
      <c r="I109" s="2617"/>
      <c r="J109" s="2617"/>
      <c r="K109" s="2617"/>
      <c r="L109" s="2617"/>
    </row>
    <row r="110" spans="1:12" ht="9.75" customHeight="1" x14ac:dyDescent="0.2">
      <c r="A110" s="2598" t="s">
        <v>884</v>
      </c>
      <c r="B110" s="2598"/>
      <c r="C110" s="2571"/>
      <c r="D110" s="2617"/>
      <c r="E110" s="2617"/>
      <c r="F110" s="2617"/>
      <c r="G110" s="2617"/>
      <c r="H110" s="2617"/>
      <c r="I110" s="2617"/>
      <c r="J110" s="2617"/>
      <c r="K110" s="2617"/>
      <c r="L110" s="2617"/>
    </row>
    <row r="111" spans="1:12" ht="9.75" customHeight="1" x14ac:dyDescent="0.2">
      <c r="A111" s="2598" t="s">
        <v>885</v>
      </c>
      <c r="B111" s="2598"/>
      <c r="C111" s="2571"/>
      <c r="D111" s="2617"/>
      <c r="E111" s="2617"/>
      <c r="F111" s="2617"/>
      <c r="G111" s="2617"/>
      <c r="H111" s="2617"/>
      <c r="I111" s="2617"/>
      <c r="J111" s="2617"/>
      <c r="K111" s="2617"/>
      <c r="L111" s="2617"/>
    </row>
    <row r="112" spans="1:12" ht="9.75" customHeight="1" x14ac:dyDescent="0.2">
      <c r="A112" s="2598" t="s">
        <v>886</v>
      </c>
      <c r="B112" s="2598"/>
      <c r="C112" s="2571"/>
      <c r="D112" s="2617"/>
      <c r="E112" s="2617"/>
      <c r="F112" s="2617"/>
      <c r="G112" s="2617"/>
      <c r="H112" s="2617"/>
      <c r="I112" s="2617"/>
      <c r="J112" s="2617"/>
      <c r="K112" s="2617"/>
      <c r="L112" s="2617"/>
    </row>
    <row r="113" spans="1:12" ht="9.75" customHeight="1" x14ac:dyDescent="0.2">
      <c r="A113" s="2598" t="s">
        <v>887</v>
      </c>
      <c r="B113" s="2598"/>
      <c r="C113" s="2571"/>
      <c r="D113" s="2617"/>
      <c r="E113" s="2617"/>
      <c r="F113" s="2617"/>
      <c r="G113" s="2617"/>
      <c r="H113" s="2617"/>
      <c r="I113" s="2617"/>
      <c r="J113" s="2617"/>
      <c r="K113" s="2617"/>
      <c r="L113" s="2617"/>
    </row>
    <row r="114" spans="1:12" ht="9.75" customHeight="1" x14ac:dyDescent="0.2">
      <c r="A114" s="2598" t="s">
        <v>888</v>
      </c>
    </row>
    <row r="115" spans="1:12" ht="10.5" customHeight="1" x14ac:dyDescent="0.2">
      <c r="A115" s="2686"/>
      <c r="B115" s="2686"/>
      <c r="C115" s="2686"/>
      <c r="D115" s="2686"/>
      <c r="E115" s="2686"/>
      <c r="F115" s="2686"/>
      <c r="G115" s="2686"/>
      <c r="H115" s="2686"/>
      <c r="I115" s="2686"/>
      <c r="J115" s="2686"/>
      <c r="K115" s="2686"/>
      <c r="L115" s="2686"/>
    </row>
  </sheetData>
  <mergeCells count="10">
    <mergeCell ref="G1:K1"/>
    <mergeCell ref="G2:L2"/>
    <mergeCell ref="G3:H3"/>
    <mergeCell ref="A4:B5"/>
    <mergeCell ref="D4:H4"/>
    <mergeCell ref="I4:I5"/>
    <mergeCell ref="J4:J5"/>
    <mergeCell ref="K4:K5"/>
    <mergeCell ref="L4:L5"/>
    <mergeCell ref="A1:B1"/>
  </mergeCells>
  <printOptions horizontalCentered="1"/>
  <pageMargins left="0.19685039370078741" right="0.19685039370078741" top="0.6692913385826772" bottom="0.51181102362204722" header="0" footer="0.31496062992125984"/>
  <pageSetup paperSize="9" scale="90" firstPageNumber="31" fitToWidth="0" fitToHeight="0" orientation="landscape" r:id="rId1"/>
  <headerFooter alignWithMargins="0">
    <oddFooter>&amp;C&amp;P</oddFooter>
  </headerFooter>
  <rowBreaks count="2" manualBreakCount="2">
    <brk id="47" max="11" man="1"/>
    <brk id="72" max="11" man="1"/>
  </rowBreaks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3"/>
  <dimension ref="A1:L41"/>
  <sheetViews>
    <sheetView view="pageBreakPreview" zoomScaleNormal="100" zoomScaleSheetLayoutView="100" workbookViewId="0">
      <selection activeCell="J40" sqref="J40"/>
    </sheetView>
  </sheetViews>
  <sheetFormatPr defaultRowHeight="12.75" x14ac:dyDescent="0.2"/>
  <cols>
    <col min="1" max="1" width="4.7109375" style="2685" customWidth="1"/>
    <col min="2" max="2" width="35.28515625" style="2685" customWidth="1"/>
    <col min="3" max="3" width="0.85546875" style="2685" customWidth="1"/>
    <col min="4" max="12" width="10" style="2685" customWidth="1"/>
    <col min="13" max="13" width="3.28515625" style="2685" customWidth="1"/>
    <col min="14" max="250" width="9.140625" style="2685"/>
    <col min="251" max="251" width="4.7109375" style="2685" customWidth="1"/>
    <col min="252" max="252" width="35.28515625" style="2685" customWidth="1"/>
    <col min="253" max="253" width="0.85546875" style="2685" customWidth="1"/>
    <col min="254" max="262" width="10" style="2685" customWidth="1"/>
    <col min="263" max="263" width="3.28515625" style="2685" customWidth="1"/>
    <col min="264" max="265" width="10" style="2685" customWidth="1"/>
    <col min="266" max="266" width="9.140625" style="2685"/>
    <col min="267" max="267" width="11" style="2685" customWidth="1"/>
    <col min="268" max="506" width="9.140625" style="2685"/>
    <col min="507" max="507" width="4.7109375" style="2685" customWidth="1"/>
    <col min="508" max="508" width="35.28515625" style="2685" customWidth="1"/>
    <col min="509" max="509" width="0.85546875" style="2685" customWidth="1"/>
    <col min="510" max="518" width="10" style="2685" customWidth="1"/>
    <col min="519" max="519" width="3.28515625" style="2685" customWidth="1"/>
    <col min="520" max="521" width="10" style="2685" customWidth="1"/>
    <col min="522" max="522" width="9.140625" style="2685"/>
    <col min="523" max="523" width="11" style="2685" customWidth="1"/>
    <col min="524" max="762" width="9.140625" style="2685"/>
    <col min="763" max="763" width="4.7109375" style="2685" customWidth="1"/>
    <col min="764" max="764" width="35.28515625" style="2685" customWidth="1"/>
    <col min="765" max="765" width="0.85546875" style="2685" customWidth="1"/>
    <col min="766" max="774" width="10" style="2685" customWidth="1"/>
    <col min="775" max="775" width="3.28515625" style="2685" customWidth="1"/>
    <col min="776" max="777" width="10" style="2685" customWidth="1"/>
    <col min="778" max="778" width="9.140625" style="2685"/>
    <col min="779" max="779" width="11" style="2685" customWidth="1"/>
    <col min="780" max="1018" width="9.140625" style="2685"/>
    <col min="1019" max="1019" width="4.7109375" style="2685" customWidth="1"/>
    <col min="1020" max="1020" width="35.28515625" style="2685" customWidth="1"/>
    <col min="1021" max="1021" width="0.85546875" style="2685" customWidth="1"/>
    <col min="1022" max="1030" width="10" style="2685" customWidth="1"/>
    <col min="1031" max="1031" width="3.28515625" style="2685" customWidth="1"/>
    <col min="1032" max="1033" width="10" style="2685" customWidth="1"/>
    <col min="1034" max="1034" width="9.140625" style="2685"/>
    <col min="1035" max="1035" width="11" style="2685" customWidth="1"/>
    <col min="1036" max="1274" width="9.140625" style="2685"/>
    <col min="1275" max="1275" width="4.7109375" style="2685" customWidth="1"/>
    <col min="1276" max="1276" width="35.28515625" style="2685" customWidth="1"/>
    <col min="1277" max="1277" width="0.85546875" style="2685" customWidth="1"/>
    <col min="1278" max="1286" width="10" style="2685" customWidth="1"/>
    <col min="1287" max="1287" width="3.28515625" style="2685" customWidth="1"/>
    <col min="1288" max="1289" width="10" style="2685" customWidth="1"/>
    <col min="1290" max="1290" width="9.140625" style="2685"/>
    <col min="1291" max="1291" width="11" style="2685" customWidth="1"/>
    <col min="1292" max="1530" width="9.140625" style="2685"/>
    <col min="1531" max="1531" width="4.7109375" style="2685" customWidth="1"/>
    <col min="1532" max="1532" width="35.28515625" style="2685" customWidth="1"/>
    <col min="1533" max="1533" width="0.85546875" style="2685" customWidth="1"/>
    <col min="1534" max="1542" width="10" style="2685" customWidth="1"/>
    <col min="1543" max="1543" width="3.28515625" style="2685" customWidth="1"/>
    <col min="1544" max="1545" width="10" style="2685" customWidth="1"/>
    <col min="1546" max="1546" width="9.140625" style="2685"/>
    <col min="1547" max="1547" width="11" style="2685" customWidth="1"/>
    <col min="1548" max="1786" width="9.140625" style="2685"/>
    <col min="1787" max="1787" width="4.7109375" style="2685" customWidth="1"/>
    <col min="1788" max="1788" width="35.28515625" style="2685" customWidth="1"/>
    <col min="1789" max="1789" width="0.85546875" style="2685" customWidth="1"/>
    <col min="1790" max="1798" width="10" style="2685" customWidth="1"/>
    <col min="1799" max="1799" width="3.28515625" style="2685" customWidth="1"/>
    <col min="1800" max="1801" width="10" style="2685" customWidth="1"/>
    <col min="1802" max="1802" width="9.140625" style="2685"/>
    <col min="1803" max="1803" width="11" style="2685" customWidth="1"/>
    <col min="1804" max="2042" width="9.140625" style="2685"/>
    <col min="2043" max="2043" width="4.7109375" style="2685" customWidth="1"/>
    <col min="2044" max="2044" width="35.28515625" style="2685" customWidth="1"/>
    <col min="2045" max="2045" width="0.85546875" style="2685" customWidth="1"/>
    <col min="2046" max="2054" width="10" style="2685" customWidth="1"/>
    <col min="2055" max="2055" width="3.28515625" style="2685" customWidth="1"/>
    <col min="2056" max="2057" width="10" style="2685" customWidth="1"/>
    <col min="2058" max="2058" width="9.140625" style="2685"/>
    <col min="2059" max="2059" width="11" style="2685" customWidth="1"/>
    <col min="2060" max="2298" width="9.140625" style="2685"/>
    <col min="2299" max="2299" width="4.7109375" style="2685" customWidth="1"/>
    <col min="2300" max="2300" width="35.28515625" style="2685" customWidth="1"/>
    <col min="2301" max="2301" width="0.85546875" style="2685" customWidth="1"/>
    <col min="2302" max="2310" width="10" style="2685" customWidth="1"/>
    <col min="2311" max="2311" width="3.28515625" style="2685" customWidth="1"/>
    <col min="2312" max="2313" width="10" style="2685" customWidth="1"/>
    <col min="2314" max="2314" width="9.140625" style="2685"/>
    <col min="2315" max="2315" width="11" style="2685" customWidth="1"/>
    <col min="2316" max="2554" width="9.140625" style="2685"/>
    <col min="2555" max="2555" width="4.7109375" style="2685" customWidth="1"/>
    <col min="2556" max="2556" width="35.28515625" style="2685" customWidth="1"/>
    <col min="2557" max="2557" width="0.85546875" style="2685" customWidth="1"/>
    <col min="2558" max="2566" width="10" style="2685" customWidth="1"/>
    <col min="2567" max="2567" width="3.28515625" style="2685" customWidth="1"/>
    <col min="2568" max="2569" width="10" style="2685" customWidth="1"/>
    <col min="2570" max="2570" width="9.140625" style="2685"/>
    <col min="2571" max="2571" width="11" style="2685" customWidth="1"/>
    <col min="2572" max="2810" width="9.140625" style="2685"/>
    <col min="2811" max="2811" width="4.7109375" style="2685" customWidth="1"/>
    <col min="2812" max="2812" width="35.28515625" style="2685" customWidth="1"/>
    <col min="2813" max="2813" width="0.85546875" style="2685" customWidth="1"/>
    <col min="2814" max="2822" width="10" style="2685" customWidth="1"/>
    <col min="2823" max="2823" width="3.28515625" style="2685" customWidth="1"/>
    <col min="2824" max="2825" width="10" style="2685" customWidth="1"/>
    <col min="2826" max="2826" width="9.140625" style="2685"/>
    <col min="2827" max="2827" width="11" style="2685" customWidth="1"/>
    <col min="2828" max="3066" width="9.140625" style="2685"/>
    <col min="3067" max="3067" width="4.7109375" style="2685" customWidth="1"/>
    <col min="3068" max="3068" width="35.28515625" style="2685" customWidth="1"/>
    <col min="3069" max="3069" width="0.85546875" style="2685" customWidth="1"/>
    <col min="3070" max="3078" width="10" style="2685" customWidth="1"/>
    <col min="3079" max="3079" width="3.28515625" style="2685" customWidth="1"/>
    <col min="3080" max="3081" width="10" style="2685" customWidth="1"/>
    <col min="3082" max="3082" width="9.140625" style="2685"/>
    <col min="3083" max="3083" width="11" style="2685" customWidth="1"/>
    <col min="3084" max="3322" width="9.140625" style="2685"/>
    <col min="3323" max="3323" width="4.7109375" style="2685" customWidth="1"/>
    <col min="3324" max="3324" width="35.28515625" style="2685" customWidth="1"/>
    <col min="3325" max="3325" width="0.85546875" style="2685" customWidth="1"/>
    <col min="3326" max="3334" width="10" style="2685" customWidth="1"/>
    <col min="3335" max="3335" width="3.28515625" style="2685" customWidth="1"/>
    <col min="3336" max="3337" width="10" style="2685" customWidth="1"/>
    <col min="3338" max="3338" width="9.140625" style="2685"/>
    <col min="3339" max="3339" width="11" style="2685" customWidth="1"/>
    <col min="3340" max="3578" width="9.140625" style="2685"/>
    <col min="3579" max="3579" width="4.7109375" style="2685" customWidth="1"/>
    <col min="3580" max="3580" width="35.28515625" style="2685" customWidth="1"/>
    <col min="3581" max="3581" width="0.85546875" style="2685" customWidth="1"/>
    <col min="3582" max="3590" width="10" style="2685" customWidth="1"/>
    <col min="3591" max="3591" width="3.28515625" style="2685" customWidth="1"/>
    <col min="3592" max="3593" width="10" style="2685" customWidth="1"/>
    <col min="3594" max="3594" width="9.140625" style="2685"/>
    <col min="3595" max="3595" width="11" style="2685" customWidth="1"/>
    <col min="3596" max="3834" width="9.140625" style="2685"/>
    <col min="3835" max="3835" width="4.7109375" style="2685" customWidth="1"/>
    <col min="3836" max="3836" width="35.28515625" style="2685" customWidth="1"/>
    <col min="3837" max="3837" width="0.85546875" style="2685" customWidth="1"/>
    <col min="3838" max="3846" width="10" style="2685" customWidth="1"/>
    <col min="3847" max="3847" width="3.28515625" style="2685" customWidth="1"/>
    <col min="3848" max="3849" width="10" style="2685" customWidth="1"/>
    <col min="3850" max="3850" width="9.140625" style="2685"/>
    <col min="3851" max="3851" width="11" style="2685" customWidth="1"/>
    <col min="3852" max="4090" width="9.140625" style="2685"/>
    <col min="4091" max="4091" width="4.7109375" style="2685" customWidth="1"/>
    <col min="4092" max="4092" width="35.28515625" style="2685" customWidth="1"/>
    <col min="4093" max="4093" width="0.85546875" style="2685" customWidth="1"/>
    <col min="4094" max="4102" width="10" style="2685" customWidth="1"/>
    <col min="4103" max="4103" width="3.28515625" style="2685" customWidth="1"/>
    <col min="4104" max="4105" width="10" style="2685" customWidth="1"/>
    <col min="4106" max="4106" width="9.140625" style="2685"/>
    <col min="4107" max="4107" width="11" style="2685" customWidth="1"/>
    <col min="4108" max="4346" width="9.140625" style="2685"/>
    <col min="4347" max="4347" width="4.7109375" style="2685" customWidth="1"/>
    <col min="4348" max="4348" width="35.28515625" style="2685" customWidth="1"/>
    <col min="4349" max="4349" width="0.85546875" style="2685" customWidth="1"/>
    <col min="4350" max="4358" width="10" style="2685" customWidth="1"/>
    <col min="4359" max="4359" width="3.28515625" style="2685" customWidth="1"/>
    <col min="4360" max="4361" width="10" style="2685" customWidth="1"/>
    <col min="4362" max="4362" width="9.140625" style="2685"/>
    <col min="4363" max="4363" width="11" style="2685" customWidth="1"/>
    <col min="4364" max="4602" width="9.140625" style="2685"/>
    <col min="4603" max="4603" width="4.7109375" style="2685" customWidth="1"/>
    <col min="4604" max="4604" width="35.28515625" style="2685" customWidth="1"/>
    <col min="4605" max="4605" width="0.85546875" style="2685" customWidth="1"/>
    <col min="4606" max="4614" width="10" style="2685" customWidth="1"/>
    <col min="4615" max="4615" width="3.28515625" style="2685" customWidth="1"/>
    <col min="4616" max="4617" width="10" style="2685" customWidth="1"/>
    <col min="4618" max="4618" width="9.140625" style="2685"/>
    <col min="4619" max="4619" width="11" style="2685" customWidth="1"/>
    <col min="4620" max="4858" width="9.140625" style="2685"/>
    <col min="4859" max="4859" width="4.7109375" style="2685" customWidth="1"/>
    <col min="4860" max="4860" width="35.28515625" style="2685" customWidth="1"/>
    <col min="4861" max="4861" width="0.85546875" style="2685" customWidth="1"/>
    <col min="4862" max="4870" width="10" style="2685" customWidth="1"/>
    <col min="4871" max="4871" width="3.28515625" style="2685" customWidth="1"/>
    <col min="4872" max="4873" width="10" style="2685" customWidth="1"/>
    <col min="4874" max="4874" width="9.140625" style="2685"/>
    <col min="4875" max="4875" width="11" style="2685" customWidth="1"/>
    <col min="4876" max="5114" width="9.140625" style="2685"/>
    <col min="5115" max="5115" width="4.7109375" style="2685" customWidth="1"/>
    <col min="5116" max="5116" width="35.28515625" style="2685" customWidth="1"/>
    <col min="5117" max="5117" width="0.85546875" style="2685" customWidth="1"/>
    <col min="5118" max="5126" width="10" style="2685" customWidth="1"/>
    <col min="5127" max="5127" width="3.28515625" style="2685" customWidth="1"/>
    <col min="5128" max="5129" width="10" style="2685" customWidth="1"/>
    <col min="5130" max="5130" width="9.140625" style="2685"/>
    <col min="5131" max="5131" width="11" style="2685" customWidth="1"/>
    <col min="5132" max="5370" width="9.140625" style="2685"/>
    <col min="5371" max="5371" width="4.7109375" style="2685" customWidth="1"/>
    <col min="5372" max="5372" width="35.28515625" style="2685" customWidth="1"/>
    <col min="5373" max="5373" width="0.85546875" style="2685" customWidth="1"/>
    <col min="5374" max="5382" width="10" style="2685" customWidth="1"/>
    <col min="5383" max="5383" width="3.28515625" style="2685" customWidth="1"/>
    <col min="5384" max="5385" width="10" style="2685" customWidth="1"/>
    <col min="5386" max="5386" width="9.140625" style="2685"/>
    <col min="5387" max="5387" width="11" style="2685" customWidth="1"/>
    <col min="5388" max="5626" width="9.140625" style="2685"/>
    <col min="5627" max="5627" width="4.7109375" style="2685" customWidth="1"/>
    <col min="5628" max="5628" width="35.28515625" style="2685" customWidth="1"/>
    <col min="5629" max="5629" width="0.85546875" style="2685" customWidth="1"/>
    <col min="5630" max="5638" width="10" style="2685" customWidth="1"/>
    <col min="5639" max="5639" width="3.28515625" style="2685" customWidth="1"/>
    <col min="5640" max="5641" width="10" style="2685" customWidth="1"/>
    <col min="5642" max="5642" width="9.140625" style="2685"/>
    <col min="5643" max="5643" width="11" style="2685" customWidth="1"/>
    <col min="5644" max="5882" width="9.140625" style="2685"/>
    <col min="5883" max="5883" width="4.7109375" style="2685" customWidth="1"/>
    <col min="5884" max="5884" width="35.28515625" style="2685" customWidth="1"/>
    <col min="5885" max="5885" width="0.85546875" style="2685" customWidth="1"/>
    <col min="5886" max="5894" width="10" style="2685" customWidth="1"/>
    <col min="5895" max="5895" width="3.28515625" style="2685" customWidth="1"/>
    <col min="5896" max="5897" width="10" style="2685" customWidth="1"/>
    <col min="5898" max="5898" width="9.140625" style="2685"/>
    <col min="5899" max="5899" width="11" style="2685" customWidth="1"/>
    <col min="5900" max="6138" width="9.140625" style="2685"/>
    <col min="6139" max="6139" width="4.7109375" style="2685" customWidth="1"/>
    <col min="6140" max="6140" width="35.28515625" style="2685" customWidth="1"/>
    <col min="6141" max="6141" width="0.85546875" style="2685" customWidth="1"/>
    <col min="6142" max="6150" width="10" style="2685" customWidth="1"/>
    <col min="6151" max="6151" width="3.28515625" style="2685" customWidth="1"/>
    <col min="6152" max="6153" width="10" style="2685" customWidth="1"/>
    <col min="6154" max="6154" width="9.140625" style="2685"/>
    <col min="6155" max="6155" width="11" style="2685" customWidth="1"/>
    <col min="6156" max="6394" width="9.140625" style="2685"/>
    <col min="6395" max="6395" width="4.7109375" style="2685" customWidth="1"/>
    <col min="6396" max="6396" width="35.28515625" style="2685" customWidth="1"/>
    <col min="6397" max="6397" width="0.85546875" style="2685" customWidth="1"/>
    <col min="6398" max="6406" width="10" style="2685" customWidth="1"/>
    <col min="6407" max="6407" width="3.28515625" style="2685" customWidth="1"/>
    <col min="6408" max="6409" width="10" style="2685" customWidth="1"/>
    <col min="6410" max="6410" width="9.140625" style="2685"/>
    <col min="6411" max="6411" width="11" style="2685" customWidth="1"/>
    <col min="6412" max="6650" width="9.140625" style="2685"/>
    <col min="6651" max="6651" width="4.7109375" style="2685" customWidth="1"/>
    <col min="6652" max="6652" width="35.28515625" style="2685" customWidth="1"/>
    <col min="6653" max="6653" width="0.85546875" style="2685" customWidth="1"/>
    <col min="6654" max="6662" width="10" style="2685" customWidth="1"/>
    <col min="6663" max="6663" width="3.28515625" style="2685" customWidth="1"/>
    <col min="6664" max="6665" width="10" style="2685" customWidth="1"/>
    <col min="6666" max="6666" width="9.140625" style="2685"/>
    <col min="6667" max="6667" width="11" style="2685" customWidth="1"/>
    <col min="6668" max="6906" width="9.140625" style="2685"/>
    <col min="6907" max="6907" width="4.7109375" style="2685" customWidth="1"/>
    <col min="6908" max="6908" width="35.28515625" style="2685" customWidth="1"/>
    <col min="6909" max="6909" width="0.85546875" style="2685" customWidth="1"/>
    <col min="6910" max="6918" width="10" style="2685" customWidth="1"/>
    <col min="6919" max="6919" width="3.28515625" style="2685" customWidth="1"/>
    <col min="6920" max="6921" width="10" style="2685" customWidth="1"/>
    <col min="6922" max="6922" width="9.140625" style="2685"/>
    <col min="6923" max="6923" width="11" style="2685" customWidth="1"/>
    <col min="6924" max="7162" width="9.140625" style="2685"/>
    <col min="7163" max="7163" width="4.7109375" style="2685" customWidth="1"/>
    <col min="7164" max="7164" width="35.28515625" style="2685" customWidth="1"/>
    <col min="7165" max="7165" width="0.85546875" style="2685" customWidth="1"/>
    <col min="7166" max="7174" width="10" style="2685" customWidth="1"/>
    <col min="7175" max="7175" width="3.28515625" style="2685" customWidth="1"/>
    <col min="7176" max="7177" width="10" style="2685" customWidth="1"/>
    <col min="7178" max="7178" width="9.140625" style="2685"/>
    <col min="7179" max="7179" width="11" style="2685" customWidth="1"/>
    <col min="7180" max="7418" width="9.140625" style="2685"/>
    <col min="7419" max="7419" width="4.7109375" style="2685" customWidth="1"/>
    <col min="7420" max="7420" width="35.28515625" style="2685" customWidth="1"/>
    <col min="7421" max="7421" width="0.85546875" style="2685" customWidth="1"/>
    <col min="7422" max="7430" width="10" style="2685" customWidth="1"/>
    <col min="7431" max="7431" width="3.28515625" style="2685" customWidth="1"/>
    <col min="7432" max="7433" width="10" style="2685" customWidth="1"/>
    <col min="7434" max="7434" width="9.140625" style="2685"/>
    <col min="7435" max="7435" width="11" style="2685" customWidth="1"/>
    <col min="7436" max="7674" width="9.140625" style="2685"/>
    <col min="7675" max="7675" width="4.7109375" style="2685" customWidth="1"/>
    <col min="7676" max="7676" width="35.28515625" style="2685" customWidth="1"/>
    <col min="7677" max="7677" width="0.85546875" style="2685" customWidth="1"/>
    <col min="7678" max="7686" width="10" style="2685" customWidth="1"/>
    <col min="7687" max="7687" width="3.28515625" style="2685" customWidth="1"/>
    <col min="7688" max="7689" width="10" style="2685" customWidth="1"/>
    <col min="7690" max="7690" width="9.140625" style="2685"/>
    <col min="7691" max="7691" width="11" style="2685" customWidth="1"/>
    <col min="7692" max="7930" width="9.140625" style="2685"/>
    <col min="7931" max="7931" width="4.7109375" style="2685" customWidth="1"/>
    <col min="7932" max="7932" width="35.28515625" style="2685" customWidth="1"/>
    <col min="7933" max="7933" width="0.85546875" style="2685" customWidth="1"/>
    <col min="7934" max="7942" width="10" style="2685" customWidth="1"/>
    <col min="7943" max="7943" width="3.28515625" style="2685" customWidth="1"/>
    <col min="7944" max="7945" width="10" style="2685" customWidth="1"/>
    <col min="7946" max="7946" width="9.140625" style="2685"/>
    <col min="7947" max="7947" width="11" style="2685" customWidth="1"/>
    <col min="7948" max="8186" width="9.140625" style="2685"/>
    <col min="8187" max="8187" width="4.7109375" style="2685" customWidth="1"/>
    <col min="8188" max="8188" width="35.28515625" style="2685" customWidth="1"/>
    <col min="8189" max="8189" width="0.85546875" style="2685" customWidth="1"/>
    <col min="8190" max="8198" width="10" style="2685" customWidth="1"/>
    <col min="8199" max="8199" width="3.28515625" style="2685" customWidth="1"/>
    <col min="8200" max="8201" width="10" style="2685" customWidth="1"/>
    <col min="8202" max="8202" width="9.140625" style="2685"/>
    <col min="8203" max="8203" width="11" style="2685" customWidth="1"/>
    <col min="8204" max="8442" width="9.140625" style="2685"/>
    <col min="8443" max="8443" width="4.7109375" style="2685" customWidth="1"/>
    <col min="8444" max="8444" width="35.28515625" style="2685" customWidth="1"/>
    <col min="8445" max="8445" width="0.85546875" style="2685" customWidth="1"/>
    <col min="8446" max="8454" width="10" style="2685" customWidth="1"/>
    <col min="8455" max="8455" width="3.28515625" style="2685" customWidth="1"/>
    <col min="8456" max="8457" width="10" style="2685" customWidth="1"/>
    <col min="8458" max="8458" width="9.140625" style="2685"/>
    <col min="8459" max="8459" width="11" style="2685" customWidth="1"/>
    <col min="8460" max="8698" width="9.140625" style="2685"/>
    <col min="8699" max="8699" width="4.7109375" style="2685" customWidth="1"/>
    <col min="8700" max="8700" width="35.28515625" style="2685" customWidth="1"/>
    <col min="8701" max="8701" width="0.85546875" style="2685" customWidth="1"/>
    <col min="8702" max="8710" width="10" style="2685" customWidth="1"/>
    <col min="8711" max="8711" width="3.28515625" style="2685" customWidth="1"/>
    <col min="8712" max="8713" width="10" style="2685" customWidth="1"/>
    <col min="8714" max="8714" width="9.140625" style="2685"/>
    <col min="8715" max="8715" width="11" style="2685" customWidth="1"/>
    <col min="8716" max="8954" width="9.140625" style="2685"/>
    <col min="8955" max="8955" width="4.7109375" style="2685" customWidth="1"/>
    <col min="8956" max="8956" width="35.28515625" style="2685" customWidth="1"/>
    <col min="8957" max="8957" width="0.85546875" style="2685" customWidth="1"/>
    <col min="8958" max="8966" width="10" style="2685" customWidth="1"/>
    <col min="8967" max="8967" width="3.28515625" style="2685" customWidth="1"/>
    <col min="8968" max="8969" width="10" style="2685" customWidth="1"/>
    <col min="8970" max="8970" width="9.140625" style="2685"/>
    <col min="8971" max="8971" width="11" style="2685" customWidth="1"/>
    <col min="8972" max="9210" width="9.140625" style="2685"/>
    <col min="9211" max="9211" width="4.7109375" style="2685" customWidth="1"/>
    <col min="9212" max="9212" width="35.28515625" style="2685" customWidth="1"/>
    <col min="9213" max="9213" width="0.85546875" style="2685" customWidth="1"/>
    <col min="9214" max="9222" width="10" style="2685" customWidth="1"/>
    <col min="9223" max="9223" width="3.28515625" style="2685" customWidth="1"/>
    <col min="9224" max="9225" width="10" style="2685" customWidth="1"/>
    <col min="9226" max="9226" width="9.140625" style="2685"/>
    <col min="9227" max="9227" width="11" style="2685" customWidth="1"/>
    <col min="9228" max="9466" width="9.140625" style="2685"/>
    <col min="9467" max="9467" width="4.7109375" style="2685" customWidth="1"/>
    <col min="9468" max="9468" width="35.28515625" style="2685" customWidth="1"/>
    <col min="9469" max="9469" width="0.85546875" style="2685" customWidth="1"/>
    <col min="9470" max="9478" width="10" style="2685" customWidth="1"/>
    <col min="9479" max="9479" width="3.28515625" style="2685" customWidth="1"/>
    <col min="9480" max="9481" width="10" style="2685" customWidth="1"/>
    <col min="9482" max="9482" width="9.140625" style="2685"/>
    <col min="9483" max="9483" width="11" style="2685" customWidth="1"/>
    <col min="9484" max="9722" width="9.140625" style="2685"/>
    <col min="9723" max="9723" width="4.7109375" style="2685" customWidth="1"/>
    <col min="9724" max="9724" width="35.28515625" style="2685" customWidth="1"/>
    <col min="9725" max="9725" width="0.85546875" style="2685" customWidth="1"/>
    <col min="9726" max="9734" width="10" style="2685" customWidth="1"/>
    <col min="9735" max="9735" width="3.28515625" style="2685" customWidth="1"/>
    <col min="9736" max="9737" width="10" style="2685" customWidth="1"/>
    <col min="9738" max="9738" width="9.140625" style="2685"/>
    <col min="9739" max="9739" width="11" style="2685" customWidth="1"/>
    <col min="9740" max="9978" width="9.140625" style="2685"/>
    <col min="9979" max="9979" width="4.7109375" style="2685" customWidth="1"/>
    <col min="9980" max="9980" width="35.28515625" style="2685" customWidth="1"/>
    <col min="9981" max="9981" width="0.85546875" style="2685" customWidth="1"/>
    <col min="9982" max="9990" width="10" style="2685" customWidth="1"/>
    <col min="9991" max="9991" width="3.28515625" style="2685" customWidth="1"/>
    <col min="9992" max="9993" width="10" style="2685" customWidth="1"/>
    <col min="9994" max="9994" width="9.140625" style="2685"/>
    <col min="9995" max="9995" width="11" style="2685" customWidth="1"/>
    <col min="9996" max="10234" width="9.140625" style="2685"/>
    <col min="10235" max="10235" width="4.7109375" style="2685" customWidth="1"/>
    <col min="10236" max="10236" width="35.28515625" style="2685" customWidth="1"/>
    <col min="10237" max="10237" width="0.85546875" style="2685" customWidth="1"/>
    <col min="10238" max="10246" width="10" style="2685" customWidth="1"/>
    <col min="10247" max="10247" width="3.28515625" style="2685" customWidth="1"/>
    <col min="10248" max="10249" width="10" style="2685" customWidth="1"/>
    <col min="10250" max="10250" width="9.140625" style="2685"/>
    <col min="10251" max="10251" width="11" style="2685" customWidth="1"/>
    <col min="10252" max="10490" width="9.140625" style="2685"/>
    <col min="10491" max="10491" width="4.7109375" style="2685" customWidth="1"/>
    <col min="10492" max="10492" width="35.28515625" style="2685" customWidth="1"/>
    <col min="10493" max="10493" width="0.85546875" style="2685" customWidth="1"/>
    <col min="10494" max="10502" width="10" style="2685" customWidth="1"/>
    <col min="10503" max="10503" width="3.28515625" style="2685" customWidth="1"/>
    <col min="10504" max="10505" width="10" style="2685" customWidth="1"/>
    <col min="10506" max="10506" width="9.140625" style="2685"/>
    <col min="10507" max="10507" width="11" style="2685" customWidth="1"/>
    <col min="10508" max="10746" width="9.140625" style="2685"/>
    <col min="10747" max="10747" width="4.7109375" style="2685" customWidth="1"/>
    <col min="10748" max="10748" width="35.28515625" style="2685" customWidth="1"/>
    <col min="10749" max="10749" width="0.85546875" style="2685" customWidth="1"/>
    <col min="10750" max="10758" width="10" style="2685" customWidth="1"/>
    <col min="10759" max="10759" width="3.28515625" style="2685" customWidth="1"/>
    <col min="10760" max="10761" width="10" style="2685" customWidth="1"/>
    <col min="10762" max="10762" width="9.140625" style="2685"/>
    <col min="10763" max="10763" width="11" style="2685" customWidth="1"/>
    <col min="10764" max="11002" width="9.140625" style="2685"/>
    <col min="11003" max="11003" width="4.7109375" style="2685" customWidth="1"/>
    <col min="11004" max="11004" width="35.28515625" style="2685" customWidth="1"/>
    <col min="11005" max="11005" width="0.85546875" style="2685" customWidth="1"/>
    <col min="11006" max="11014" width="10" style="2685" customWidth="1"/>
    <col min="11015" max="11015" width="3.28515625" style="2685" customWidth="1"/>
    <col min="11016" max="11017" width="10" style="2685" customWidth="1"/>
    <col min="11018" max="11018" width="9.140625" style="2685"/>
    <col min="11019" max="11019" width="11" style="2685" customWidth="1"/>
    <col min="11020" max="11258" width="9.140625" style="2685"/>
    <col min="11259" max="11259" width="4.7109375" style="2685" customWidth="1"/>
    <col min="11260" max="11260" width="35.28515625" style="2685" customWidth="1"/>
    <col min="11261" max="11261" width="0.85546875" style="2685" customWidth="1"/>
    <col min="11262" max="11270" width="10" style="2685" customWidth="1"/>
    <col min="11271" max="11271" width="3.28515625" style="2685" customWidth="1"/>
    <col min="11272" max="11273" width="10" style="2685" customWidth="1"/>
    <col min="11274" max="11274" width="9.140625" style="2685"/>
    <col min="11275" max="11275" width="11" style="2685" customWidth="1"/>
    <col min="11276" max="11514" width="9.140625" style="2685"/>
    <col min="11515" max="11515" width="4.7109375" style="2685" customWidth="1"/>
    <col min="11516" max="11516" width="35.28515625" style="2685" customWidth="1"/>
    <col min="11517" max="11517" width="0.85546875" style="2685" customWidth="1"/>
    <col min="11518" max="11526" width="10" style="2685" customWidth="1"/>
    <col min="11527" max="11527" width="3.28515625" style="2685" customWidth="1"/>
    <col min="11528" max="11529" width="10" style="2685" customWidth="1"/>
    <col min="11530" max="11530" width="9.140625" style="2685"/>
    <col min="11531" max="11531" width="11" style="2685" customWidth="1"/>
    <col min="11532" max="11770" width="9.140625" style="2685"/>
    <col min="11771" max="11771" width="4.7109375" style="2685" customWidth="1"/>
    <col min="11772" max="11772" width="35.28515625" style="2685" customWidth="1"/>
    <col min="11773" max="11773" width="0.85546875" style="2685" customWidth="1"/>
    <col min="11774" max="11782" width="10" style="2685" customWidth="1"/>
    <col min="11783" max="11783" width="3.28515625" style="2685" customWidth="1"/>
    <col min="11784" max="11785" width="10" style="2685" customWidth="1"/>
    <col min="11786" max="11786" width="9.140625" style="2685"/>
    <col min="11787" max="11787" width="11" style="2685" customWidth="1"/>
    <col min="11788" max="12026" width="9.140625" style="2685"/>
    <col min="12027" max="12027" width="4.7109375" style="2685" customWidth="1"/>
    <col min="12028" max="12028" width="35.28515625" style="2685" customWidth="1"/>
    <col min="12029" max="12029" width="0.85546875" style="2685" customWidth="1"/>
    <col min="12030" max="12038" width="10" style="2685" customWidth="1"/>
    <col min="12039" max="12039" width="3.28515625" style="2685" customWidth="1"/>
    <col min="12040" max="12041" width="10" style="2685" customWidth="1"/>
    <col min="12042" max="12042" width="9.140625" style="2685"/>
    <col min="12043" max="12043" width="11" style="2685" customWidth="1"/>
    <col min="12044" max="12282" width="9.140625" style="2685"/>
    <col min="12283" max="12283" width="4.7109375" style="2685" customWidth="1"/>
    <col min="12284" max="12284" width="35.28515625" style="2685" customWidth="1"/>
    <col min="12285" max="12285" width="0.85546875" style="2685" customWidth="1"/>
    <col min="12286" max="12294" width="10" style="2685" customWidth="1"/>
    <col min="12295" max="12295" width="3.28515625" style="2685" customWidth="1"/>
    <col min="12296" max="12297" width="10" style="2685" customWidth="1"/>
    <col min="12298" max="12298" width="9.140625" style="2685"/>
    <col min="12299" max="12299" width="11" style="2685" customWidth="1"/>
    <col min="12300" max="12538" width="9.140625" style="2685"/>
    <col min="12539" max="12539" width="4.7109375" style="2685" customWidth="1"/>
    <col min="12540" max="12540" width="35.28515625" style="2685" customWidth="1"/>
    <col min="12541" max="12541" width="0.85546875" style="2685" customWidth="1"/>
    <col min="12542" max="12550" width="10" style="2685" customWidth="1"/>
    <col min="12551" max="12551" width="3.28515625" style="2685" customWidth="1"/>
    <col min="12552" max="12553" width="10" style="2685" customWidth="1"/>
    <col min="12554" max="12554" width="9.140625" style="2685"/>
    <col min="12555" max="12555" width="11" style="2685" customWidth="1"/>
    <col min="12556" max="12794" width="9.140625" style="2685"/>
    <col min="12795" max="12795" width="4.7109375" style="2685" customWidth="1"/>
    <col min="12796" max="12796" width="35.28515625" style="2685" customWidth="1"/>
    <col min="12797" max="12797" width="0.85546875" style="2685" customWidth="1"/>
    <col min="12798" max="12806" width="10" style="2685" customWidth="1"/>
    <col min="12807" max="12807" width="3.28515625" style="2685" customWidth="1"/>
    <col min="12808" max="12809" width="10" style="2685" customWidth="1"/>
    <col min="12810" max="12810" width="9.140625" style="2685"/>
    <col min="12811" max="12811" width="11" style="2685" customWidth="1"/>
    <col min="12812" max="13050" width="9.140625" style="2685"/>
    <col min="13051" max="13051" width="4.7109375" style="2685" customWidth="1"/>
    <col min="13052" max="13052" width="35.28515625" style="2685" customWidth="1"/>
    <col min="13053" max="13053" width="0.85546875" style="2685" customWidth="1"/>
    <col min="13054" max="13062" width="10" style="2685" customWidth="1"/>
    <col min="13063" max="13063" width="3.28515625" style="2685" customWidth="1"/>
    <col min="13064" max="13065" width="10" style="2685" customWidth="1"/>
    <col min="13066" max="13066" width="9.140625" style="2685"/>
    <col min="13067" max="13067" width="11" style="2685" customWidth="1"/>
    <col min="13068" max="13306" width="9.140625" style="2685"/>
    <col min="13307" max="13307" width="4.7109375" style="2685" customWidth="1"/>
    <col min="13308" max="13308" width="35.28515625" style="2685" customWidth="1"/>
    <col min="13309" max="13309" width="0.85546875" style="2685" customWidth="1"/>
    <col min="13310" max="13318" width="10" style="2685" customWidth="1"/>
    <col min="13319" max="13319" width="3.28515625" style="2685" customWidth="1"/>
    <col min="13320" max="13321" width="10" style="2685" customWidth="1"/>
    <col min="13322" max="13322" width="9.140625" style="2685"/>
    <col min="13323" max="13323" width="11" style="2685" customWidth="1"/>
    <col min="13324" max="13562" width="9.140625" style="2685"/>
    <col min="13563" max="13563" width="4.7109375" style="2685" customWidth="1"/>
    <col min="13564" max="13564" width="35.28515625" style="2685" customWidth="1"/>
    <col min="13565" max="13565" width="0.85546875" style="2685" customWidth="1"/>
    <col min="13566" max="13574" width="10" style="2685" customWidth="1"/>
    <col min="13575" max="13575" width="3.28515625" style="2685" customWidth="1"/>
    <col min="13576" max="13577" width="10" style="2685" customWidth="1"/>
    <col min="13578" max="13578" width="9.140625" style="2685"/>
    <col min="13579" max="13579" width="11" style="2685" customWidth="1"/>
    <col min="13580" max="13818" width="9.140625" style="2685"/>
    <col min="13819" max="13819" width="4.7109375" style="2685" customWidth="1"/>
    <col min="13820" max="13820" width="35.28515625" style="2685" customWidth="1"/>
    <col min="13821" max="13821" width="0.85546875" style="2685" customWidth="1"/>
    <col min="13822" max="13830" width="10" style="2685" customWidth="1"/>
    <col min="13831" max="13831" width="3.28515625" style="2685" customWidth="1"/>
    <col min="13832" max="13833" width="10" style="2685" customWidth="1"/>
    <col min="13834" max="13834" width="9.140625" style="2685"/>
    <col min="13835" max="13835" width="11" style="2685" customWidth="1"/>
    <col min="13836" max="14074" width="9.140625" style="2685"/>
    <col min="14075" max="14075" width="4.7109375" style="2685" customWidth="1"/>
    <col min="14076" max="14076" width="35.28515625" style="2685" customWidth="1"/>
    <col min="14077" max="14077" width="0.85546875" style="2685" customWidth="1"/>
    <col min="14078" max="14086" width="10" style="2685" customWidth="1"/>
    <col min="14087" max="14087" width="3.28515625" style="2685" customWidth="1"/>
    <col min="14088" max="14089" width="10" style="2685" customWidth="1"/>
    <col min="14090" max="14090" width="9.140625" style="2685"/>
    <col min="14091" max="14091" width="11" style="2685" customWidth="1"/>
    <col min="14092" max="14330" width="9.140625" style="2685"/>
    <col min="14331" max="14331" width="4.7109375" style="2685" customWidth="1"/>
    <col min="14332" max="14332" width="35.28515625" style="2685" customWidth="1"/>
    <col min="14333" max="14333" width="0.85546875" style="2685" customWidth="1"/>
    <col min="14334" max="14342" width="10" style="2685" customWidth="1"/>
    <col min="14343" max="14343" width="3.28515625" style="2685" customWidth="1"/>
    <col min="14344" max="14345" width="10" style="2685" customWidth="1"/>
    <col min="14346" max="14346" width="9.140625" style="2685"/>
    <col min="14347" max="14347" width="11" style="2685" customWidth="1"/>
    <col min="14348" max="14586" width="9.140625" style="2685"/>
    <col min="14587" max="14587" width="4.7109375" style="2685" customWidth="1"/>
    <col min="14588" max="14588" width="35.28515625" style="2685" customWidth="1"/>
    <col min="14589" max="14589" width="0.85546875" style="2685" customWidth="1"/>
    <col min="14590" max="14598" width="10" style="2685" customWidth="1"/>
    <col min="14599" max="14599" width="3.28515625" style="2685" customWidth="1"/>
    <col min="14600" max="14601" width="10" style="2685" customWidth="1"/>
    <col min="14602" max="14602" width="9.140625" style="2685"/>
    <col min="14603" max="14603" width="11" style="2685" customWidth="1"/>
    <col min="14604" max="14842" width="9.140625" style="2685"/>
    <col min="14843" max="14843" width="4.7109375" style="2685" customWidth="1"/>
    <col min="14844" max="14844" width="35.28515625" style="2685" customWidth="1"/>
    <col min="14845" max="14845" width="0.85546875" style="2685" customWidth="1"/>
    <col min="14846" max="14854" width="10" style="2685" customWidth="1"/>
    <col min="14855" max="14855" width="3.28515625" style="2685" customWidth="1"/>
    <col min="14856" max="14857" width="10" style="2685" customWidth="1"/>
    <col min="14858" max="14858" width="9.140625" style="2685"/>
    <col min="14859" max="14859" width="11" style="2685" customWidth="1"/>
    <col min="14860" max="15098" width="9.140625" style="2685"/>
    <col min="15099" max="15099" width="4.7109375" style="2685" customWidth="1"/>
    <col min="15100" max="15100" width="35.28515625" style="2685" customWidth="1"/>
    <col min="15101" max="15101" width="0.85546875" style="2685" customWidth="1"/>
    <col min="15102" max="15110" width="10" style="2685" customWidth="1"/>
    <col min="15111" max="15111" width="3.28515625" style="2685" customWidth="1"/>
    <col min="15112" max="15113" width="10" style="2685" customWidth="1"/>
    <col min="15114" max="15114" width="9.140625" style="2685"/>
    <col min="15115" max="15115" width="11" style="2685" customWidth="1"/>
    <col min="15116" max="15354" width="9.140625" style="2685"/>
    <col min="15355" max="15355" width="4.7109375" style="2685" customWidth="1"/>
    <col min="15356" max="15356" width="35.28515625" style="2685" customWidth="1"/>
    <col min="15357" max="15357" width="0.85546875" style="2685" customWidth="1"/>
    <col min="15358" max="15366" width="10" style="2685" customWidth="1"/>
    <col min="15367" max="15367" width="3.28515625" style="2685" customWidth="1"/>
    <col min="15368" max="15369" width="10" style="2685" customWidth="1"/>
    <col min="15370" max="15370" width="9.140625" style="2685"/>
    <col min="15371" max="15371" width="11" style="2685" customWidth="1"/>
    <col min="15372" max="15610" width="9.140625" style="2685"/>
    <col min="15611" max="15611" width="4.7109375" style="2685" customWidth="1"/>
    <col min="15612" max="15612" width="35.28515625" style="2685" customWidth="1"/>
    <col min="15613" max="15613" width="0.85546875" style="2685" customWidth="1"/>
    <col min="15614" max="15622" width="10" style="2685" customWidth="1"/>
    <col min="15623" max="15623" width="3.28515625" style="2685" customWidth="1"/>
    <col min="15624" max="15625" width="10" style="2685" customWidth="1"/>
    <col min="15626" max="15626" width="9.140625" style="2685"/>
    <col min="15627" max="15627" width="11" style="2685" customWidth="1"/>
    <col min="15628" max="15866" width="9.140625" style="2685"/>
    <col min="15867" max="15867" width="4.7109375" style="2685" customWidth="1"/>
    <col min="15868" max="15868" width="35.28515625" style="2685" customWidth="1"/>
    <col min="15869" max="15869" width="0.85546875" style="2685" customWidth="1"/>
    <col min="15870" max="15878" width="10" style="2685" customWidth="1"/>
    <col min="15879" max="15879" width="3.28515625" style="2685" customWidth="1"/>
    <col min="15880" max="15881" width="10" style="2685" customWidth="1"/>
    <col min="15882" max="15882" width="9.140625" style="2685"/>
    <col min="15883" max="15883" width="11" style="2685" customWidth="1"/>
    <col min="15884" max="16122" width="9.140625" style="2685"/>
    <col min="16123" max="16123" width="4.7109375" style="2685" customWidth="1"/>
    <col min="16124" max="16124" width="35.28515625" style="2685" customWidth="1"/>
    <col min="16125" max="16125" width="0.85546875" style="2685" customWidth="1"/>
    <col min="16126" max="16134" width="10" style="2685" customWidth="1"/>
    <col min="16135" max="16135" width="3.28515625" style="2685" customWidth="1"/>
    <col min="16136" max="16137" width="10" style="2685" customWidth="1"/>
    <col min="16138" max="16138" width="9.140625" style="2685"/>
    <col min="16139" max="16139" width="11" style="2685" customWidth="1"/>
    <col min="16140" max="16384" width="9.140625" style="2685"/>
  </cols>
  <sheetData>
    <row r="1" spans="1:12" ht="27.75" customHeight="1" x14ac:dyDescent="0.2">
      <c r="A1" s="3487" t="s">
        <v>184</v>
      </c>
      <c r="B1" s="3075"/>
      <c r="C1" s="2700"/>
      <c r="D1" s="2700"/>
      <c r="E1" s="2655"/>
      <c r="F1" s="2655"/>
      <c r="G1" s="3480" t="s">
        <v>185</v>
      </c>
      <c r="H1" s="3480"/>
      <c r="I1" s="3480"/>
      <c r="J1" s="3480"/>
      <c r="K1" s="3480"/>
      <c r="L1" s="2628">
        <v>964</v>
      </c>
    </row>
    <row r="2" spans="1:12" x14ac:dyDescent="0.2">
      <c r="A2" s="2699" t="s">
        <v>286</v>
      </c>
      <c r="B2" s="2701"/>
      <c r="C2" s="2655"/>
      <c r="D2" s="2655"/>
      <c r="E2" s="2655"/>
      <c r="F2" s="2655"/>
      <c r="G2" s="3481" t="s">
        <v>549</v>
      </c>
      <c r="H2" s="3481"/>
      <c r="I2" s="3481"/>
      <c r="J2" s="3481"/>
      <c r="K2" s="3481"/>
      <c r="L2" s="3481"/>
    </row>
    <row r="3" spans="1:12" ht="12" customHeight="1" x14ac:dyDescent="0.2">
      <c r="A3" s="2702"/>
      <c r="B3" s="2703"/>
      <c r="C3" s="2704"/>
      <c r="D3" s="2705"/>
      <c r="E3" s="2656"/>
      <c r="F3" s="2656"/>
      <c r="G3" s="3482" t="s">
        <v>550</v>
      </c>
      <c r="H3" s="3482"/>
      <c r="I3" s="2706">
        <v>2013</v>
      </c>
      <c r="J3" s="2656"/>
      <c r="K3" s="2656"/>
      <c r="L3" s="2657"/>
    </row>
    <row r="4" spans="1:12" ht="12" customHeight="1" x14ac:dyDescent="0.2">
      <c r="A4" s="3483" t="s">
        <v>501</v>
      </c>
      <c r="B4" s="3483"/>
      <c r="C4" s="2707"/>
      <c r="D4" s="3484" t="s">
        <v>552</v>
      </c>
      <c r="E4" s="3485"/>
      <c r="F4" s="3485"/>
      <c r="G4" s="3485"/>
      <c r="H4" s="3486"/>
      <c r="I4" s="3476" t="s">
        <v>553</v>
      </c>
      <c r="J4" s="3478" t="s">
        <v>554</v>
      </c>
      <c r="K4" s="3476" t="s">
        <v>555</v>
      </c>
      <c r="L4" s="3479" t="s">
        <v>502</v>
      </c>
    </row>
    <row r="5" spans="1:12" ht="30" customHeight="1" x14ac:dyDescent="0.2">
      <c r="A5" s="3483"/>
      <c r="B5" s="3483"/>
      <c r="C5" s="2707"/>
      <c r="D5" s="2708" t="s">
        <v>556</v>
      </c>
      <c r="E5" s="2709" t="s">
        <v>557</v>
      </c>
      <c r="F5" s="2658" t="s">
        <v>558</v>
      </c>
      <c r="G5" s="2709" t="s">
        <v>555</v>
      </c>
      <c r="H5" s="2658" t="s">
        <v>503</v>
      </c>
      <c r="I5" s="3477"/>
      <c r="J5" s="3478"/>
      <c r="K5" s="3477"/>
      <c r="L5" s="3479"/>
    </row>
    <row r="6" spans="1:12" ht="10.5" customHeight="1" x14ac:dyDescent="0.2">
      <c r="A6" s="2710"/>
      <c r="B6" s="2711"/>
      <c r="C6" s="2711"/>
      <c r="D6" s="2712" t="s">
        <v>559</v>
      </c>
      <c r="E6" s="2713" t="s">
        <v>560</v>
      </c>
      <c r="F6" s="2659" t="s">
        <v>561</v>
      </c>
      <c r="G6" s="2713" t="s">
        <v>562</v>
      </c>
      <c r="H6" s="2659" t="s">
        <v>563</v>
      </c>
      <c r="I6" s="2713" t="s">
        <v>564</v>
      </c>
      <c r="J6" s="2659" t="s">
        <v>565</v>
      </c>
      <c r="K6" s="2713" t="s">
        <v>566</v>
      </c>
      <c r="L6" s="2633" t="s">
        <v>567</v>
      </c>
    </row>
    <row r="7" spans="1:12" ht="10.5" customHeight="1" x14ac:dyDescent="0.2">
      <c r="A7" s="2669"/>
      <c r="B7" s="2714" t="s">
        <v>568</v>
      </c>
      <c r="C7" s="2652"/>
      <c r="D7" s="2635" t="s">
        <v>569</v>
      </c>
      <c r="E7" s="2635" t="s">
        <v>569</v>
      </c>
      <c r="F7" s="2635" t="s">
        <v>569</v>
      </c>
      <c r="G7" s="2635" t="s">
        <v>569</v>
      </c>
      <c r="H7" s="2635" t="s">
        <v>569</v>
      </c>
      <c r="I7" s="2635" t="s">
        <v>942</v>
      </c>
      <c r="J7" s="2635" t="s">
        <v>569</v>
      </c>
      <c r="K7" s="2635" t="s">
        <v>569</v>
      </c>
      <c r="L7" s="2635" t="s">
        <v>569</v>
      </c>
    </row>
    <row r="8" spans="1:12" ht="15" customHeight="1" x14ac:dyDescent="0.2">
      <c r="A8" s="2672">
        <v>63</v>
      </c>
      <c r="B8" s="2673" t="s">
        <v>898</v>
      </c>
      <c r="C8" s="2674" t="s">
        <v>571</v>
      </c>
      <c r="D8" s="2684">
        <v>907744</v>
      </c>
      <c r="E8" s="2684">
        <v>56323</v>
      </c>
      <c r="F8" s="2684">
        <v>30878</v>
      </c>
      <c r="G8" s="2684">
        <v>-74159</v>
      </c>
      <c r="H8" s="2684">
        <v>920786</v>
      </c>
      <c r="I8" s="2684"/>
      <c r="J8" s="2823">
        <v>70312</v>
      </c>
      <c r="K8" s="2684">
        <v>-2618</v>
      </c>
      <c r="L8" s="2684">
        <v>988480</v>
      </c>
    </row>
    <row r="9" spans="1:12" ht="10.5" customHeight="1" x14ac:dyDescent="0.2">
      <c r="A9" s="2675" t="s">
        <v>586</v>
      </c>
      <c r="B9" s="2605" t="s">
        <v>372</v>
      </c>
      <c r="C9" s="2598"/>
      <c r="D9" s="2599">
        <v>15806</v>
      </c>
      <c r="E9" s="2599">
        <v>0</v>
      </c>
      <c r="F9" s="2599">
        <v>0</v>
      </c>
      <c r="G9" s="2599">
        <v>-15806</v>
      </c>
      <c r="H9" s="2599">
        <v>0</v>
      </c>
      <c r="I9" s="2599"/>
      <c r="J9" s="2599">
        <v>0</v>
      </c>
      <c r="K9" s="2599">
        <v>0</v>
      </c>
      <c r="L9" s="2599">
        <v>0</v>
      </c>
    </row>
    <row r="10" spans="1:12" ht="12" customHeight="1" x14ac:dyDescent="0.2">
      <c r="A10" s="2675" t="s">
        <v>373</v>
      </c>
      <c r="B10" s="2605" t="s">
        <v>374</v>
      </c>
      <c r="C10" s="2598"/>
      <c r="D10" s="2599">
        <v>820296</v>
      </c>
      <c r="E10" s="2599">
        <v>25418</v>
      </c>
      <c r="F10" s="2599">
        <v>0</v>
      </c>
      <c r="G10" s="2599">
        <v>-27464</v>
      </c>
      <c r="H10" s="2599">
        <v>818250</v>
      </c>
      <c r="I10" s="2599"/>
      <c r="J10" s="2599">
        <v>5359</v>
      </c>
      <c r="K10" s="2599">
        <v>-541</v>
      </c>
      <c r="L10" s="2599">
        <v>823068</v>
      </c>
    </row>
    <row r="11" spans="1:12" ht="10.5" customHeight="1" x14ac:dyDescent="0.2">
      <c r="A11" s="2675" t="s">
        <v>375</v>
      </c>
      <c r="B11" s="2605" t="s">
        <v>376</v>
      </c>
      <c r="C11" s="2598"/>
      <c r="D11" s="2599">
        <v>71642</v>
      </c>
      <c r="E11" s="2599">
        <v>30905</v>
      </c>
      <c r="F11" s="2599">
        <v>30878</v>
      </c>
      <c r="G11" s="2599">
        <v>-30889</v>
      </c>
      <c r="H11" s="2599">
        <v>102536</v>
      </c>
      <c r="I11" s="2599"/>
      <c r="J11" s="2599">
        <v>64953</v>
      </c>
      <c r="K11" s="2599">
        <v>-2077</v>
      </c>
      <c r="L11" s="2599">
        <v>165412</v>
      </c>
    </row>
    <row r="12" spans="1:12" ht="10.5" customHeight="1" x14ac:dyDescent="0.2">
      <c r="A12" s="2675" t="s">
        <v>377</v>
      </c>
      <c r="B12" s="2605" t="s">
        <v>378</v>
      </c>
      <c r="C12" s="2598"/>
      <c r="D12" s="2599">
        <v>0</v>
      </c>
      <c r="E12" s="2599">
        <v>0</v>
      </c>
      <c r="F12" s="2599">
        <v>0</v>
      </c>
      <c r="G12" s="2599">
        <v>0</v>
      </c>
      <c r="H12" s="2599">
        <v>0</v>
      </c>
      <c r="I12" s="2599"/>
      <c r="J12" s="2599">
        <v>0</v>
      </c>
      <c r="K12" s="2599">
        <v>0</v>
      </c>
      <c r="L12" s="2599">
        <v>0</v>
      </c>
    </row>
    <row r="13" spans="1:12" ht="11.25" customHeight="1" x14ac:dyDescent="0.2">
      <c r="A13" s="2675" t="s">
        <v>379</v>
      </c>
      <c r="B13" s="2605" t="s">
        <v>380</v>
      </c>
      <c r="C13" s="2598"/>
      <c r="D13" s="2599">
        <v>0</v>
      </c>
      <c r="E13" s="2599">
        <v>0</v>
      </c>
      <c r="F13" s="2599">
        <v>0</v>
      </c>
      <c r="G13" s="2599">
        <v>0</v>
      </c>
      <c r="H13" s="2599">
        <v>0</v>
      </c>
      <c r="I13" s="2599"/>
      <c r="J13" s="2599">
        <v>0</v>
      </c>
      <c r="K13" s="2599">
        <v>0</v>
      </c>
      <c r="L13" s="2599">
        <v>0</v>
      </c>
    </row>
    <row r="14" spans="1:12" ht="12" customHeight="1" x14ac:dyDescent="0.2">
      <c r="A14" s="2675" t="s">
        <v>381</v>
      </c>
      <c r="B14" s="2605" t="s">
        <v>382</v>
      </c>
      <c r="C14" s="2598"/>
      <c r="D14" s="2599">
        <v>0</v>
      </c>
      <c r="E14" s="2599">
        <v>0</v>
      </c>
      <c r="F14" s="2599">
        <v>0</v>
      </c>
      <c r="G14" s="2599">
        <v>0</v>
      </c>
      <c r="H14" s="2599">
        <v>0</v>
      </c>
      <c r="I14" s="2599"/>
      <c r="J14" s="2599">
        <v>0</v>
      </c>
      <c r="K14" s="2599">
        <v>0</v>
      </c>
      <c r="L14" s="2599">
        <v>0</v>
      </c>
    </row>
    <row r="15" spans="1:12" ht="12" customHeight="1" x14ac:dyDescent="0.2">
      <c r="A15" s="2675" t="s">
        <v>383</v>
      </c>
      <c r="B15" s="2605" t="s">
        <v>472</v>
      </c>
      <c r="C15" s="2598"/>
      <c r="D15" s="2599">
        <v>0</v>
      </c>
      <c r="E15" s="2599">
        <v>0</v>
      </c>
      <c r="F15" s="2599">
        <v>0</v>
      </c>
      <c r="G15" s="2599">
        <v>0</v>
      </c>
      <c r="H15" s="2599">
        <v>0</v>
      </c>
      <c r="I15" s="2599"/>
      <c r="J15" s="2599">
        <v>0</v>
      </c>
      <c r="K15" s="2599">
        <v>0</v>
      </c>
      <c r="L15" s="2599">
        <v>0</v>
      </c>
    </row>
    <row r="16" spans="1:12" ht="13.5" customHeight="1" x14ac:dyDescent="0.2">
      <c r="A16" s="2666">
        <v>631</v>
      </c>
      <c r="B16" s="2667" t="s">
        <v>880</v>
      </c>
      <c r="C16" s="2668" t="s">
        <v>571</v>
      </c>
      <c r="D16" s="2639">
        <v>432635</v>
      </c>
      <c r="E16" s="2639">
        <v>37460</v>
      </c>
      <c r="F16" s="2639">
        <v>30878</v>
      </c>
      <c r="G16" s="2639">
        <v>-74159</v>
      </c>
      <c r="H16" s="2639">
        <v>426814</v>
      </c>
      <c r="I16" s="2639"/>
      <c r="J16" s="2639">
        <v>55774</v>
      </c>
      <c r="K16" s="2639">
        <v>-2618</v>
      </c>
      <c r="L16" s="2824">
        <v>479970</v>
      </c>
    </row>
    <row r="17" spans="1:12" ht="9.75" customHeight="1" x14ac:dyDescent="0.2">
      <c r="A17" s="2669">
        <v>6312</v>
      </c>
      <c r="B17" s="2670" t="s">
        <v>616</v>
      </c>
      <c r="C17" s="2668" t="s">
        <v>571</v>
      </c>
      <c r="D17" s="2715">
        <v>15806</v>
      </c>
      <c r="E17" s="2715">
        <v>0</v>
      </c>
      <c r="F17" s="2715">
        <v>0</v>
      </c>
      <c r="G17" s="2715">
        <v>-15806</v>
      </c>
      <c r="H17" s="2639">
        <v>0</v>
      </c>
      <c r="I17" s="2716"/>
      <c r="J17" s="2715">
        <v>0</v>
      </c>
      <c r="K17" s="2715">
        <v>0</v>
      </c>
      <c r="L17" s="2639">
        <v>0</v>
      </c>
    </row>
    <row r="18" spans="1:12" ht="9.75" customHeight="1" x14ac:dyDescent="0.2">
      <c r="A18" s="2669">
        <v>6313</v>
      </c>
      <c r="B18" s="2670" t="s">
        <v>368</v>
      </c>
      <c r="C18" s="2668" t="s">
        <v>571</v>
      </c>
      <c r="D18" s="2715">
        <v>406452</v>
      </c>
      <c r="E18" s="2715">
        <v>24796</v>
      </c>
      <c r="F18" s="2715">
        <v>0</v>
      </c>
      <c r="G18" s="2715">
        <v>-27464</v>
      </c>
      <c r="H18" s="2639">
        <v>403784</v>
      </c>
      <c r="I18" s="2716"/>
      <c r="J18" s="2715">
        <v>4189</v>
      </c>
      <c r="K18" s="2715">
        <v>-541</v>
      </c>
      <c r="L18" s="2639">
        <v>407432</v>
      </c>
    </row>
    <row r="19" spans="1:12" ht="9.75" customHeight="1" x14ac:dyDescent="0.2">
      <c r="A19" s="2669">
        <v>6314</v>
      </c>
      <c r="B19" s="2670" t="s">
        <v>364</v>
      </c>
      <c r="C19" s="2668" t="s">
        <v>571</v>
      </c>
      <c r="D19" s="2715">
        <v>10377</v>
      </c>
      <c r="E19" s="2715">
        <v>12664</v>
      </c>
      <c r="F19" s="2715">
        <v>30878</v>
      </c>
      <c r="G19" s="2715">
        <v>-30889</v>
      </c>
      <c r="H19" s="2639">
        <v>23030</v>
      </c>
      <c r="I19" s="2716"/>
      <c r="J19" s="2715">
        <v>51585</v>
      </c>
      <c r="K19" s="2715">
        <v>-2077</v>
      </c>
      <c r="L19" s="2639">
        <v>72538</v>
      </c>
    </row>
    <row r="20" spans="1:12" ht="9.75" customHeight="1" x14ac:dyDescent="0.2">
      <c r="A20" s="2669">
        <v>6315</v>
      </c>
      <c r="B20" s="2670" t="s">
        <v>473</v>
      </c>
      <c r="C20" s="2668"/>
      <c r="D20" s="2639">
        <v>0</v>
      </c>
      <c r="E20" s="2639">
        <v>0</v>
      </c>
      <c r="F20" s="2639">
        <v>0</v>
      </c>
      <c r="G20" s="2639">
        <v>0</v>
      </c>
      <c r="H20" s="2639">
        <v>0</v>
      </c>
      <c r="I20" s="2716"/>
      <c r="J20" s="2639">
        <v>0</v>
      </c>
      <c r="K20" s="2639">
        <v>0</v>
      </c>
      <c r="L20" s="2639">
        <v>0</v>
      </c>
    </row>
    <row r="21" spans="1:12" ht="9.75" customHeight="1" x14ac:dyDescent="0.2">
      <c r="A21" s="2669">
        <v>6316</v>
      </c>
      <c r="B21" s="2670" t="s">
        <v>665</v>
      </c>
      <c r="C21" s="2668" t="s">
        <v>571</v>
      </c>
      <c r="D21" s="2639">
        <v>0</v>
      </c>
      <c r="E21" s="2639">
        <v>0</v>
      </c>
      <c r="F21" s="2639">
        <v>0</v>
      </c>
      <c r="G21" s="2639">
        <v>0</v>
      </c>
      <c r="H21" s="2639">
        <v>0</v>
      </c>
      <c r="I21" s="2639"/>
      <c r="J21" s="2639">
        <v>0</v>
      </c>
      <c r="K21" s="2639">
        <v>0</v>
      </c>
      <c r="L21" s="2639">
        <v>0</v>
      </c>
    </row>
    <row r="22" spans="1:12" ht="9.75" customHeight="1" x14ac:dyDescent="0.2">
      <c r="A22" s="2669">
        <v>6317</v>
      </c>
      <c r="B22" s="2670" t="s">
        <v>366</v>
      </c>
      <c r="C22" s="2668" t="s">
        <v>571</v>
      </c>
      <c r="D22" s="2639">
        <v>0</v>
      </c>
      <c r="E22" s="2639">
        <v>0</v>
      </c>
      <c r="F22" s="2639">
        <v>0</v>
      </c>
      <c r="G22" s="2639">
        <v>0</v>
      </c>
      <c r="H22" s="2639">
        <v>0</v>
      </c>
      <c r="I22" s="2639"/>
      <c r="J22" s="2639">
        <v>0</v>
      </c>
      <c r="K22" s="2639">
        <v>0</v>
      </c>
      <c r="L22" s="2639">
        <v>0</v>
      </c>
    </row>
    <row r="23" spans="1:12" ht="9.75" customHeight="1" x14ac:dyDescent="0.2">
      <c r="A23" s="2669">
        <v>6318</v>
      </c>
      <c r="B23" s="2670" t="s">
        <v>618</v>
      </c>
      <c r="C23" s="2668" t="s">
        <v>571</v>
      </c>
      <c r="D23" s="2639">
        <v>0</v>
      </c>
      <c r="E23" s="2639">
        <v>0</v>
      </c>
      <c r="F23" s="2639">
        <v>0</v>
      </c>
      <c r="G23" s="2639">
        <v>0</v>
      </c>
      <c r="H23" s="2639">
        <v>0</v>
      </c>
      <c r="I23" s="2639"/>
      <c r="J23" s="2639">
        <v>0</v>
      </c>
      <c r="K23" s="2639">
        <v>0</v>
      </c>
      <c r="L23" s="2639">
        <v>0</v>
      </c>
    </row>
    <row r="24" spans="1:12" ht="15" customHeight="1" x14ac:dyDescent="0.2">
      <c r="A24" s="2666">
        <v>632</v>
      </c>
      <c r="B24" s="2667" t="s">
        <v>881</v>
      </c>
      <c r="C24" s="2668" t="s">
        <v>571</v>
      </c>
      <c r="D24" s="2639">
        <v>475109</v>
      </c>
      <c r="E24" s="2639">
        <v>18863</v>
      </c>
      <c r="F24" s="2639">
        <v>0</v>
      </c>
      <c r="G24" s="2639">
        <v>0</v>
      </c>
      <c r="H24" s="2639">
        <v>493972</v>
      </c>
      <c r="I24" s="2639"/>
      <c r="J24" s="2639">
        <v>14538</v>
      </c>
      <c r="K24" s="2639">
        <v>0</v>
      </c>
      <c r="L24" s="2639">
        <v>508510</v>
      </c>
    </row>
    <row r="25" spans="1:12" ht="9.75" customHeight="1" x14ac:dyDescent="0.2">
      <c r="A25" s="2669">
        <v>6322</v>
      </c>
      <c r="B25" s="2670" t="s">
        <v>362</v>
      </c>
      <c r="C25" s="2668" t="s">
        <v>571</v>
      </c>
      <c r="D25" s="2639">
        <v>0</v>
      </c>
      <c r="E25" s="2639">
        <v>0</v>
      </c>
      <c r="F25" s="2639">
        <v>0</v>
      </c>
      <c r="G25" s="2639">
        <v>0</v>
      </c>
      <c r="H25" s="2663">
        <v>0</v>
      </c>
      <c r="I25" s="2716"/>
      <c r="J25" s="2639">
        <v>0</v>
      </c>
      <c r="K25" s="2639">
        <v>0</v>
      </c>
      <c r="L25" s="2671">
        <v>0</v>
      </c>
    </row>
    <row r="26" spans="1:12" ht="9.75" customHeight="1" x14ac:dyDescent="0.2">
      <c r="A26" s="2669">
        <v>6323</v>
      </c>
      <c r="B26" s="2670" t="s">
        <v>368</v>
      </c>
      <c r="C26" s="2668" t="s">
        <v>571</v>
      </c>
      <c r="D26" s="2639">
        <v>413844</v>
      </c>
      <c r="E26" s="2639">
        <v>622</v>
      </c>
      <c r="F26" s="2639">
        <v>0</v>
      </c>
      <c r="G26" s="2639">
        <v>0</v>
      </c>
      <c r="H26" s="2663">
        <v>414466</v>
      </c>
      <c r="I26" s="2716"/>
      <c r="J26" s="2639">
        <v>1170</v>
      </c>
      <c r="K26" s="2639">
        <v>0</v>
      </c>
      <c r="L26" s="2671">
        <v>415636</v>
      </c>
    </row>
    <row r="27" spans="1:12" ht="9.75" customHeight="1" x14ac:dyDescent="0.2">
      <c r="A27" s="2669">
        <v>6324</v>
      </c>
      <c r="B27" s="2670" t="s">
        <v>364</v>
      </c>
      <c r="C27" s="2668" t="s">
        <v>571</v>
      </c>
      <c r="D27" s="2639">
        <v>61265</v>
      </c>
      <c r="E27" s="2639">
        <v>18241</v>
      </c>
      <c r="F27" s="2639">
        <v>0</v>
      </c>
      <c r="G27" s="2639">
        <v>0</v>
      </c>
      <c r="H27" s="2663">
        <v>79506</v>
      </c>
      <c r="I27" s="2716"/>
      <c r="J27" s="2639">
        <v>13368</v>
      </c>
      <c r="K27" s="2639">
        <v>0</v>
      </c>
      <c r="L27" s="2671">
        <v>92874</v>
      </c>
    </row>
    <row r="28" spans="1:12" ht="9.75" customHeight="1" x14ac:dyDescent="0.2">
      <c r="A28" s="2669">
        <v>6325</v>
      </c>
      <c r="B28" s="2670" t="s">
        <v>474</v>
      </c>
      <c r="C28" s="2668"/>
      <c r="D28" s="2639">
        <v>0</v>
      </c>
      <c r="E28" s="2639">
        <v>0</v>
      </c>
      <c r="F28" s="2639">
        <v>0</v>
      </c>
      <c r="G28" s="2639">
        <v>0</v>
      </c>
      <c r="H28" s="2663">
        <v>0</v>
      </c>
      <c r="I28" s="2716"/>
      <c r="J28" s="2639">
        <v>0</v>
      </c>
      <c r="K28" s="2639">
        <v>0</v>
      </c>
      <c r="L28" s="2671">
        <v>0</v>
      </c>
    </row>
    <row r="29" spans="1:12" ht="9.75" customHeight="1" x14ac:dyDescent="0.2">
      <c r="A29" s="2669">
        <v>6326</v>
      </c>
      <c r="B29" s="2670" t="s">
        <v>665</v>
      </c>
      <c r="C29" s="2668" t="s">
        <v>571</v>
      </c>
      <c r="D29" s="2639">
        <v>0</v>
      </c>
      <c r="E29" s="2639">
        <v>0</v>
      </c>
      <c r="F29" s="2639">
        <v>0</v>
      </c>
      <c r="G29" s="2639">
        <v>0</v>
      </c>
      <c r="H29" s="2663">
        <v>0</v>
      </c>
      <c r="I29" s="2639"/>
      <c r="J29" s="2639">
        <v>0</v>
      </c>
      <c r="K29" s="2639">
        <v>0</v>
      </c>
      <c r="L29" s="2671">
        <v>0</v>
      </c>
    </row>
    <row r="30" spans="1:12" ht="9.75" customHeight="1" x14ac:dyDescent="0.2">
      <c r="A30" s="2669">
        <v>6327</v>
      </c>
      <c r="B30" s="2670" t="s">
        <v>366</v>
      </c>
      <c r="C30" s="2668" t="s">
        <v>571</v>
      </c>
      <c r="D30" s="2639">
        <v>0</v>
      </c>
      <c r="E30" s="2639">
        <v>0</v>
      </c>
      <c r="F30" s="2639">
        <v>0</v>
      </c>
      <c r="G30" s="2639">
        <v>0</v>
      </c>
      <c r="H30" s="2663">
        <v>0</v>
      </c>
      <c r="I30" s="2639"/>
      <c r="J30" s="2639">
        <v>0</v>
      </c>
      <c r="K30" s="2639">
        <v>0</v>
      </c>
      <c r="L30" s="2671">
        <v>0</v>
      </c>
    </row>
    <row r="31" spans="1:12" ht="10.5" customHeight="1" x14ac:dyDescent="0.2">
      <c r="A31" s="2710">
        <v>6328</v>
      </c>
      <c r="B31" s="2717" t="s">
        <v>619</v>
      </c>
      <c r="C31" s="2697" t="s">
        <v>571</v>
      </c>
      <c r="D31" s="2649">
        <v>0</v>
      </c>
      <c r="E31" s="2649">
        <v>0</v>
      </c>
      <c r="F31" s="2649">
        <v>0</v>
      </c>
      <c r="G31" s="2649">
        <v>0</v>
      </c>
      <c r="H31" s="2649">
        <v>0</v>
      </c>
      <c r="I31" s="2649"/>
      <c r="J31" s="2649">
        <v>0</v>
      </c>
      <c r="K31" s="2649">
        <v>0</v>
      </c>
      <c r="L31" s="2649">
        <v>0</v>
      </c>
    </row>
    <row r="32" spans="1:12" ht="12.75" customHeight="1" x14ac:dyDescent="0.2">
      <c r="A32" s="2718" t="s">
        <v>634</v>
      </c>
      <c r="B32" s="2668"/>
      <c r="C32" s="2622"/>
      <c r="D32" s="2599"/>
      <c r="E32" s="2599"/>
      <c r="F32" s="2599"/>
      <c r="G32" s="2599"/>
      <c r="H32" s="2599"/>
      <c r="I32" s="2599"/>
      <c r="J32" s="2599"/>
      <c r="K32" s="2599"/>
      <c r="L32" s="2599"/>
    </row>
    <row r="33" spans="1:12" ht="9.75" customHeight="1" x14ac:dyDescent="0.2">
      <c r="A33" s="2718" t="s">
        <v>635</v>
      </c>
      <c r="B33" s="2668"/>
      <c r="C33" s="2622"/>
      <c r="D33" s="2650"/>
      <c r="E33" s="2650"/>
      <c r="F33" s="2650"/>
      <c r="G33" s="2650"/>
      <c r="H33" s="2650"/>
      <c r="I33" s="2650"/>
      <c r="J33" s="2650"/>
      <c r="K33" s="2650"/>
      <c r="L33" s="2650"/>
    </row>
    <row r="34" spans="1:12" ht="9.75" customHeight="1" x14ac:dyDescent="0.2">
      <c r="A34" s="2718" t="s">
        <v>636</v>
      </c>
      <c r="B34" s="2668"/>
      <c r="C34" s="2622"/>
      <c r="D34" s="2650"/>
      <c r="E34" s="2718"/>
      <c r="F34" s="2650"/>
      <c r="G34" s="2650"/>
      <c r="H34" s="2650"/>
      <c r="I34" s="2650"/>
      <c r="J34" s="2650"/>
      <c r="K34" s="2650"/>
      <c r="L34" s="2650"/>
    </row>
    <row r="35" spans="1:12" ht="9.75" customHeight="1" x14ac:dyDescent="0.2">
      <c r="A35" s="2668" t="s">
        <v>899</v>
      </c>
      <c r="B35" s="2668"/>
      <c r="C35" s="2622"/>
      <c r="D35" s="2650"/>
      <c r="E35" s="2718"/>
      <c r="F35" s="2650"/>
      <c r="G35" s="2650"/>
      <c r="H35" s="2650"/>
      <c r="I35" s="2650"/>
      <c r="J35" s="2650"/>
      <c r="K35" s="2650"/>
      <c r="L35" s="2650"/>
    </row>
    <row r="36" spans="1:12" ht="9.75" customHeight="1" x14ac:dyDescent="0.2">
      <c r="A36" s="2668" t="s">
        <v>900</v>
      </c>
      <c r="B36" s="2668"/>
      <c r="C36" s="2622"/>
      <c r="D36" s="2650"/>
      <c r="E36" s="2650"/>
      <c r="F36" s="2650"/>
      <c r="G36" s="2650"/>
      <c r="H36" s="2650"/>
      <c r="I36" s="2650"/>
      <c r="J36" s="2650"/>
      <c r="K36" s="2650"/>
      <c r="L36" s="2650"/>
    </row>
    <row r="37" spans="1:12" ht="9.75" customHeight="1" x14ac:dyDescent="0.2">
      <c r="A37" s="2668" t="s">
        <v>901</v>
      </c>
      <c r="B37" s="2668"/>
      <c r="C37" s="2622"/>
      <c r="D37" s="2650"/>
      <c r="E37" s="2650"/>
      <c r="F37" s="2650"/>
      <c r="G37" s="2650"/>
      <c r="H37" s="2650"/>
      <c r="I37" s="2650"/>
      <c r="J37" s="2650"/>
      <c r="K37" s="2650"/>
      <c r="L37" s="2650"/>
    </row>
    <row r="38" spans="1:12" ht="9.75" customHeight="1" x14ac:dyDescent="0.2">
      <c r="A38" s="2668" t="s">
        <v>902</v>
      </c>
      <c r="B38" s="2668"/>
      <c r="C38" s="2622"/>
      <c r="D38" s="2650"/>
      <c r="E38" s="2650"/>
      <c r="F38" s="2650"/>
      <c r="G38" s="2650"/>
      <c r="H38" s="2650"/>
      <c r="I38" s="2650"/>
      <c r="J38" s="2650"/>
      <c r="K38" s="2650"/>
      <c r="L38" s="2650"/>
    </row>
    <row r="39" spans="1:12" ht="9.75" customHeight="1" x14ac:dyDescent="0.2">
      <c r="A39" s="2668" t="s">
        <v>903</v>
      </c>
      <c r="B39" s="2668"/>
      <c r="C39" s="2622"/>
      <c r="D39" s="2650"/>
      <c r="E39" s="2650"/>
      <c r="F39" s="2650"/>
      <c r="G39" s="2650"/>
      <c r="H39" s="2650"/>
      <c r="I39" s="2650"/>
      <c r="J39" s="2650"/>
      <c r="K39" s="2650"/>
      <c r="L39" s="2650"/>
    </row>
    <row r="40" spans="1:12" ht="9.75" customHeight="1" x14ac:dyDescent="0.2">
      <c r="A40" s="2668" t="s">
        <v>904</v>
      </c>
      <c r="B40" s="2668"/>
      <c r="C40" s="2622"/>
      <c r="D40" s="2650"/>
      <c r="E40" s="2650"/>
      <c r="F40" s="2650"/>
      <c r="G40" s="2650"/>
      <c r="H40" s="2650"/>
      <c r="I40" s="2650"/>
      <c r="J40" s="2650"/>
      <c r="K40" s="2650"/>
      <c r="L40" s="2650"/>
    </row>
    <row r="41" spans="1:12" ht="9.75" customHeight="1" x14ac:dyDescent="0.2">
      <c r="A41" s="2718"/>
      <c r="B41" s="2668"/>
      <c r="C41" s="2622"/>
      <c r="D41" s="2650"/>
      <c r="E41" s="2650"/>
      <c r="F41" s="2650"/>
      <c r="G41" s="2650"/>
      <c r="H41" s="2650"/>
      <c r="I41" s="2650"/>
      <c r="J41" s="2650"/>
      <c r="K41" s="2650"/>
      <c r="L41" s="2650"/>
    </row>
  </sheetData>
  <mergeCells count="10">
    <mergeCell ref="G1:K1"/>
    <mergeCell ref="G2:L2"/>
    <mergeCell ref="G3:H3"/>
    <mergeCell ref="A4:B5"/>
    <mergeCell ref="D4:H4"/>
    <mergeCell ref="I4:I5"/>
    <mergeCell ref="J4:J5"/>
    <mergeCell ref="K4:K5"/>
    <mergeCell ref="L4:L5"/>
    <mergeCell ref="A1:B1"/>
  </mergeCells>
  <printOptions horizontalCentered="1"/>
  <pageMargins left="0.19685039370078741" right="0.19685039370078741" top="0.6692913385826772" bottom="0.51181102362204722" header="0" footer="0.31496062992125984"/>
  <pageSetup paperSize="9" scale="78" firstPageNumber="31" fitToWidth="0" fitToHeight="0" orientation="landscape" r:id="rId1"/>
  <headerFooter alignWithMargins="0">
    <oddFooter>&amp;C&amp;P</oddFooter>
  </headerFooter>
  <rowBreaks count="1" manualBreakCount="1">
    <brk id="7" max="11" man="1"/>
  </rowBreaks>
  <colBreaks count="1" manualBreakCount="1">
    <brk id="12" max="85" man="1"/>
  </colBreaks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4">
    <pageSetUpPr fitToPage="1"/>
  </sheetPr>
  <dimension ref="A1:L34"/>
  <sheetViews>
    <sheetView view="pageBreakPreview" zoomScale="60" zoomScaleNormal="100" workbookViewId="0">
      <selection sqref="A1:B1"/>
    </sheetView>
  </sheetViews>
  <sheetFormatPr defaultRowHeight="12.75" x14ac:dyDescent="0.2"/>
  <cols>
    <col min="1" max="1" width="4.7109375" style="2654" customWidth="1"/>
    <col min="2" max="2" width="35.28515625" style="2654" customWidth="1"/>
    <col min="3" max="3" width="0.85546875" style="2654" customWidth="1"/>
    <col min="4" max="12" width="10" style="2654" customWidth="1"/>
    <col min="13" max="13" width="3.28515625" style="2654" customWidth="1"/>
    <col min="14" max="253" width="9.140625" style="2654"/>
    <col min="254" max="254" width="4.7109375" style="2654" customWidth="1"/>
    <col min="255" max="255" width="35.28515625" style="2654" customWidth="1"/>
    <col min="256" max="256" width="0.85546875" style="2654" customWidth="1"/>
    <col min="257" max="265" width="10" style="2654" customWidth="1"/>
    <col min="266" max="266" width="3.28515625" style="2654" customWidth="1"/>
    <col min="267" max="268" width="10" style="2654" customWidth="1"/>
    <col min="269" max="509" width="9.140625" style="2654"/>
    <col min="510" max="510" width="4.7109375" style="2654" customWidth="1"/>
    <col min="511" max="511" width="35.28515625" style="2654" customWidth="1"/>
    <col min="512" max="512" width="0.85546875" style="2654" customWidth="1"/>
    <col min="513" max="521" width="10" style="2654" customWidth="1"/>
    <col min="522" max="522" width="3.28515625" style="2654" customWidth="1"/>
    <col min="523" max="524" width="10" style="2654" customWidth="1"/>
    <col min="525" max="765" width="9.140625" style="2654"/>
    <col min="766" max="766" width="4.7109375" style="2654" customWidth="1"/>
    <col min="767" max="767" width="35.28515625" style="2654" customWidth="1"/>
    <col min="768" max="768" width="0.85546875" style="2654" customWidth="1"/>
    <col min="769" max="777" width="10" style="2654" customWidth="1"/>
    <col min="778" max="778" width="3.28515625" style="2654" customWidth="1"/>
    <col min="779" max="780" width="10" style="2654" customWidth="1"/>
    <col min="781" max="1021" width="9.140625" style="2654"/>
    <col min="1022" max="1022" width="4.7109375" style="2654" customWidth="1"/>
    <col min="1023" max="1023" width="35.28515625" style="2654" customWidth="1"/>
    <col min="1024" max="1024" width="0.85546875" style="2654" customWidth="1"/>
    <col min="1025" max="1033" width="10" style="2654" customWidth="1"/>
    <col min="1034" max="1034" width="3.28515625" style="2654" customWidth="1"/>
    <col min="1035" max="1036" width="10" style="2654" customWidth="1"/>
    <col min="1037" max="1277" width="9.140625" style="2654"/>
    <col min="1278" max="1278" width="4.7109375" style="2654" customWidth="1"/>
    <col min="1279" max="1279" width="35.28515625" style="2654" customWidth="1"/>
    <col min="1280" max="1280" width="0.85546875" style="2654" customWidth="1"/>
    <col min="1281" max="1289" width="10" style="2654" customWidth="1"/>
    <col min="1290" max="1290" width="3.28515625" style="2654" customWidth="1"/>
    <col min="1291" max="1292" width="10" style="2654" customWidth="1"/>
    <col min="1293" max="1533" width="9.140625" style="2654"/>
    <col min="1534" max="1534" width="4.7109375" style="2654" customWidth="1"/>
    <col min="1535" max="1535" width="35.28515625" style="2654" customWidth="1"/>
    <col min="1536" max="1536" width="0.85546875" style="2654" customWidth="1"/>
    <col min="1537" max="1545" width="10" style="2654" customWidth="1"/>
    <col min="1546" max="1546" width="3.28515625" style="2654" customWidth="1"/>
    <col min="1547" max="1548" width="10" style="2654" customWidth="1"/>
    <col min="1549" max="1789" width="9.140625" style="2654"/>
    <col min="1790" max="1790" width="4.7109375" style="2654" customWidth="1"/>
    <col min="1791" max="1791" width="35.28515625" style="2654" customWidth="1"/>
    <col min="1792" max="1792" width="0.85546875" style="2654" customWidth="1"/>
    <col min="1793" max="1801" width="10" style="2654" customWidth="1"/>
    <col min="1802" max="1802" width="3.28515625" style="2654" customWidth="1"/>
    <col min="1803" max="1804" width="10" style="2654" customWidth="1"/>
    <col min="1805" max="2045" width="9.140625" style="2654"/>
    <col min="2046" max="2046" width="4.7109375" style="2654" customWidth="1"/>
    <col min="2047" max="2047" width="35.28515625" style="2654" customWidth="1"/>
    <col min="2048" max="2048" width="0.85546875" style="2654" customWidth="1"/>
    <col min="2049" max="2057" width="10" style="2654" customWidth="1"/>
    <col min="2058" max="2058" width="3.28515625" style="2654" customWidth="1"/>
    <col min="2059" max="2060" width="10" style="2654" customWidth="1"/>
    <col min="2061" max="2301" width="9.140625" style="2654"/>
    <col min="2302" max="2302" width="4.7109375" style="2654" customWidth="1"/>
    <col min="2303" max="2303" width="35.28515625" style="2654" customWidth="1"/>
    <col min="2304" max="2304" width="0.85546875" style="2654" customWidth="1"/>
    <col min="2305" max="2313" width="10" style="2654" customWidth="1"/>
    <col min="2314" max="2314" width="3.28515625" style="2654" customWidth="1"/>
    <col min="2315" max="2316" width="10" style="2654" customWidth="1"/>
    <col min="2317" max="2557" width="9.140625" style="2654"/>
    <col min="2558" max="2558" width="4.7109375" style="2654" customWidth="1"/>
    <col min="2559" max="2559" width="35.28515625" style="2654" customWidth="1"/>
    <col min="2560" max="2560" width="0.85546875" style="2654" customWidth="1"/>
    <col min="2561" max="2569" width="10" style="2654" customWidth="1"/>
    <col min="2570" max="2570" width="3.28515625" style="2654" customWidth="1"/>
    <col min="2571" max="2572" width="10" style="2654" customWidth="1"/>
    <col min="2573" max="2813" width="9.140625" style="2654"/>
    <col min="2814" max="2814" width="4.7109375" style="2654" customWidth="1"/>
    <col min="2815" max="2815" width="35.28515625" style="2654" customWidth="1"/>
    <col min="2816" max="2816" width="0.85546875" style="2654" customWidth="1"/>
    <col min="2817" max="2825" width="10" style="2654" customWidth="1"/>
    <col min="2826" max="2826" width="3.28515625" style="2654" customWidth="1"/>
    <col min="2827" max="2828" width="10" style="2654" customWidth="1"/>
    <col min="2829" max="3069" width="9.140625" style="2654"/>
    <col min="3070" max="3070" width="4.7109375" style="2654" customWidth="1"/>
    <col min="3071" max="3071" width="35.28515625" style="2654" customWidth="1"/>
    <col min="3072" max="3072" width="0.85546875" style="2654" customWidth="1"/>
    <col min="3073" max="3081" width="10" style="2654" customWidth="1"/>
    <col min="3082" max="3082" width="3.28515625" style="2654" customWidth="1"/>
    <col min="3083" max="3084" width="10" style="2654" customWidth="1"/>
    <col min="3085" max="3325" width="9.140625" style="2654"/>
    <col min="3326" max="3326" width="4.7109375" style="2654" customWidth="1"/>
    <col min="3327" max="3327" width="35.28515625" style="2654" customWidth="1"/>
    <col min="3328" max="3328" width="0.85546875" style="2654" customWidth="1"/>
    <col min="3329" max="3337" width="10" style="2654" customWidth="1"/>
    <col min="3338" max="3338" width="3.28515625" style="2654" customWidth="1"/>
    <col min="3339" max="3340" width="10" style="2654" customWidth="1"/>
    <col min="3341" max="3581" width="9.140625" style="2654"/>
    <col min="3582" max="3582" width="4.7109375" style="2654" customWidth="1"/>
    <col min="3583" max="3583" width="35.28515625" style="2654" customWidth="1"/>
    <col min="3584" max="3584" width="0.85546875" style="2654" customWidth="1"/>
    <col min="3585" max="3593" width="10" style="2654" customWidth="1"/>
    <col min="3594" max="3594" width="3.28515625" style="2654" customWidth="1"/>
    <col min="3595" max="3596" width="10" style="2654" customWidth="1"/>
    <col min="3597" max="3837" width="9.140625" style="2654"/>
    <col min="3838" max="3838" width="4.7109375" style="2654" customWidth="1"/>
    <col min="3839" max="3839" width="35.28515625" style="2654" customWidth="1"/>
    <col min="3840" max="3840" width="0.85546875" style="2654" customWidth="1"/>
    <col min="3841" max="3849" width="10" style="2654" customWidth="1"/>
    <col min="3850" max="3850" width="3.28515625" style="2654" customWidth="1"/>
    <col min="3851" max="3852" width="10" style="2654" customWidth="1"/>
    <col min="3853" max="4093" width="9.140625" style="2654"/>
    <col min="4094" max="4094" width="4.7109375" style="2654" customWidth="1"/>
    <col min="4095" max="4095" width="35.28515625" style="2654" customWidth="1"/>
    <col min="4096" max="4096" width="0.85546875" style="2654" customWidth="1"/>
    <col min="4097" max="4105" width="10" style="2654" customWidth="1"/>
    <col min="4106" max="4106" width="3.28515625" style="2654" customWidth="1"/>
    <col min="4107" max="4108" width="10" style="2654" customWidth="1"/>
    <col min="4109" max="4349" width="9.140625" style="2654"/>
    <col min="4350" max="4350" width="4.7109375" style="2654" customWidth="1"/>
    <col min="4351" max="4351" width="35.28515625" style="2654" customWidth="1"/>
    <col min="4352" max="4352" width="0.85546875" style="2654" customWidth="1"/>
    <col min="4353" max="4361" width="10" style="2654" customWidth="1"/>
    <col min="4362" max="4362" width="3.28515625" style="2654" customWidth="1"/>
    <col min="4363" max="4364" width="10" style="2654" customWidth="1"/>
    <col min="4365" max="4605" width="9.140625" style="2654"/>
    <col min="4606" max="4606" width="4.7109375" style="2654" customWidth="1"/>
    <col min="4607" max="4607" width="35.28515625" style="2654" customWidth="1"/>
    <col min="4608" max="4608" width="0.85546875" style="2654" customWidth="1"/>
    <col min="4609" max="4617" width="10" style="2654" customWidth="1"/>
    <col min="4618" max="4618" width="3.28515625" style="2654" customWidth="1"/>
    <col min="4619" max="4620" width="10" style="2654" customWidth="1"/>
    <col min="4621" max="4861" width="9.140625" style="2654"/>
    <col min="4862" max="4862" width="4.7109375" style="2654" customWidth="1"/>
    <col min="4863" max="4863" width="35.28515625" style="2654" customWidth="1"/>
    <col min="4864" max="4864" width="0.85546875" style="2654" customWidth="1"/>
    <col min="4865" max="4873" width="10" style="2654" customWidth="1"/>
    <col min="4874" max="4874" width="3.28515625" style="2654" customWidth="1"/>
    <col min="4875" max="4876" width="10" style="2654" customWidth="1"/>
    <col min="4877" max="5117" width="9.140625" style="2654"/>
    <col min="5118" max="5118" width="4.7109375" style="2654" customWidth="1"/>
    <col min="5119" max="5119" width="35.28515625" style="2654" customWidth="1"/>
    <col min="5120" max="5120" width="0.85546875" style="2654" customWidth="1"/>
    <col min="5121" max="5129" width="10" style="2654" customWidth="1"/>
    <col min="5130" max="5130" width="3.28515625" style="2654" customWidth="1"/>
    <col min="5131" max="5132" width="10" style="2654" customWidth="1"/>
    <col min="5133" max="5373" width="9.140625" style="2654"/>
    <col min="5374" max="5374" width="4.7109375" style="2654" customWidth="1"/>
    <col min="5375" max="5375" width="35.28515625" style="2654" customWidth="1"/>
    <col min="5376" max="5376" width="0.85546875" style="2654" customWidth="1"/>
    <col min="5377" max="5385" width="10" style="2654" customWidth="1"/>
    <col min="5386" max="5386" width="3.28515625" style="2654" customWidth="1"/>
    <col min="5387" max="5388" width="10" style="2654" customWidth="1"/>
    <col min="5389" max="5629" width="9.140625" style="2654"/>
    <col min="5630" max="5630" width="4.7109375" style="2654" customWidth="1"/>
    <col min="5631" max="5631" width="35.28515625" style="2654" customWidth="1"/>
    <col min="5632" max="5632" width="0.85546875" style="2654" customWidth="1"/>
    <col min="5633" max="5641" width="10" style="2654" customWidth="1"/>
    <col min="5642" max="5642" width="3.28515625" style="2654" customWidth="1"/>
    <col min="5643" max="5644" width="10" style="2654" customWidth="1"/>
    <col min="5645" max="5885" width="9.140625" style="2654"/>
    <col min="5886" max="5886" width="4.7109375" style="2654" customWidth="1"/>
    <col min="5887" max="5887" width="35.28515625" style="2654" customWidth="1"/>
    <col min="5888" max="5888" width="0.85546875" style="2654" customWidth="1"/>
    <col min="5889" max="5897" width="10" style="2654" customWidth="1"/>
    <col min="5898" max="5898" width="3.28515625" style="2654" customWidth="1"/>
    <col min="5899" max="5900" width="10" style="2654" customWidth="1"/>
    <col min="5901" max="6141" width="9.140625" style="2654"/>
    <col min="6142" max="6142" width="4.7109375" style="2654" customWidth="1"/>
    <col min="6143" max="6143" width="35.28515625" style="2654" customWidth="1"/>
    <col min="6144" max="6144" width="0.85546875" style="2654" customWidth="1"/>
    <col min="6145" max="6153" width="10" style="2654" customWidth="1"/>
    <col min="6154" max="6154" width="3.28515625" style="2654" customWidth="1"/>
    <col min="6155" max="6156" width="10" style="2654" customWidth="1"/>
    <col min="6157" max="6397" width="9.140625" style="2654"/>
    <col min="6398" max="6398" width="4.7109375" style="2654" customWidth="1"/>
    <col min="6399" max="6399" width="35.28515625" style="2654" customWidth="1"/>
    <col min="6400" max="6400" width="0.85546875" style="2654" customWidth="1"/>
    <col min="6401" max="6409" width="10" style="2654" customWidth="1"/>
    <col min="6410" max="6410" width="3.28515625" style="2654" customWidth="1"/>
    <col min="6411" max="6412" width="10" style="2654" customWidth="1"/>
    <col min="6413" max="6653" width="9.140625" style="2654"/>
    <col min="6654" max="6654" width="4.7109375" style="2654" customWidth="1"/>
    <col min="6655" max="6655" width="35.28515625" style="2654" customWidth="1"/>
    <col min="6656" max="6656" width="0.85546875" style="2654" customWidth="1"/>
    <col min="6657" max="6665" width="10" style="2654" customWidth="1"/>
    <col min="6666" max="6666" width="3.28515625" style="2654" customWidth="1"/>
    <col min="6667" max="6668" width="10" style="2654" customWidth="1"/>
    <col min="6669" max="6909" width="9.140625" style="2654"/>
    <col min="6910" max="6910" width="4.7109375" style="2654" customWidth="1"/>
    <col min="6911" max="6911" width="35.28515625" style="2654" customWidth="1"/>
    <col min="6912" max="6912" width="0.85546875" style="2654" customWidth="1"/>
    <col min="6913" max="6921" width="10" style="2654" customWidth="1"/>
    <col min="6922" max="6922" width="3.28515625" style="2654" customWidth="1"/>
    <col min="6923" max="6924" width="10" style="2654" customWidth="1"/>
    <col min="6925" max="7165" width="9.140625" style="2654"/>
    <col min="7166" max="7166" width="4.7109375" style="2654" customWidth="1"/>
    <col min="7167" max="7167" width="35.28515625" style="2654" customWidth="1"/>
    <col min="7168" max="7168" width="0.85546875" style="2654" customWidth="1"/>
    <col min="7169" max="7177" width="10" style="2654" customWidth="1"/>
    <col min="7178" max="7178" width="3.28515625" style="2654" customWidth="1"/>
    <col min="7179" max="7180" width="10" style="2654" customWidth="1"/>
    <col min="7181" max="7421" width="9.140625" style="2654"/>
    <col min="7422" max="7422" width="4.7109375" style="2654" customWidth="1"/>
    <col min="7423" max="7423" width="35.28515625" style="2654" customWidth="1"/>
    <col min="7424" max="7424" width="0.85546875" style="2654" customWidth="1"/>
    <col min="7425" max="7433" width="10" style="2654" customWidth="1"/>
    <col min="7434" max="7434" width="3.28515625" style="2654" customWidth="1"/>
    <col min="7435" max="7436" width="10" style="2654" customWidth="1"/>
    <col min="7437" max="7677" width="9.140625" style="2654"/>
    <col min="7678" max="7678" width="4.7109375" style="2654" customWidth="1"/>
    <col min="7679" max="7679" width="35.28515625" style="2654" customWidth="1"/>
    <col min="7680" max="7680" width="0.85546875" style="2654" customWidth="1"/>
    <col min="7681" max="7689" width="10" style="2654" customWidth="1"/>
    <col min="7690" max="7690" width="3.28515625" style="2654" customWidth="1"/>
    <col min="7691" max="7692" width="10" style="2654" customWidth="1"/>
    <col min="7693" max="7933" width="9.140625" style="2654"/>
    <col min="7934" max="7934" width="4.7109375" style="2654" customWidth="1"/>
    <col min="7935" max="7935" width="35.28515625" style="2654" customWidth="1"/>
    <col min="7936" max="7936" width="0.85546875" style="2654" customWidth="1"/>
    <col min="7937" max="7945" width="10" style="2654" customWidth="1"/>
    <col min="7946" max="7946" width="3.28515625" style="2654" customWidth="1"/>
    <col min="7947" max="7948" width="10" style="2654" customWidth="1"/>
    <col min="7949" max="8189" width="9.140625" style="2654"/>
    <col min="8190" max="8190" width="4.7109375" style="2654" customWidth="1"/>
    <col min="8191" max="8191" width="35.28515625" style="2654" customWidth="1"/>
    <col min="8192" max="8192" width="0.85546875" style="2654" customWidth="1"/>
    <col min="8193" max="8201" width="10" style="2654" customWidth="1"/>
    <col min="8202" max="8202" width="3.28515625" style="2654" customWidth="1"/>
    <col min="8203" max="8204" width="10" style="2654" customWidth="1"/>
    <col min="8205" max="8445" width="9.140625" style="2654"/>
    <col min="8446" max="8446" width="4.7109375" style="2654" customWidth="1"/>
    <col min="8447" max="8447" width="35.28515625" style="2654" customWidth="1"/>
    <col min="8448" max="8448" width="0.85546875" style="2654" customWidth="1"/>
    <col min="8449" max="8457" width="10" style="2654" customWidth="1"/>
    <col min="8458" max="8458" width="3.28515625" style="2654" customWidth="1"/>
    <col min="8459" max="8460" width="10" style="2654" customWidth="1"/>
    <col min="8461" max="8701" width="9.140625" style="2654"/>
    <col min="8702" max="8702" width="4.7109375" style="2654" customWidth="1"/>
    <col min="8703" max="8703" width="35.28515625" style="2654" customWidth="1"/>
    <col min="8704" max="8704" width="0.85546875" style="2654" customWidth="1"/>
    <col min="8705" max="8713" width="10" style="2654" customWidth="1"/>
    <col min="8714" max="8714" width="3.28515625" style="2654" customWidth="1"/>
    <col min="8715" max="8716" width="10" style="2654" customWidth="1"/>
    <col min="8717" max="8957" width="9.140625" style="2654"/>
    <col min="8958" max="8958" width="4.7109375" style="2654" customWidth="1"/>
    <col min="8959" max="8959" width="35.28515625" style="2654" customWidth="1"/>
    <col min="8960" max="8960" width="0.85546875" style="2654" customWidth="1"/>
    <col min="8961" max="8969" width="10" style="2654" customWidth="1"/>
    <col min="8970" max="8970" width="3.28515625" style="2654" customWidth="1"/>
    <col min="8971" max="8972" width="10" style="2654" customWidth="1"/>
    <col min="8973" max="9213" width="9.140625" style="2654"/>
    <col min="9214" max="9214" width="4.7109375" style="2654" customWidth="1"/>
    <col min="9215" max="9215" width="35.28515625" style="2654" customWidth="1"/>
    <col min="9216" max="9216" width="0.85546875" style="2654" customWidth="1"/>
    <col min="9217" max="9225" width="10" style="2654" customWidth="1"/>
    <col min="9226" max="9226" width="3.28515625" style="2654" customWidth="1"/>
    <col min="9227" max="9228" width="10" style="2654" customWidth="1"/>
    <col min="9229" max="9469" width="9.140625" style="2654"/>
    <col min="9470" max="9470" width="4.7109375" style="2654" customWidth="1"/>
    <col min="9471" max="9471" width="35.28515625" style="2654" customWidth="1"/>
    <col min="9472" max="9472" width="0.85546875" style="2654" customWidth="1"/>
    <col min="9473" max="9481" width="10" style="2654" customWidth="1"/>
    <col min="9482" max="9482" width="3.28515625" style="2654" customWidth="1"/>
    <col min="9483" max="9484" width="10" style="2654" customWidth="1"/>
    <col min="9485" max="9725" width="9.140625" style="2654"/>
    <col min="9726" max="9726" width="4.7109375" style="2654" customWidth="1"/>
    <col min="9727" max="9727" width="35.28515625" style="2654" customWidth="1"/>
    <col min="9728" max="9728" width="0.85546875" style="2654" customWidth="1"/>
    <col min="9729" max="9737" width="10" style="2654" customWidth="1"/>
    <col min="9738" max="9738" width="3.28515625" style="2654" customWidth="1"/>
    <col min="9739" max="9740" width="10" style="2654" customWidth="1"/>
    <col min="9741" max="9981" width="9.140625" style="2654"/>
    <col min="9982" max="9982" width="4.7109375" style="2654" customWidth="1"/>
    <col min="9983" max="9983" width="35.28515625" style="2654" customWidth="1"/>
    <col min="9984" max="9984" width="0.85546875" style="2654" customWidth="1"/>
    <col min="9985" max="9993" width="10" style="2654" customWidth="1"/>
    <col min="9994" max="9994" width="3.28515625" style="2654" customWidth="1"/>
    <col min="9995" max="9996" width="10" style="2654" customWidth="1"/>
    <col min="9997" max="10237" width="9.140625" style="2654"/>
    <col min="10238" max="10238" width="4.7109375" style="2654" customWidth="1"/>
    <col min="10239" max="10239" width="35.28515625" style="2654" customWidth="1"/>
    <col min="10240" max="10240" width="0.85546875" style="2654" customWidth="1"/>
    <col min="10241" max="10249" width="10" style="2654" customWidth="1"/>
    <col min="10250" max="10250" width="3.28515625" style="2654" customWidth="1"/>
    <col min="10251" max="10252" width="10" style="2654" customWidth="1"/>
    <col min="10253" max="10493" width="9.140625" style="2654"/>
    <col min="10494" max="10494" width="4.7109375" style="2654" customWidth="1"/>
    <col min="10495" max="10495" width="35.28515625" style="2654" customWidth="1"/>
    <col min="10496" max="10496" width="0.85546875" style="2654" customWidth="1"/>
    <col min="10497" max="10505" width="10" style="2654" customWidth="1"/>
    <col min="10506" max="10506" width="3.28515625" style="2654" customWidth="1"/>
    <col min="10507" max="10508" width="10" style="2654" customWidth="1"/>
    <col min="10509" max="10749" width="9.140625" style="2654"/>
    <col min="10750" max="10750" width="4.7109375" style="2654" customWidth="1"/>
    <col min="10751" max="10751" width="35.28515625" style="2654" customWidth="1"/>
    <col min="10752" max="10752" width="0.85546875" style="2654" customWidth="1"/>
    <col min="10753" max="10761" width="10" style="2654" customWidth="1"/>
    <col min="10762" max="10762" width="3.28515625" style="2654" customWidth="1"/>
    <col min="10763" max="10764" width="10" style="2654" customWidth="1"/>
    <col min="10765" max="11005" width="9.140625" style="2654"/>
    <col min="11006" max="11006" width="4.7109375" style="2654" customWidth="1"/>
    <col min="11007" max="11007" width="35.28515625" style="2654" customWidth="1"/>
    <col min="11008" max="11008" width="0.85546875" style="2654" customWidth="1"/>
    <col min="11009" max="11017" width="10" style="2654" customWidth="1"/>
    <col min="11018" max="11018" width="3.28515625" style="2654" customWidth="1"/>
    <col min="11019" max="11020" width="10" style="2654" customWidth="1"/>
    <col min="11021" max="11261" width="9.140625" style="2654"/>
    <col min="11262" max="11262" width="4.7109375" style="2654" customWidth="1"/>
    <col min="11263" max="11263" width="35.28515625" style="2654" customWidth="1"/>
    <col min="11264" max="11264" width="0.85546875" style="2654" customWidth="1"/>
    <col min="11265" max="11273" width="10" style="2654" customWidth="1"/>
    <col min="11274" max="11274" width="3.28515625" style="2654" customWidth="1"/>
    <col min="11275" max="11276" width="10" style="2654" customWidth="1"/>
    <col min="11277" max="11517" width="9.140625" style="2654"/>
    <col min="11518" max="11518" width="4.7109375" style="2654" customWidth="1"/>
    <col min="11519" max="11519" width="35.28515625" style="2654" customWidth="1"/>
    <col min="11520" max="11520" width="0.85546875" style="2654" customWidth="1"/>
    <col min="11521" max="11529" width="10" style="2654" customWidth="1"/>
    <col min="11530" max="11530" width="3.28515625" style="2654" customWidth="1"/>
    <col min="11531" max="11532" width="10" style="2654" customWidth="1"/>
    <col min="11533" max="11773" width="9.140625" style="2654"/>
    <col min="11774" max="11774" width="4.7109375" style="2654" customWidth="1"/>
    <col min="11775" max="11775" width="35.28515625" style="2654" customWidth="1"/>
    <col min="11776" max="11776" width="0.85546875" style="2654" customWidth="1"/>
    <col min="11777" max="11785" width="10" style="2654" customWidth="1"/>
    <col min="11786" max="11786" width="3.28515625" style="2654" customWidth="1"/>
    <col min="11787" max="11788" width="10" style="2654" customWidth="1"/>
    <col min="11789" max="12029" width="9.140625" style="2654"/>
    <col min="12030" max="12030" width="4.7109375" style="2654" customWidth="1"/>
    <col min="12031" max="12031" width="35.28515625" style="2654" customWidth="1"/>
    <col min="12032" max="12032" width="0.85546875" style="2654" customWidth="1"/>
    <col min="12033" max="12041" width="10" style="2654" customWidth="1"/>
    <col min="12042" max="12042" width="3.28515625" style="2654" customWidth="1"/>
    <col min="12043" max="12044" width="10" style="2654" customWidth="1"/>
    <col min="12045" max="12285" width="9.140625" style="2654"/>
    <col min="12286" max="12286" width="4.7109375" style="2654" customWidth="1"/>
    <col min="12287" max="12287" width="35.28515625" style="2654" customWidth="1"/>
    <col min="12288" max="12288" width="0.85546875" style="2654" customWidth="1"/>
    <col min="12289" max="12297" width="10" style="2654" customWidth="1"/>
    <col min="12298" max="12298" width="3.28515625" style="2654" customWidth="1"/>
    <col min="12299" max="12300" width="10" style="2654" customWidth="1"/>
    <col min="12301" max="12541" width="9.140625" style="2654"/>
    <col min="12542" max="12542" width="4.7109375" style="2654" customWidth="1"/>
    <col min="12543" max="12543" width="35.28515625" style="2654" customWidth="1"/>
    <col min="12544" max="12544" width="0.85546875" style="2654" customWidth="1"/>
    <col min="12545" max="12553" width="10" style="2654" customWidth="1"/>
    <col min="12554" max="12554" width="3.28515625" style="2654" customWidth="1"/>
    <col min="12555" max="12556" width="10" style="2654" customWidth="1"/>
    <col min="12557" max="12797" width="9.140625" style="2654"/>
    <col min="12798" max="12798" width="4.7109375" style="2654" customWidth="1"/>
    <col min="12799" max="12799" width="35.28515625" style="2654" customWidth="1"/>
    <col min="12800" max="12800" width="0.85546875" style="2654" customWidth="1"/>
    <col min="12801" max="12809" width="10" style="2654" customWidth="1"/>
    <col min="12810" max="12810" width="3.28515625" style="2654" customWidth="1"/>
    <col min="12811" max="12812" width="10" style="2654" customWidth="1"/>
    <col min="12813" max="13053" width="9.140625" style="2654"/>
    <col min="13054" max="13054" width="4.7109375" style="2654" customWidth="1"/>
    <col min="13055" max="13055" width="35.28515625" style="2654" customWidth="1"/>
    <col min="13056" max="13056" width="0.85546875" style="2654" customWidth="1"/>
    <col min="13057" max="13065" width="10" style="2654" customWidth="1"/>
    <col min="13066" max="13066" width="3.28515625" style="2654" customWidth="1"/>
    <col min="13067" max="13068" width="10" style="2654" customWidth="1"/>
    <col min="13069" max="13309" width="9.140625" style="2654"/>
    <col min="13310" max="13310" width="4.7109375" style="2654" customWidth="1"/>
    <col min="13311" max="13311" width="35.28515625" style="2654" customWidth="1"/>
    <col min="13312" max="13312" width="0.85546875" style="2654" customWidth="1"/>
    <col min="13313" max="13321" width="10" style="2654" customWidth="1"/>
    <col min="13322" max="13322" width="3.28515625" style="2654" customWidth="1"/>
    <col min="13323" max="13324" width="10" style="2654" customWidth="1"/>
    <col min="13325" max="13565" width="9.140625" style="2654"/>
    <col min="13566" max="13566" width="4.7109375" style="2654" customWidth="1"/>
    <col min="13567" max="13567" width="35.28515625" style="2654" customWidth="1"/>
    <col min="13568" max="13568" width="0.85546875" style="2654" customWidth="1"/>
    <col min="13569" max="13577" width="10" style="2654" customWidth="1"/>
    <col min="13578" max="13578" width="3.28515625" style="2654" customWidth="1"/>
    <col min="13579" max="13580" width="10" style="2654" customWidth="1"/>
    <col min="13581" max="13821" width="9.140625" style="2654"/>
    <col min="13822" max="13822" width="4.7109375" style="2654" customWidth="1"/>
    <col min="13823" max="13823" width="35.28515625" style="2654" customWidth="1"/>
    <col min="13824" max="13824" width="0.85546875" style="2654" customWidth="1"/>
    <col min="13825" max="13833" width="10" style="2654" customWidth="1"/>
    <col min="13834" max="13834" width="3.28515625" style="2654" customWidth="1"/>
    <col min="13835" max="13836" width="10" style="2654" customWidth="1"/>
    <col min="13837" max="14077" width="9.140625" style="2654"/>
    <col min="14078" max="14078" width="4.7109375" style="2654" customWidth="1"/>
    <col min="14079" max="14079" width="35.28515625" style="2654" customWidth="1"/>
    <col min="14080" max="14080" width="0.85546875" style="2654" customWidth="1"/>
    <col min="14081" max="14089" width="10" style="2654" customWidth="1"/>
    <col min="14090" max="14090" width="3.28515625" style="2654" customWidth="1"/>
    <col min="14091" max="14092" width="10" style="2654" customWidth="1"/>
    <col min="14093" max="14333" width="9.140625" style="2654"/>
    <col min="14334" max="14334" width="4.7109375" style="2654" customWidth="1"/>
    <col min="14335" max="14335" width="35.28515625" style="2654" customWidth="1"/>
    <col min="14336" max="14336" width="0.85546875" style="2654" customWidth="1"/>
    <col min="14337" max="14345" width="10" style="2654" customWidth="1"/>
    <col min="14346" max="14346" width="3.28515625" style="2654" customWidth="1"/>
    <col min="14347" max="14348" width="10" style="2654" customWidth="1"/>
    <col min="14349" max="14589" width="9.140625" style="2654"/>
    <col min="14590" max="14590" width="4.7109375" style="2654" customWidth="1"/>
    <col min="14591" max="14591" width="35.28515625" style="2654" customWidth="1"/>
    <col min="14592" max="14592" width="0.85546875" style="2654" customWidth="1"/>
    <col min="14593" max="14601" width="10" style="2654" customWidth="1"/>
    <col min="14602" max="14602" width="3.28515625" style="2654" customWidth="1"/>
    <col min="14603" max="14604" width="10" style="2654" customWidth="1"/>
    <col min="14605" max="14845" width="9.140625" style="2654"/>
    <col min="14846" max="14846" width="4.7109375" style="2654" customWidth="1"/>
    <col min="14847" max="14847" width="35.28515625" style="2654" customWidth="1"/>
    <col min="14848" max="14848" width="0.85546875" style="2654" customWidth="1"/>
    <col min="14849" max="14857" width="10" style="2654" customWidth="1"/>
    <col min="14858" max="14858" width="3.28515625" style="2654" customWidth="1"/>
    <col min="14859" max="14860" width="10" style="2654" customWidth="1"/>
    <col min="14861" max="15101" width="9.140625" style="2654"/>
    <col min="15102" max="15102" width="4.7109375" style="2654" customWidth="1"/>
    <col min="15103" max="15103" width="35.28515625" style="2654" customWidth="1"/>
    <col min="15104" max="15104" width="0.85546875" style="2654" customWidth="1"/>
    <col min="15105" max="15113" width="10" style="2654" customWidth="1"/>
    <col min="15114" max="15114" width="3.28515625" style="2654" customWidth="1"/>
    <col min="15115" max="15116" width="10" style="2654" customWidth="1"/>
    <col min="15117" max="15357" width="9.140625" style="2654"/>
    <col min="15358" max="15358" width="4.7109375" style="2654" customWidth="1"/>
    <col min="15359" max="15359" width="35.28515625" style="2654" customWidth="1"/>
    <col min="15360" max="15360" width="0.85546875" style="2654" customWidth="1"/>
    <col min="15361" max="15369" width="10" style="2654" customWidth="1"/>
    <col min="15370" max="15370" width="3.28515625" style="2654" customWidth="1"/>
    <col min="15371" max="15372" width="10" style="2654" customWidth="1"/>
    <col min="15373" max="15613" width="9.140625" style="2654"/>
    <col min="15614" max="15614" width="4.7109375" style="2654" customWidth="1"/>
    <col min="15615" max="15615" width="35.28515625" style="2654" customWidth="1"/>
    <col min="15616" max="15616" width="0.85546875" style="2654" customWidth="1"/>
    <col min="15617" max="15625" width="10" style="2654" customWidth="1"/>
    <col min="15626" max="15626" width="3.28515625" style="2654" customWidth="1"/>
    <col min="15627" max="15628" width="10" style="2654" customWidth="1"/>
    <col min="15629" max="15869" width="9.140625" style="2654"/>
    <col min="15870" max="15870" width="4.7109375" style="2654" customWidth="1"/>
    <col min="15871" max="15871" width="35.28515625" style="2654" customWidth="1"/>
    <col min="15872" max="15872" width="0.85546875" style="2654" customWidth="1"/>
    <col min="15873" max="15881" width="10" style="2654" customWidth="1"/>
    <col min="15882" max="15882" width="3.28515625" style="2654" customWidth="1"/>
    <col min="15883" max="15884" width="10" style="2654" customWidth="1"/>
    <col min="15885" max="16125" width="9.140625" style="2654"/>
    <col min="16126" max="16126" width="4.7109375" style="2654" customWidth="1"/>
    <col min="16127" max="16127" width="35.28515625" style="2654" customWidth="1"/>
    <col min="16128" max="16128" width="0.85546875" style="2654" customWidth="1"/>
    <col min="16129" max="16137" width="10" style="2654" customWidth="1"/>
    <col min="16138" max="16138" width="3.28515625" style="2654" customWidth="1"/>
    <col min="16139" max="16140" width="10" style="2654" customWidth="1"/>
    <col min="16141" max="16384" width="9.140625" style="2654"/>
  </cols>
  <sheetData>
    <row r="1" spans="1:12" ht="27.75" customHeight="1" x14ac:dyDescent="0.2">
      <c r="A1" s="3475" t="s">
        <v>184</v>
      </c>
      <c r="B1" s="3075"/>
      <c r="C1" s="2567"/>
      <c r="D1" s="2567"/>
      <c r="E1" s="2568"/>
      <c r="F1" s="2568"/>
      <c r="G1" s="3464" t="s">
        <v>185</v>
      </c>
      <c r="H1" s="3464"/>
      <c r="I1" s="3464"/>
      <c r="J1" s="3464"/>
      <c r="K1" s="3464"/>
      <c r="L1" s="2569">
        <v>964</v>
      </c>
    </row>
    <row r="2" spans="1:12" x14ac:dyDescent="0.2">
      <c r="A2" s="2566" t="s">
        <v>44</v>
      </c>
      <c r="B2" s="2572"/>
      <c r="C2" s="2568"/>
      <c r="D2" s="2568"/>
      <c r="E2" s="2568"/>
      <c r="F2" s="2568"/>
      <c r="G2" s="3465" t="s">
        <v>549</v>
      </c>
      <c r="H2" s="3465"/>
      <c r="I2" s="3465"/>
      <c r="J2" s="3465"/>
      <c r="K2" s="3465"/>
      <c r="L2" s="3465"/>
    </row>
    <row r="3" spans="1:12" ht="12" customHeight="1" x14ac:dyDescent="0.2">
      <c r="A3" s="2573"/>
      <c r="B3" s="2574"/>
      <c r="C3" s="2575"/>
      <c r="D3" s="2576"/>
      <c r="E3" s="2577"/>
      <c r="F3" s="2577"/>
      <c r="G3" s="3466" t="s">
        <v>550</v>
      </c>
      <c r="H3" s="3466"/>
      <c r="I3" s="2578">
        <v>2013</v>
      </c>
      <c r="J3" s="2577"/>
      <c r="K3" s="2577"/>
      <c r="L3" s="2579"/>
    </row>
    <row r="4" spans="1:12" ht="12" customHeight="1" x14ac:dyDescent="0.2">
      <c r="A4" s="3467" t="s">
        <v>45</v>
      </c>
      <c r="B4" s="3467"/>
      <c r="C4" s="2580"/>
      <c r="D4" s="3468" t="s">
        <v>552</v>
      </c>
      <c r="E4" s="3469"/>
      <c r="F4" s="3469"/>
      <c r="G4" s="3469"/>
      <c r="H4" s="3470"/>
      <c r="I4" s="3471" t="s">
        <v>553</v>
      </c>
      <c r="J4" s="3473" t="s">
        <v>554</v>
      </c>
      <c r="K4" s="3471" t="s">
        <v>555</v>
      </c>
      <c r="L4" s="3474" t="s">
        <v>60</v>
      </c>
    </row>
    <row r="5" spans="1:12" ht="30" customHeight="1" x14ac:dyDescent="0.2">
      <c r="A5" s="3467"/>
      <c r="B5" s="3467"/>
      <c r="C5" s="2580"/>
      <c r="D5" s="2581" t="s">
        <v>556</v>
      </c>
      <c r="E5" s="2582" t="s">
        <v>557</v>
      </c>
      <c r="F5" s="2583" t="s">
        <v>558</v>
      </c>
      <c r="G5" s="2582" t="s">
        <v>555</v>
      </c>
      <c r="H5" s="2583" t="s">
        <v>61</v>
      </c>
      <c r="I5" s="3472"/>
      <c r="J5" s="3473"/>
      <c r="K5" s="3472"/>
      <c r="L5" s="3474"/>
    </row>
    <row r="6" spans="1:12" ht="10.5" customHeight="1" x14ac:dyDescent="0.2">
      <c r="A6" s="2584"/>
      <c r="B6" s="2585"/>
      <c r="C6" s="2585"/>
      <c r="D6" s="2586" t="s">
        <v>559</v>
      </c>
      <c r="E6" s="2587" t="s">
        <v>560</v>
      </c>
      <c r="F6" s="2588" t="s">
        <v>561</v>
      </c>
      <c r="G6" s="2587" t="s">
        <v>562</v>
      </c>
      <c r="H6" s="2588" t="s">
        <v>563</v>
      </c>
      <c r="I6" s="2587" t="s">
        <v>564</v>
      </c>
      <c r="J6" s="2588" t="s">
        <v>565</v>
      </c>
      <c r="K6" s="2587" t="s">
        <v>566</v>
      </c>
      <c r="L6" s="2589" t="s">
        <v>567</v>
      </c>
    </row>
    <row r="7" spans="1:12" ht="10.5" customHeight="1" x14ac:dyDescent="0.2">
      <c r="A7" s="2596"/>
      <c r="B7" s="2591" t="s">
        <v>568</v>
      </c>
      <c r="C7" s="2618"/>
      <c r="D7" s="2719" t="s">
        <v>569</v>
      </c>
      <c r="E7" s="2719" t="s">
        <v>569</v>
      </c>
      <c r="F7" s="2719" t="s">
        <v>569</v>
      </c>
      <c r="G7" s="2719" t="s">
        <v>569</v>
      </c>
      <c r="H7" s="2719" t="s">
        <v>569</v>
      </c>
      <c r="I7" s="2719" t="s">
        <v>942</v>
      </c>
      <c r="J7" s="2719" t="s">
        <v>569</v>
      </c>
      <c r="K7" s="2719" t="s">
        <v>569</v>
      </c>
      <c r="L7" s="2719" t="s">
        <v>569</v>
      </c>
    </row>
    <row r="8" spans="1:12" ht="15" customHeight="1" x14ac:dyDescent="0.2">
      <c r="A8" s="2636">
        <v>7</v>
      </c>
      <c r="B8" s="2665" t="s">
        <v>905</v>
      </c>
      <c r="C8" s="2608" t="s">
        <v>571</v>
      </c>
      <c r="D8" s="2623">
        <v>346009</v>
      </c>
      <c r="E8" s="2623">
        <v>71717</v>
      </c>
      <c r="F8" s="2623">
        <v>277135</v>
      </c>
      <c r="G8" s="2623">
        <v>-109021</v>
      </c>
      <c r="H8" s="2623">
        <v>585840</v>
      </c>
      <c r="I8" s="2623"/>
      <c r="J8" s="2623">
        <v>217488</v>
      </c>
      <c r="K8" s="2623">
        <v>-109556</v>
      </c>
      <c r="L8" s="2623">
        <v>693772</v>
      </c>
    </row>
    <row r="9" spans="1:12" ht="16.5" customHeight="1" x14ac:dyDescent="0.2">
      <c r="A9" s="2602">
        <v>701</v>
      </c>
      <c r="B9" s="2638" t="s">
        <v>906</v>
      </c>
      <c r="C9" s="2598" t="s">
        <v>571</v>
      </c>
      <c r="D9" s="2639">
        <v>83224</v>
      </c>
      <c r="E9" s="2639">
        <v>9587</v>
      </c>
      <c r="F9" s="2639">
        <v>5</v>
      </c>
      <c r="G9" s="2639">
        <v>-7697</v>
      </c>
      <c r="H9" s="2639">
        <v>85119</v>
      </c>
      <c r="I9" s="2639"/>
      <c r="J9" s="2639">
        <v>21624</v>
      </c>
      <c r="K9" s="2639">
        <v>-14104</v>
      </c>
      <c r="L9" s="2639">
        <v>92639</v>
      </c>
    </row>
    <row r="10" spans="1:12" ht="11.25" customHeight="1" x14ac:dyDescent="0.2">
      <c r="A10" s="2596">
        <v>7017</v>
      </c>
      <c r="B10" s="2640" t="s">
        <v>392</v>
      </c>
      <c r="C10" s="2598" t="s">
        <v>571</v>
      </c>
      <c r="D10" s="2639">
        <v>36920</v>
      </c>
      <c r="E10" s="2639">
        <v>2593</v>
      </c>
      <c r="F10" s="2639">
        <v>5</v>
      </c>
      <c r="G10" s="2639">
        <v>-1863</v>
      </c>
      <c r="H10" s="2639">
        <v>37655</v>
      </c>
      <c r="I10" s="2639"/>
      <c r="J10" s="2639">
        <v>3232</v>
      </c>
      <c r="K10" s="2639">
        <v>-3</v>
      </c>
      <c r="L10" s="2671">
        <v>40884</v>
      </c>
    </row>
    <row r="11" spans="1:12" ht="12" customHeight="1" x14ac:dyDescent="0.2">
      <c r="A11" s="2596">
        <v>7018</v>
      </c>
      <c r="B11" s="2640" t="s">
        <v>676</v>
      </c>
      <c r="C11" s="2598"/>
      <c r="D11" s="2639">
        <v>11748</v>
      </c>
      <c r="E11" s="2639">
        <v>0</v>
      </c>
      <c r="F11" s="2639">
        <v>0</v>
      </c>
      <c r="G11" s="2639">
        <v>0</v>
      </c>
      <c r="H11" s="2639">
        <v>11748</v>
      </c>
      <c r="I11" s="2639"/>
      <c r="J11" s="2639">
        <v>1649</v>
      </c>
      <c r="K11" s="2639">
        <v>-13397</v>
      </c>
      <c r="L11" s="2671">
        <v>0</v>
      </c>
    </row>
    <row r="12" spans="1:12" ht="16.5" customHeight="1" x14ac:dyDescent="0.2">
      <c r="A12" s="2602">
        <v>702</v>
      </c>
      <c r="B12" s="2638" t="s">
        <v>908</v>
      </c>
      <c r="C12" s="2598" t="s">
        <v>571</v>
      </c>
      <c r="D12" s="2639">
        <v>22252</v>
      </c>
      <c r="E12" s="2639">
        <v>209</v>
      </c>
      <c r="F12" s="2639">
        <v>0</v>
      </c>
      <c r="G12" s="2639">
        <v>-63</v>
      </c>
      <c r="H12" s="2639">
        <v>22398</v>
      </c>
      <c r="I12" s="2639"/>
      <c r="J12" s="2639">
        <v>67</v>
      </c>
      <c r="K12" s="2639">
        <v>-237</v>
      </c>
      <c r="L12" s="2671">
        <v>22228</v>
      </c>
    </row>
    <row r="13" spans="1:12" ht="16.5" customHeight="1" x14ac:dyDescent="0.2">
      <c r="A13" s="2602">
        <v>703</v>
      </c>
      <c r="B13" s="2638" t="s">
        <v>909</v>
      </c>
      <c r="C13" s="2598" t="s">
        <v>571</v>
      </c>
      <c r="D13" s="2639">
        <v>25914</v>
      </c>
      <c r="E13" s="2639">
        <v>486</v>
      </c>
      <c r="F13" s="2639">
        <v>0</v>
      </c>
      <c r="G13" s="2639">
        <v>-326</v>
      </c>
      <c r="H13" s="2639">
        <v>26074</v>
      </c>
      <c r="I13" s="2639"/>
      <c r="J13" s="2639">
        <v>4057</v>
      </c>
      <c r="K13" s="2639">
        <v>-2223</v>
      </c>
      <c r="L13" s="2671">
        <v>27908</v>
      </c>
    </row>
    <row r="14" spans="1:12" ht="16.5" customHeight="1" x14ac:dyDescent="0.2">
      <c r="A14" s="2602">
        <v>704</v>
      </c>
      <c r="B14" s="2638" t="s">
        <v>910</v>
      </c>
      <c r="C14" s="2598" t="s">
        <v>571</v>
      </c>
      <c r="D14" s="2639">
        <v>24466</v>
      </c>
      <c r="E14" s="2639">
        <v>16291</v>
      </c>
      <c r="F14" s="2639">
        <v>0</v>
      </c>
      <c r="G14" s="2639">
        <v>-5273</v>
      </c>
      <c r="H14" s="2639">
        <v>35484</v>
      </c>
      <c r="I14" s="2639"/>
      <c r="J14" s="2639">
        <v>36263</v>
      </c>
      <c r="K14" s="2639">
        <v>-4522</v>
      </c>
      <c r="L14" s="2671">
        <v>67225</v>
      </c>
    </row>
    <row r="15" spans="1:12" ht="10.5" customHeight="1" x14ac:dyDescent="0.2">
      <c r="A15" s="2596">
        <v>7042</v>
      </c>
      <c r="B15" s="2640" t="s">
        <v>46</v>
      </c>
      <c r="C15" s="2598" t="s">
        <v>571</v>
      </c>
      <c r="D15" s="2639">
        <v>10618</v>
      </c>
      <c r="E15" s="2639">
        <v>1020</v>
      </c>
      <c r="F15" s="2639">
        <v>0</v>
      </c>
      <c r="G15" s="2639">
        <v>-3944</v>
      </c>
      <c r="H15" s="2639">
        <v>7694</v>
      </c>
      <c r="I15" s="2639"/>
      <c r="J15" s="2639">
        <v>3007</v>
      </c>
      <c r="K15" s="2639">
        <v>-1712</v>
      </c>
      <c r="L15" s="2671">
        <v>8989</v>
      </c>
    </row>
    <row r="16" spans="1:12" ht="10.5" customHeight="1" x14ac:dyDescent="0.2">
      <c r="A16" s="2596">
        <v>7043</v>
      </c>
      <c r="B16" s="2640" t="s">
        <v>520</v>
      </c>
      <c r="C16" s="2598" t="s">
        <v>571</v>
      </c>
      <c r="D16" s="2639">
        <v>-386</v>
      </c>
      <c r="E16" s="2639">
        <v>238</v>
      </c>
      <c r="F16" s="2639">
        <v>0</v>
      </c>
      <c r="G16" s="2639">
        <v>-40</v>
      </c>
      <c r="H16" s="2639">
        <v>-188</v>
      </c>
      <c r="I16" s="2639"/>
      <c r="J16" s="2639">
        <v>32</v>
      </c>
      <c r="K16" s="2639">
        <v>-79</v>
      </c>
      <c r="L16" s="2671">
        <v>-235</v>
      </c>
    </row>
    <row r="17" spans="1:12" ht="10.5" customHeight="1" x14ac:dyDescent="0.2">
      <c r="A17" s="2596">
        <v>7044</v>
      </c>
      <c r="B17" s="2640" t="s">
        <v>521</v>
      </c>
      <c r="C17" s="2598" t="s">
        <v>571</v>
      </c>
      <c r="D17" s="2639">
        <v>631</v>
      </c>
      <c r="E17" s="2639">
        <v>153</v>
      </c>
      <c r="F17" s="2639">
        <v>0</v>
      </c>
      <c r="G17" s="2639">
        <v>-26</v>
      </c>
      <c r="H17" s="2639">
        <v>758</v>
      </c>
      <c r="I17" s="2639"/>
      <c r="J17" s="2639">
        <v>628</v>
      </c>
      <c r="K17" s="2639">
        <v>-224</v>
      </c>
      <c r="L17" s="2671">
        <v>1162</v>
      </c>
    </row>
    <row r="18" spans="1:12" ht="10.5" customHeight="1" x14ac:dyDescent="0.2">
      <c r="A18" s="2596">
        <v>7045</v>
      </c>
      <c r="B18" s="2640" t="s">
        <v>522</v>
      </c>
      <c r="C18" s="2598" t="s">
        <v>571</v>
      </c>
      <c r="D18" s="2639">
        <v>9490</v>
      </c>
      <c r="E18" s="2639">
        <v>13221</v>
      </c>
      <c r="F18" s="2639">
        <v>0</v>
      </c>
      <c r="G18" s="2639">
        <v>-52</v>
      </c>
      <c r="H18" s="2639">
        <v>22659</v>
      </c>
      <c r="I18" s="2639"/>
      <c r="J18" s="2639">
        <v>30715</v>
      </c>
      <c r="K18" s="2639">
        <v>-2367</v>
      </c>
      <c r="L18" s="2671">
        <v>51007</v>
      </c>
    </row>
    <row r="19" spans="1:12" ht="10.5" customHeight="1" x14ac:dyDescent="0.2">
      <c r="A19" s="2596">
        <v>7046</v>
      </c>
      <c r="B19" s="2640" t="s">
        <v>460</v>
      </c>
      <c r="C19" s="2598" t="s">
        <v>571</v>
      </c>
      <c r="D19" s="2639">
        <v>164</v>
      </c>
      <c r="E19" s="2639">
        <v>0</v>
      </c>
      <c r="F19" s="2639">
        <v>0</v>
      </c>
      <c r="G19" s="2639">
        <v>0</v>
      </c>
      <c r="H19" s="2639">
        <v>164</v>
      </c>
      <c r="I19" s="2639"/>
      <c r="J19" s="2639">
        <v>164</v>
      </c>
      <c r="K19" s="2639">
        <v>0</v>
      </c>
      <c r="L19" s="2671">
        <v>328</v>
      </c>
    </row>
    <row r="20" spans="1:12" ht="16.5" customHeight="1" x14ac:dyDescent="0.2">
      <c r="A20" s="2602">
        <v>705</v>
      </c>
      <c r="B20" s="2638" t="s">
        <v>911</v>
      </c>
      <c r="C20" s="2598" t="s">
        <v>571</v>
      </c>
      <c r="D20" s="2639">
        <v>808</v>
      </c>
      <c r="E20" s="2639">
        <v>1547</v>
      </c>
      <c r="F20" s="2639">
        <v>0</v>
      </c>
      <c r="G20" s="2639">
        <v>-433</v>
      </c>
      <c r="H20" s="2639">
        <v>1922</v>
      </c>
      <c r="I20" s="2639"/>
      <c r="J20" s="2639">
        <v>8796</v>
      </c>
      <c r="K20" s="2639">
        <v>-511</v>
      </c>
      <c r="L20" s="2671">
        <v>10207</v>
      </c>
    </row>
    <row r="21" spans="1:12" ht="16.5" customHeight="1" x14ac:dyDescent="0.2">
      <c r="A21" s="2602">
        <v>706</v>
      </c>
      <c r="B21" s="2638" t="s">
        <v>912</v>
      </c>
      <c r="C21" s="2598" t="s">
        <v>571</v>
      </c>
      <c r="D21" s="2639">
        <v>1870</v>
      </c>
      <c r="E21" s="2639">
        <v>1891</v>
      </c>
      <c r="F21" s="2639">
        <v>0</v>
      </c>
      <c r="G21" s="2639">
        <v>-781</v>
      </c>
      <c r="H21" s="2639">
        <v>2980</v>
      </c>
      <c r="I21" s="2639"/>
      <c r="J21" s="2639">
        <v>11258</v>
      </c>
      <c r="K21" s="2639">
        <v>-988</v>
      </c>
      <c r="L21" s="2671">
        <v>13250</v>
      </c>
    </row>
    <row r="22" spans="1:12" ht="16.5" customHeight="1" x14ac:dyDescent="0.2">
      <c r="A22" s="2602">
        <v>707</v>
      </c>
      <c r="B22" s="2638" t="s">
        <v>913</v>
      </c>
      <c r="C22" s="2598" t="s">
        <v>571</v>
      </c>
      <c r="D22" s="2639">
        <v>6353</v>
      </c>
      <c r="E22" s="2639">
        <v>14626</v>
      </c>
      <c r="F22" s="2639">
        <v>64232</v>
      </c>
      <c r="G22" s="2639">
        <v>-13453</v>
      </c>
      <c r="H22" s="2639">
        <v>71758</v>
      </c>
      <c r="I22" s="2639"/>
      <c r="J22" s="2639">
        <v>33666</v>
      </c>
      <c r="K22" s="2639">
        <v>-28521</v>
      </c>
      <c r="L22" s="2671">
        <v>76903</v>
      </c>
    </row>
    <row r="23" spans="1:12" ht="10.5" customHeight="1" x14ac:dyDescent="0.2">
      <c r="A23" s="2596">
        <v>7072</v>
      </c>
      <c r="B23" s="2640" t="s">
        <v>776</v>
      </c>
      <c r="C23" s="2598" t="s">
        <v>571</v>
      </c>
      <c r="D23" s="2639">
        <v>1943</v>
      </c>
      <c r="E23" s="2639">
        <v>4517</v>
      </c>
      <c r="F23" s="2639">
        <v>23157</v>
      </c>
      <c r="G23" s="2639">
        <v>-4808</v>
      </c>
      <c r="H23" s="2639">
        <v>24809</v>
      </c>
      <c r="I23" s="2639"/>
      <c r="J23" s="2639">
        <v>11392</v>
      </c>
      <c r="K23" s="2639">
        <v>-10098</v>
      </c>
      <c r="L23" s="2671">
        <v>26103</v>
      </c>
    </row>
    <row r="24" spans="1:12" ht="10.5" customHeight="1" x14ac:dyDescent="0.2">
      <c r="A24" s="2596">
        <v>7073</v>
      </c>
      <c r="B24" s="2640" t="s">
        <v>777</v>
      </c>
      <c r="C24" s="2598" t="s">
        <v>571</v>
      </c>
      <c r="D24" s="2639">
        <v>823</v>
      </c>
      <c r="E24" s="2639">
        <v>9624</v>
      </c>
      <c r="F24" s="2639">
        <v>40054</v>
      </c>
      <c r="G24" s="2639">
        <v>-8408</v>
      </c>
      <c r="H24" s="2639">
        <v>42093</v>
      </c>
      <c r="I24" s="2639"/>
      <c r="J24" s="2639">
        <v>20654</v>
      </c>
      <c r="K24" s="2639">
        <v>-17514</v>
      </c>
      <c r="L24" s="2671">
        <v>45233</v>
      </c>
    </row>
    <row r="25" spans="1:12" ht="10.5" customHeight="1" x14ac:dyDescent="0.2">
      <c r="A25" s="2596">
        <v>7074</v>
      </c>
      <c r="B25" s="2640" t="s">
        <v>778</v>
      </c>
      <c r="C25" s="2598" t="s">
        <v>571</v>
      </c>
      <c r="D25" s="2639">
        <v>1056</v>
      </c>
      <c r="E25" s="2639">
        <v>34</v>
      </c>
      <c r="F25" s="2639">
        <v>187</v>
      </c>
      <c r="G25" s="2639">
        <v>-41</v>
      </c>
      <c r="H25" s="2639">
        <v>1236</v>
      </c>
      <c r="I25" s="2639"/>
      <c r="J25" s="2639">
        <v>134</v>
      </c>
      <c r="K25" s="2639">
        <v>-83</v>
      </c>
      <c r="L25" s="2671">
        <v>1287</v>
      </c>
    </row>
    <row r="26" spans="1:12" ht="16.5" customHeight="1" x14ac:dyDescent="0.2">
      <c r="A26" s="2602">
        <v>708</v>
      </c>
      <c r="B26" s="2638" t="s">
        <v>914</v>
      </c>
      <c r="C26" s="2598" t="s">
        <v>571</v>
      </c>
      <c r="D26" s="2639">
        <v>2066</v>
      </c>
      <c r="E26" s="2639">
        <v>2385</v>
      </c>
      <c r="F26" s="2639">
        <v>0</v>
      </c>
      <c r="G26" s="2639">
        <v>-1040</v>
      </c>
      <c r="H26" s="2639">
        <v>3411</v>
      </c>
      <c r="I26" s="2639"/>
      <c r="J26" s="2639">
        <v>13354</v>
      </c>
      <c r="K26" s="2639">
        <v>-621</v>
      </c>
      <c r="L26" s="2671">
        <v>16144</v>
      </c>
    </row>
    <row r="27" spans="1:12" ht="16.5" customHeight="1" x14ac:dyDescent="0.2">
      <c r="A27" s="2602">
        <v>709</v>
      </c>
      <c r="B27" s="2638" t="s">
        <v>915</v>
      </c>
      <c r="C27" s="2598" t="s">
        <v>571</v>
      </c>
      <c r="D27" s="2639">
        <v>55820</v>
      </c>
      <c r="E27" s="2639">
        <v>19719</v>
      </c>
      <c r="F27" s="2639">
        <v>0</v>
      </c>
      <c r="G27" s="2639">
        <v>-12418</v>
      </c>
      <c r="H27" s="2639">
        <v>63121</v>
      </c>
      <c r="I27" s="2639"/>
      <c r="J27" s="2639">
        <v>61206</v>
      </c>
      <c r="K27" s="2639">
        <v>-40880</v>
      </c>
      <c r="L27" s="2671">
        <v>83447</v>
      </c>
    </row>
    <row r="28" spans="1:12" ht="10.5" customHeight="1" x14ac:dyDescent="0.2">
      <c r="A28" s="2596">
        <v>7091</v>
      </c>
      <c r="B28" s="2640" t="s">
        <v>779</v>
      </c>
      <c r="C28" s="2598" t="s">
        <v>571</v>
      </c>
      <c r="D28" s="2639">
        <v>1033</v>
      </c>
      <c r="E28" s="2599">
        <v>0</v>
      </c>
      <c r="F28" s="2599">
        <v>0</v>
      </c>
      <c r="G28" s="2599">
        <v>0</v>
      </c>
      <c r="H28" s="2663">
        <v>1033</v>
      </c>
      <c r="I28" s="2639"/>
      <c r="J28" s="2639">
        <v>29370</v>
      </c>
      <c r="K28" s="2639">
        <v>-1021</v>
      </c>
      <c r="L28" s="2671">
        <v>29382</v>
      </c>
    </row>
    <row r="29" spans="1:12" ht="10.5" customHeight="1" x14ac:dyDescent="0.2">
      <c r="A29" s="2596">
        <v>7092</v>
      </c>
      <c r="B29" s="2640" t="s">
        <v>673</v>
      </c>
      <c r="C29" s="2598" t="s">
        <v>571</v>
      </c>
      <c r="D29" s="2639">
        <v>1053</v>
      </c>
      <c r="E29" s="2599">
        <v>0</v>
      </c>
      <c r="F29" s="2599">
        <v>0</v>
      </c>
      <c r="G29" s="2599">
        <v>-1</v>
      </c>
      <c r="H29" s="2600">
        <v>1052</v>
      </c>
      <c r="I29" s="2599"/>
      <c r="J29" s="2599">
        <v>23483</v>
      </c>
      <c r="K29" s="2599">
        <v>-27</v>
      </c>
      <c r="L29" s="2601">
        <v>24508</v>
      </c>
    </row>
    <row r="30" spans="1:12" ht="10.5" customHeight="1" x14ac:dyDescent="0.2">
      <c r="A30" s="2596">
        <v>7094</v>
      </c>
      <c r="B30" s="2640" t="s">
        <v>674</v>
      </c>
      <c r="C30" s="2598" t="s">
        <v>571</v>
      </c>
      <c r="D30" s="2639">
        <v>13215</v>
      </c>
      <c r="E30" s="2599">
        <v>19719</v>
      </c>
      <c r="F30" s="2599">
        <v>0</v>
      </c>
      <c r="G30" s="2599">
        <v>-12414</v>
      </c>
      <c r="H30" s="2600">
        <v>20520</v>
      </c>
      <c r="I30" s="2599"/>
      <c r="J30" s="2599">
        <v>60</v>
      </c>
      <c r="K30" s="2599">
        <v>-265</v>
      </c>
      <c r="L30" s="2601">
        <v>20315</v>
      </c>
    </row>
    <row r="31" spans="1:12" ht="16.5" customHeight="1" x14ac:dyDescent="0.2">
      <c r="A31" s="2676">
        <v>710</v>
      </c>
      <c r="B31" s="2720" t="s">
        <v>916</v>
      </c>
      <c r="C31" s="2615" t="s">
        <v>571</v>
      </c>
      <c r="D31" s="2649">
        <v>123236</v>
      </c>
      <c r="E31" s="2649">
        <v>4976</v>
      </c>
      <c r="F31" s="2649">
        <v>212898</v>
      </c>
      <c r="G31" s="2649">
        <v>-67537</v>
      </c>
      <c r="H31" s="2649">
        <v>273573</v>
      </c>
      <c r="I31" s="2649"/>
      <c r="J31" s="2649">
        <v>27197</v>
      </c>
      <c r="K31" s="2649">
        <v>-16949</v>
      </c>
      <c r="L31" s="2649">
        <v>283821</v>
      </c>
    </row>
    <row r="32" spans="1:12" ht="12.75" customHeight="1" x14ac:dyDescent="0.2">
      <c r="A32" s="2616" t="s">
        <v>58</v>
      </c>
      <c r="B32" s="2598"/>
      <c r="C32" s="2598"/>
      <c r="D32" s="2600"/>
      <c r="E32" s="2600"/>
      <c r="F32" s="2600"/>
      <c r="G32" s="2600"/>
      <c r="H32" s="2600"/>
      <c r="I32" s="2600"/>
      <c r="J32" s="2600"/>
      <c r="K32" s="2600"/>
      <c r="L32" s="2600"/>
    </row>
    <row r="33" spans="1:12" ht="9.75" customHeight="1" x14ac:dyDescent="0.2">
      <c r="A33" s="2616" t="s">
        <v>59</v>
      </c>
      <c r="B33" s="2598"/>
      <c r="C33" s="2598"/>
      <c r="D33" s="2600"/>
      <c r="E33" s="2600"/>
      <c r="F33" s="2600"/>
      <c r="G33" s="2600"/>
      <c r="H33" s="2600"/>
      <c r="I33" s="2600"/>
      <c r="J33" s="2600"/>
      <c r="K33" s="2600"/>
      <c r="L33" s="2600"/>
    </row>
    <row r="34" spans="1:12" ht="9.75" customHeight="1" x14ac:dyDescent="0.2">
      <c r="A34" s="2682" t="s">
        <v>675</v>
      </c>
      <c r="B34" s="2598"/>
      <c r="C34" s="2598"/>
      <c r="D34" s="2600"/>
      <c r="E34" s="2600"/>
      <c r="F34" s="2600"/>
      <c r="G34" s="2600"/>
      <c r="H34" s="2600"/>
      <c r="I34" s="2600"/>
      <c r="J34" s="2600"/>
      <c r="K34" s="2600"/>
      <c r="L34" s="2600"/>
    </row>
  </sheetData>
  <mergeCells count="10">
    <mergeCell ref="G1:K1"/>
    <mergeCell ref="G2:L2"/>
    <mergeCell ref="G3:H3"/>
    <mergeCell ref="A4:B5"/>
    <mergeCell ref="D4:H4"/>
    <mergeCell ref="I4:I5"/>
    <mergeCell ref="J4:J5"/>
    <mergeCell ref="K4:K5"/>
    <mergeCell ref="L4:L5"/>
    <mergeCell ref="A1:B1"/>
  </mergeCells>
  <printOptions horizontalCentered="1"/>
  <pageMargins left="0.19685039370078741" right="0.19685039370078741" top="0.6692913385826772" bottom="0.51181102362204722" header="0" footer="0.31496062992125984"/>
  <pageSetup paperSize="9" firstPageNumber="31" fitToWidth="0" orientation="landscape" r:id="rId1"/>
  <headerFooter alignWithMargins="0">
    <oddFooter>&amp;C&amp;P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5">
    <pageSetUpPr fitToPage="1"/>
  </sheetPr>
  <dimension ref="A1:L36"/>
  <sheetViews>
    <sheetView view="pageBreakPreview" zoomScale="60" zoomScaleNormal="100" workbookViewId="0">
      <selection sqref="A1:B1"/>
    </sheetView>
  </sheetViews>
  <sheetFormatPr defaultRowHeight="12.75" x14ac:dyDescent="0.2"/>
  <cols>
    <col min="1" max="1" width="4.7109375" style="2654" customWidth="1"/>
    <col min="2" max="2" width="35.28515625" style="2654" customWidth="1"/>
    <col min="3" max="3" width="0.85546875" style="2654" customWidth="1"/>
    <col min="4" max="12" width="10" style="2654" customWidth="1"/>
    <col min="13" max="13" width="3.28515625" style="2654" customWidth="1"/>
    <col min="14" max="253" width="9.140625" style="2654"/>
    <col min="254" max="254" width="4.7109375" style="2654" customWidth="1"/>
    <col min="255" max="255" width="35.28515625" style="2654" customWidth="1"/>
    <col min="256" max="256" width="0.85546875" style="2654" customWidth="1"/>
    <col min="257" max="265" width="10" style="2654" customWidth="1"/>
    <col min="266" max="266" width="3.28515625" style="2654" customWidth="1"/>
    <col min="267" max="268" width="10" style="2654" customWidth="1"/>
    <col min="269" max="509" width="9.140625" style="2654"/>
    <col min="510" max="510" width="4.7109375" style="2654" customWidth="1"/>
    <col min="511" max="511" width="35.28515625" style="2654" customWidth="1"/>
    <col min="512" max="512" width="0.85546875" style="2654" customWidth="1"/>
    <col min="513" max="521" width="10" style="2654" customWidth="1"/>
    <col min="522" max="522" width="3.28515625" style="2654" customWidth="1"/>
    <col min="523" max="524" width="10" style="2654" customWidth="1"/>
    <col min="525" max="765" width="9.140625" style="2654"/>
    <col min="766" max="766" width="4.7109375" style="2654" customWidth="1"/>
    <col min="767" max="767" width="35.28515625" style="2654" customWidth="1"/>
    <col min="768" max="768" width="0.85546875" style="2654" customWidth="1"/>
    <col min="769" max="777" width="10" style="2654" customWidth="1"/>
    <col min="778" max="778" width="3.28515625" style="2654" customWidth="1"/>
    <col min="779" max="780" width="10" style="2654" customWidth="1"/>
    <col min="781" max="1021" width="9.140625" style="2654"/>
    <col min="1022" max="1022" width="4.7109375" style="2654" customWidth="1"/>
    <col min="1023" max="1023" width="35.28515625" style="2654" customWidth="1"/>
    <col min="1024" max="1024" width="0.85546875" style="2654" customWidth="1"/>
    <col min="1025" max="1033" width="10" style="2654" customWidth="1"/>
    <col min="1034" max="1034" width="3.28515625" style="2654" customWidth="1"/>
    <col min="1035" max="1036" width="10" style="2654" customWidth="1"/>
    <col min="1037" max="1277" width="9.140625" style="2654"/>
    <col min="1278" max="1278" width="4.7109375" style="2654" customWidth="1"/>
    <col min="1279" max="1279" width="35.28515625" style="2654" customWidth="1"/>
    <col min="1280" max="1280" width="0.85546875" style="2654" customWidth="1"/>
    <col min="1281" max="1289" width="10" style="2654" customWidth="1"/>
    <col min="1290" max="1290" width="3.28515625" style="2654" customWidth="1"/>
    <col min="1291" max="1292" width="10" style="2654" customWidth="1"/>
    <col min="1293" max="1533" width="9.140625" style="2654"/>
    <col min="1534" max="1534" width="4.7109375" style="2654" customWidth="1"/>
    <col min="1535" max="1535" width="35.28515625" style="2654" customWidth="1"/>
    <col min="1536" max="1536" width="0.85546875" style="2654" customWidth="1"/>
    <col min="1537" max="1545" width="10" style="2654" customWidth="1"/>
    <col min="1546" max="1546" width="3.28515625" style="2654" customWidth="1"/>
    <col min="1547" max="1548" width="10" style="2654" customWidth="1"/>
    <col min="1549" max="1789" width="9.140625" style="2654"/>
    <col min="1790" max="1790" width="4.7109375" style="2654" customWidth="1"/>
    <col min="1791" max="1791" width="35.28515625" style="2654" customWidth="1"/>
    <col min="1792" max="1792" width="0.85546875" style="2654" customWidth="1"/>
    <col min="1793" max="1801" width="10" style="2654" customWidth="1"/>
    <col min="1802" max="1802" width="3.28515625" style="2654" customWidth="1"/>
    <col min="1803" max="1804" width="10" style="2654" customWidth="1"/>
    <col min="1805" max="2045" width="9.140625" style="2654"/>
    <col min="2046" max="2046" width="4.7109375" style="2654" customWidth="1"/>
    <col min="2047" max="2047" width="35.28515625" style="2654" customWidth="1"/>
    <col min="2048" max="2048" width="0.85546875" style="2654" customWidth="1"/>
    <col min="2049" max="2057" width="10" style="2654" customWidth="1"/>
    <col min="2058" max="2058" width="3.28515625" style="2654" customWidth="1"/>
    <col min="2059" max="2060" width="10" style="2654" customWidth="1"/>
    <col min="2061" max="2301" width="9.140625" style="2654"/>
    <col min="2302" max="2302" width="4.7109375" style="2654" customWidth="1"/>
    <col min="2303" max="2303" width="35.28515625" style="2654" customWidth="1"/>
    <col min="2304" max="2304" width="0.85546875" style="2654" customWidth="1"/>
    <col min="2305" max="2313" width="10" style="2654" customWidth="1"/>
    <col min="2314" max="2314" width="3.28515625" style="2654" customWidth="1"/>
    <col min="2315" max="2316" width="10" style="2654" customWidth="1"/>
    <col min="2317" max="2557" width="9.140625" style="2654"/>
    <col min="2558" max="2558" width="4.7109375" style="2654" customWidth="1"/>
    <col min="2559" max="2559" width="35.28515625" style="2654" customWidth="1"/>
    <col min="2560" max="2560" width="0.85546875" style="2654" customWidth="1"/>
    <col min="2561" max="2569" width="10" style="2654" customWidth="1"/>
    <col min="2570" max="2570" width="3.28515625" style="2654" customWidth="1"/>
    <col min="2571" max="2572" width="10" style="2654" customWidth="1"/>
    <col min="2573" max="2813" width="9.140625" style="2654"/>
    <col min="2814" max="2814" width="4.7109375" style="2654" customWidth="1"/>
    <col min="2815" max="2815" width="35.28515625" style="2654" customWidth="1"/>
    <col min="2816" max="2816" width="0.85546875" style="2654" customWidth="1"/>
    <col min="2817" max="2825" width="10" style="2654" customWidth="1"/>
    <col min="2826" max="2826" width="3.28515625" style="2654" customWidth="1"/>
    <col min="2827" max="2828" width="10" style="2654" customWidth="1"/>
    <col min="2829" max="3069" width="9.140625" style="2654"/>
    <col min="3070" max="3070" width="4.7109375" style="2654" customWidth="1"/>
    <col min="3071" max="3071" width="35.28515625" style="2654" customWidth="1"/>
    <col min="3072" max="3072" width="0.85546875" style="2654" customWidth="1"/>
    <col min="3073" max="3081" width="10" style="2654" customWidth="1"/>
    <col min="3082" max="3082" width="3.28515625" style="2654" customWidth="1"/>
    <col min="3083" max="3084" width="10" style="2654" customWidth="1"/>
    <col min="3085" max="3325" width="9.140625" style="2654"/>
    <col min="3326" max="3326" width="4.7109375" style="2654" customWidth="1"/>
    <col min="3327" max="3327" width="35.28515625" style="2654" customWidth="1"/>
    <col min="3328" max="3328" width="0.85546875" style="2654" customWidth="1"/>
    <col min="3329" max="3337" width="10" style="2654" customWidth="1"/>
    <col min="3338" max="3338" width="3.28515625" style="2654" customWidth="1"/>
    <col min="3339" max="3340" width="10" style="2654" customWidth="1"/>
    <col min="3341" max="3581" width="9.140625" style="2654"/>
    <col min="3582" max="3582" width="4.7109375" style="2654" customWidth="1"/>
    <col min="3583" max="3583" width="35.28515625" style="2654" customWidth="1"/>
    <col min="3584" max="3584" width="0.85546875" style="2654" customWidth="1"/>
    <col min="3585" max="3593" width="10" style="2654" customWidth="1"/>
    <col min="3594" max="3594" width="3.28515625" style="2654" customWidth="1"/>
    <col min="3595" max="3596" width="10" style="2654" customWidth="1"/>
    <col min="3597" max="3837" width="9.140625" style="2654"/>
    <col min="3838" max="3838" width="4.7109375" style="2654" customWidth="1"/>
    <col min="3839" max="3839" width="35.28515625" style="2654" customWidth="1"/>
    <col min="3840" max="3840" width="0.85546875" style="2654" customWidth="1"/>
    <col min="3841" max="3849" width="10" style="2654" customWidth="1"/>
    <col min="3850" max="3850" width="3.28515625" style="2654" customWidth="1"/>
    <col min="3851" max="3852" width="10" style="2654" customWidth="1"/>
    <col min="3853" max="4093" width="9.140625" style="2654"/>
    <col min="4094" max="4094" width="4.7109375" style="2654" customWidth="1"/>
    <col min="4095" max="4095" width="35.28515625" style="2654" customWidth="1"/>
    <col min="4096" max="4096" width="0.85546875" style="2654" customWidth="1"/>
    <col min="4097" max="4105" width="10" style="2654" customWidth="1"/>
    <col min="4106" max="4106" width="3.28515625" style="2654" customWidth="1"/>
    <col min="4107" max="4108" width="10" style="2654" customWidth="1"/>
    <col min="4109" max="4349" width="9.140625" style="2654"/>
    <col min="4350" max="4350" width="4.7109375" style="2654" customWidth="1"/>
    <col min="4351" max="4351" width="35.28515625" style="2654" customWidth="1"/>
    <col min="4352" max="4352" width="0.85546875" style="2654" customWidth="1"/>
    <col min="4353" max="4361" width="10" style="2654" customWidth="1"/>
    <col min="4362" max="4362" width="3.28515625" style="2654" customWidth="1"/>
    <col min="4363" max="4364" width="10" style="2654" customWidth="1"/>
    <col min="4365" max="4605" width="9.140625" style="2654"/>
    <col min="4606" max="4606" width="4.7109375" style="2654" customWidth="1"/>
    <col min="4607" max="4607" width="35.28515625" style="2654" customWidth="1"/>
    <col min="4608" max="4608" width="0.85546875" style="2654" customWidth="1"/>
    <col min="4609" max="4617" width="10" style="2654" customWidth="1"/>
    <col min="4618" max="4618" width="3.28515625" style="2654" customWidth="1"/>
    <col min="4619" max="4620" width="10" style="2654" customWidth="1"/>
    <col min="4621" max="4861" width="9.140625" style="2654"/>
    <col min="4862" max="4862" width="4.7109375" style="2654" customWidth="1"/>
    <col min="4863" max="4863" width="35.28515625" style="2654" customWidth="1"/>
    <col min="4864" max="4864" width="0.85546875" style="2654" customWidth="1"/>
    <col min="4865" max="4873" width="10" style="2654" customWidth="1"/>
    <col min="4874" max="4874" width="3.28515625" style="2654" customWidth="1"/>
    <col min="4875" max="4876" width="10" style="2654" customWidth="1"/>
    <col min="4877" max="5117" width="9.140625" style="2654"/>
    <col min="5118" max="5118" width="4.7109375" style="2654" customWidth="1"/>
    <col min="5119" max="5119" width="35.28515625" style="2654" customWidth="1"/>
    <col min="5120" max="5120" width="0.85546875" style="2654" customWidth="1"/>
    <col min="5121" max="5129" width="10" style="2654" customWidth="1"/>
    <col min="5130" max="5130" width="3.28515625" style="2654" customWidth="1"/>
    <col min="5131" max="5132" width="10" style="2654" customWidth="1"/>
    <col min="5133" max="5373" width="9.140625" style="2654"/>
    <col min="5374" max="5374" width="4.7109375" style="2654" customWidth="1"/>
    <col min="5375" max="5375" width="35.28515625" style="2654" customWidth="1"/>
    <col min="5376" max="5376" width="0.85546875" style="2654" customWidth="1"/>
    <col min="5377" max="5385" width="10" style="2654" customWidth="1"/>
    <col min="5386" max="5386" width="3.28515625" style="2654" customWidth="1"/>
    <col min="5387" max="5388" width="10" style="2654" customWidth="1"/>
    <col min="5389" max="5629" width="9.140625" style="2654"/>
    <col min="5630" max="5630" width="4.7109375" style="2654" customWidth="1"/>
    <col min="5631" max="5631" width="35.28515625" style="2654" customWidth="1"/>
    <col min="5632" max="5632" width="0.85546875" style="2654" customWidth="1"/>
    <col min="5633" max="5641" width="10" style="2654" customWidth="1"/>
    <col min="5642" max="5642" width="3.28515625" style="2654" customWidth="1"/>
    <col min="5643" max="5644" width="10" style="2654" customWidth="1"/>
    <col min="5645" max="5885" width="9.140625" style="2654"/>
    <col min="5886" max="5886" width="4.7109375" style="2654" customWidth="1"/>
    <col min="5887" max="5887" width="35.28515625" style="2654" customWidth="1"/>
    <col min="5888" max="5888" width="0.85546875" style="2654" customWidth="1"/>
    <col min="5889" max="5897" width="10" style="2654" customWidth="1"/>
    <col min="5898" max="5898" width="3.28515625" style="2654" customWidth="1"/>
    <col min="5899" max="5900" width="10" style="2654" customWidth="1"/>
    <col min="5901" max="6141" width="9.140625" style="2654"/>
    <col min="6142" max="6142" width="4.7109375" style="2654" customWidth="1"/>
    <col min="6143" max="6143" width="35.28515625" style="2654" customWidth="1"/>
    <col min="6144" max="6144" width="0.85546875" style="2654" customWidth="1"/>
    <col min="6145" max="6153" width="10" style="2654" customWidth="1"/>
    <col min="6154" max="6154" width="3.28515625" style="2654" customWidth="1"/>
    <col min="6155" max="6156" width="10" style="2654" customWidth="1"/>
    <col min="6157" max="6397" width="9.140625" style="2654"/>
    <col min="6398" max="6398" width="4.7109375" style="2654" customWidth="1"/>
    <col min="6399" max="6399" width="35.28515625" style="2654" customWidth="1"/>
    <col min="6400" max="6400" width="0.85546875" style="2654" customWidth="1"/>
    <col min="6401" max="6409" width="10" style="2654" customWidth="1"/>
    <col min="6410" max="6410" width="3.28515625" style="2654" customWidth="1"/>
    <col min="6411" max="6412" width="10" style="2654" customWidth="1"/>
    <col min="6413" max="6653" width="9.140625" style="2654"/>
    <col min="6654" max="6654" width="4.7109375" style="2654" customWidth="1"/>
    <col min="6655" max="6655" width="35.28515625" style="2654" customWidth="1"/>
    <col min="6656" max="6656" width="0.85546875" style="2654" customWidth="1"/>
    <col min="6657" max="6665" width="10" style="2654" customWidth="1"/>
    <col min="6666" max="6666" width="3.28515625" style="2654" customWidth="1"/>
    <col min="6667" max="6668" width="10" style="2654" customWidth="1"/>
    <col min="6669" max="6909" width="9.140625" style="2654"/>
    <col min="6910" max="6910" width="4.7109375" style="2654" customWidth="1"/>
    <col min="6911" max="6911" width="35.28515625" style="2654" customWidth="1"/>
    <col min="6912" max="6912" width="0.85546875" style="2654" customWidth="1"/>
    <col min="6913" max="6921" width="10" style="2654" customWidth="1"/>
    <col min="6922" max="6922" width="3.28515625" style="2654" customWidth="1"/>
    <col min="6923" max="6924" width="10" style="2654" customWidth="1"/>
    <col min="6925" max="7165" width="9.140625" style="2654"/>
    <col min="7166" max="7166" width="4.7109375" style="2654" customWidth="1"/>
    <col min="7167" max="7167" width="35.28515625" style="2654" customWidth="1"/>
    <col min="7168" max="7168" width="0.85546875" style="2654" customWidth="1"/>
    <col min="7169" max="7177" width="10" style="2654" customWidth="1"/>
    <col min="7178" max="7178" width="3.28515625" style="2654" customWidth="1"/>
    <col min="7179" max="7180" width="10" style="2654" customWidth="1"/>
    <col min="7181" max="7421" width="9.140625" style="2654"/>
    <col min="7422" max="7422" width="4.7109375" style="2654" customWidth="1"/>
    <col min="7423" max="7423" width="35.28515625" style="2654" customWidth="1"/>
    <col min="7424" max="7424" width="0.85546875" style="2654" customWidth="1"/>
    <col min="7425" max="7433" width="10" style="2654" customWidth="1"/>
    <col min="7434" max="7434" width="3.28515625" style="2654" customWidth="1"/>
    <col min="7435" max="7436" width="10" style="2654" customWidth="1"/>
    <col min="7437" max="7677" width="9.140625" style="2654"/>
    <col min="7678" max="7678" width="4.7109375" style="2654" customWidth="1"/>
    <col min="7679" max="7679" width="35.28515625" style="2654" customWidth="1"/>
    <col min="7680" max="7680" width="0.85546875" style="2654" customWidth="1"/>
    <col min="7681" max="7689" width="10" style="2654" customWidth="1"/>
    <col min="7690" max="7690" width="3.28515625" style="2654" customWidth="1"/>
    <col min="7691" max="7692" width="10" style="2654" customWidth="1"/>
    <col min="7693" max="7933" width="9.140625" style="2654"/>
    <col min="7934" max="7934" width="4.7109375" style="2654" customWidth="1"/>
    <col min="7935" max="7935" width="35.28515625" style="2654" customWidth="1"/>
    <col min="7936" max="7936" width="0.85546875" style="2654" customWidth="1"/>
    <col min="7937" max="7945" width="10" style="2654" customWidth="1"/>
    <col min="7946" max="7946" width="3.28515625" style="2654" customWidth="1"/>
    <col min="7947" max="7948" width="10" style="2654" customWidth="1"/>
    <col min="7949" max="8189" width="9.140625" style="2654"/>
    <col min="8190" max="8190" width="4.7109375" style="2654" customWidth="1"/>
    <col min="8191" max="8191" width="35.28515625" style="2654" customWidth="1"/>
    <col min="8192" max="8192" width="0.85546875" style="2654" customWidth="1"/>
    <col min="8193" max="8201" width="10" style="2654" customWidth="1"/>
    <col min="8202" max="8202" width="3.28515625" style="2654" customWidth="1"/>
    <col min="8203" max="8204" width="10" style="2654" customWidth="1"/>
    <col min="8205" max="8445" width="9.140625" style="2654"/>
    <col min="8446" max="8446" width="4.7109375" style="2654" customWidth="1"/>
    <col min="8447" max="8447" width="35.28515625" style="2654" customWidth="1"/>
    <col min="8448" max="8448" width="0.85546875" style="2654" customWidth="1"/>
    <col min="8449" max="8457" width="10" style="2654" customWidth="1"/>
    <col min="8458" max="8458" width="3.28515625" style="2654" customWidth="1"/>
    <col min="8459" max="8460" width="10" style="2654" customWidth="1"/>
    <col min="8461" max="8701" width="9.140625" style="2654"/>
    <col min="8702" max="8702" width="4.7109375" style="2654" customWidth="1"/>
    <col min="8703" max="8703" width="35.28515625" style="2654" customWidth="1"/>
    <col min="8704" max="8704" width="0.85546875" style="2654" customWidth="1"/>
    <col min="8705" max="8713" width="10" style="2654" customWidth="1"/>
    <col min="8714" max="8714" width="3.28515625" style="2654" customWidth="1"/>
    <col min="8715" max="8716" width="10" style="2654" customWidth="1"/>
    <col min="8717" max="8957" width="9.140625" style="2654"/>
    <col min="8958" max="8958" width="4.7109375" style="2654" customWidth="1"/>
    <col min="8959" max="8959" width="35.28515625" style="2654" customWidth="1"/>
    <col min="8960" max="8960" width="0.85546875" style="2654" customWidth="1"/>
    <col min="8961" max="8969" width="10" style="2654" customWidth="1"/>
    <col min="8970" max="8970" width="3.28515625" style="2654" customWidth="1"/>
    <col min="8971" max="8972" width="10" style="2654" customWidth="1"/>
    <col min="8973" max="9213" width="9.140625" style="2654"/>
    <col min="9214" max="9214" width="4.7109375" style="2654" customWidth="1"/>
    <col min="9215" max="9215" width="35.28515625" style="2654" customWidth="1"/>
    <col min="9216" max="9216" width="0.85546875" style="2654" customWidth="1"/>
    <col min="9217" max="9225" width="10" style="2654" customWidth="1"/>
    <col min="9226" max="9226" width="3.28515625" style="2654" customWidth="1"/>
    <col min="9227" max="9228" width="10" style="2654" customWidth="1"/>
    <col min="9229" max="9469" width="9.140625" style="2654"/>
    <col min="9470" max="9470" width="4.7109375" style="2654" customWidth="1"/>
    <col min="9471" max="9471" width="35.28515625" style="2654" customWidth="1"/>
    <col min="9472" max="9472" width="0.85546875" style="2654" customWidth="1"/>
    <col min="9473" max="9481" width="10" style="2654" customWidth="1"/>
    <col min="9482" max="9482" width="3.28515625" style="2654" customWidth="1"/>
    <col min="9483" max="9484" width="10" style="2654" customWidth="1"/>
    <col min="9485" max="9725" width="9.140625" style="2654"/>
    <col min="9726" max="9726" width="4.7109375" style="2654" customWidth="1"/>
    <col min="9727" max="9727" width="35.28515625" style="2654" customWidth="1"/>
    <col min="9728" max="9728" width="0.85546875" style="2654" customWidth="1"/>
    <col min="9729" max="9737" width="10" style="2654" customWidth="1"/>
    <col min="9738" max="9738" width="3.28515625" style="2654" customWidth="1"/>
    <col min="9739" max="9740" width="10" style="2654" customWidth="1"/>
    <col min="9741" max="9981" width="9.140625" style="2654"/>
    <col min="9982" max="9982" width="4.7109375" style="2654" customWidth="1"/>
    <col min="9983" max="9983" width="35.28515625" style="2654" customWidth="1"/>
    <col min="9984" max="9984" width="0.85546875" style="2654" customWidth="1"/>
    <col min="9985" max="9993" width="10" style="2654" customWidth="1"/>
    <col min="9994" max="9994" width="3.28515625" style="2654" customWidth="1"/>
    <col min="9995" max="9996" width="10" style="2654" customWidth="1"/>
    <col min="9997" max="10237" width="9.140625" style="2654"/>
    <col min="10238" max="10238" width="4.7109375" style="2654" customWidth="1"/>
    <col min="10239" max="10239" width="35.28515625" style="2654" customWidth="1"/>
    <col min="10240" max="10240" width="0.85546875" style="2654" customWidth="1"/>
    <col min="10241" max="10249" width="10" style="2654" customWidth="1"/>
    <col min="10250" max="10250" width="3.28515625" style="2654" customWidth="1"/>
    <col min="10251" max="10252" width="10" style="2654" customWidth="1"/>
    <col min="10253" max="10493" width="9.140625" style="2654"/>
    <col min="10494" max="10494" width="4.7109375" style="2654" customWidth="1"/>
    <col min="10495" max="10495" width="35.28515625" style="2654" customWidth="1"/>
    <col min="10496" max="10496" width="0.85546875" style="2654" customWidth="1"/>
    <col min="10497" max="10505" width="10" style="2654" customWidth="1"/>
    <col min="10506" max="10506" width="3.28515625" style="2654" customWidth="1"/>
    <col min="10507" max="10508" width="10" style="2654" customWidth="1"/>
    <col min="10509" max="10749" width="9.140625" style="2654"/>
    <col min="10750" max="10750" width="4.7109375" style="2654" customWidth="1"/>
    <col min="10751" max="10751" width="35.28515625" style="2654" customWidth="1"/>
    <col min="10752" max="10752" width="0.85546875" style="2654" customWidth="1"/>
    <col min="10753" max="10761" width="10" style="2654" customWidth="1"/>
    <col min="10762" max="10762" width="3.28515625" style="2654" customWidth="1"/>
    <col min="10763" max="10764" width="10" style="2654" customWidth="1"/>
    <col min="10765" max="11005" width="9.140625" style="2654"/>
    <col min="11006" max="11006" width="4.7109375" style="2654" customWidth="1"/>
    <col min="11007" max="11007" width="35.28515625" style="2654" customWidth="1"/>
    <col min="11008" max="11008" width="0.85546875" style="2654" customWidth="1"/>
    <col min="11009" max="11017" width="10" style="2654" customWidth="1"/>
    <col min="11018" max="11018" width="3.28515625" style="2654" customWidth="1"/>
    <col min="11019" max="11020" width="10" style="2654" customWidth="1"/>
    <col min="11021" max="11261" width="9.140625" style="2654"/>
    <col min="11262" max="11262" width="4.7109375" style="2654" customWidth="1"/>
    <col min="11263" max="11263" width="35.28515625" style="2654" customWidth="1"/>
    <col min="11264" max="11264" width="0.85546875" style="2654" customWidth="1"/>
    <col min="11265" max="11273" width="10" style="2654" customWidth="1"/>
    <col min="11274" max="11274" width="3.28515625" style="2654" customWidth="1"/>
    <col min="11275" max="11276" width="10" style="2654" customWidth="1"/>
    <col min="11277" max="11517" width="9.140625" style="2654"/>
    <col min="11518" max="11518" width="4.7109375" style="2654" customWidth="1"/>
    <col min="11519" max="11519" width="35.28515625" style="2654" customWidth="1"/>
    <col min="11520" max="11520" width="0.85546875" style="2654" customWidth="1"/>
    <col min="11521" max="11529" width="10" style="2654" customWidth="1"/>
    <col min="11530" max="11530" width="3.28515625" style="2654" customWidth="1"/>
    <col min="11531" max="11532" width="10" style="2654" customWidth="1"/>
    <col min="11533" max="11773" width="9.140625" style="2654"/>
    <col min="11774" max="11774" width="4.7109375" style="2654" customWidth="1"/>
    <col min="11775" max="11775" width="35.28515625" style="2654" customWidth="1"/>
    <col min="11776" max="11776" width="0.85546875" style="2654" customWidth="1"/>
    <col min="11777" max="11785" width="10" style="2654" customWidth="1"/>
    <col min="11786" max="11786" width="3.28515625" style="2654" customWidth="1"/>
    <col min="11787" max="11788" width="10" style="2654" customWidth="1"/>
    <col min="11789" max="12029" width="9.140625" style="2654"/>
    <col min="12030" max="12030" width="4.7109375" style="2654" customWidth="1"/>
    <col min="12031" max="12031" width="35.28515625" style="2654" customWidth="1"/>
    <col min="12032" max="12032" width="0.85546875" style="2654" customWidth="1"/>
    <col min="12033" max="12041" width="10" style="2654" customWidth="1"/>
    <col min="12042" max="12042" width="3.28515625" style="2654" customWidth="1"/>
    <col min="12043" max="12044" width="10" style="2654" customWidth="1"/>
    <col min="12045" max="12285" width="9.140625" style="2654"/>
    <col min="12286" max="12286" width="4.7109375" style="2654" customWidth="1"/>
    <col min="12287" max="12287" width="35.28515625" style="2654" customWidth="1"/>
    <col min="12288" max="12288" width="0.85546875" style="2654" customWidth="1"/>
    <col min="12289" max="12297" width="10" style="2654" customWidth="1"/>
    <col min="12298" max="12298" width="3.28515625" style="2654" customWidth="1"/>
    <col min="12299" max="12300" width="10" style="2654" customWidth="1"/>
    <col min="12301" max="12541" width="9.140625" style="2654"/>
    <col min="12542" max="12542" width="4.7109375" style="2654" customWidth="1"/>
    <col min="12543" max="12543" width="35.28515625" style="2654" customWidth="1"/>
    <col min="12544" max="12544" width="0.85546875" style="2654" customWidth="1"/>
    <col min="12545" max="12553" width="10" style="2654" customWidth="1"/>
    <col min="12554" max="12554" width="3.28515625" style="2654" customWidth="1"/>
    <col min="12555" max="12556" width="10" style="2654" customWidth="1"/>
    <col min="12557" max="12797" width="9.140625" style="2654"/>
    <col min="12798" max="12798" width="4.7109375" style="2654" customWidth="1"/>
    <col min="12799" max="12799" width="35.28515625" style="2654" customWidth="1"/>
    <col min="12800" max="12800" width="0.85546875" style="2654" customWidth="1"/>
    <col min="12801" max="12809" width="10" style="2654" customWidth="1"/>
    <col min="12810" max="12810" width="3.28515625" style="2654" customWidth="1"/>
    <col min="12811" max="12812" width="10" style="2654" customWidth="1"/>
    <col min="12813" max="13053" width="9.140625" style="2654"/>
    <col min="13054" max="13054" width="4.7109375" style="2654" customWidth="1"/>
    <col min="13055" max="13055" width="35.28515625" style="2654" customWidth="1"/>
    <col min="13056" max="13056" width="0.85546875" style="2654" customWidth="1"/>
    <col min="13057" max="13065" width="10" style="2654" customWidth="1"/>
    <col min="13066" max="13066" width="3.28515625" style="2654" customWidth="1"/>
    <col min="13067" max="13068" width="10" style="2654" customWidth="1"/>
    <col min="13069" max="13309" width="9.140625" style="2654"/>
    <col min="13310" max="13310" width="4.7109375" style="2654" customWidth="1"/>
    <col min="13311" max="13311" width="35.28515625" style="2654" customWidth="1"/>
    <col min="13312" max="13312" width="0.85546875" style="2654" customWidth="1"/>
    <col min="13313" max="13321" width="10" style="2654" customWidth="1"/>
    <col min="13322" max="13322" width="3.28515625" style="2654" customWidth="1"/>
    <col min="13323" max="13324" width="10" style="2654" customWidth="1"/>
    <col min="13325" max="13565" width="9.140625" style="2654"/>
    <col min="13566" max="13566" width="4.7109375" style="2654" customWidth="1"/>
    <col min="13567" max="13567" width="35.28515625" style="2654" customWidth="1"/>
    <col min="13568" max="13568" width="0.85546875" style="2654" customWidth="1"/>
    <col min="13569" max="13577" width="10" style="2654" customWidth="1"/>
    <col min="13578" max="13578" width="3.28515625" style="2654" customWidth="1"/>
    <col min="13579" max="13580" width="10" style="2654" customWidth="1"/>
    <col min="13581" max="13821" width="9.140625" style="2654"/>
    <col min="13822" max="13822" width="4.7109375" style="2654" customWidth="1"/>
    <col min="13823" max="13823" width="35.28515625" style="2654" customWidth="1"/>
    <col min="13824" max="13824" width="0.85546875" style="2654" customWidth="1"/>
    <col min="13825" max="13833" width="10" style="2654" customWidth="1"/>
    <col min="13834" max="13834" width="3.28515625" style="2654" customWidth="1"/>
    <col min="13835" max="13836" width="10" style="2654" customWidth="1"/>
    <col min="13837" max="14077" width="9.140625" style="2654"/>
    <col min="14078" max="14078" width="4.7109375" style="2654" customWidth="1"/>
    <col min="14079" max="14079" width="35.28515625" style="2654" customWidth="1"/>
    <col min="14080" max="14080" width="0.85546875" style="2654" customWidth="1"/>
    <col min="14081" max="14089" width="10" style="2654" customWidth="1"/>
    <col min="14090" max="14090" width="3.28515625" style="2654" customWidth="1"/>
    <col min="14091" max="14092" width="10" style="2654" customWidth="1"/>
    <col min="14093" max="14333" width="9.140625" style="2654"/>
    <col min="14334" max="14334" width="4.7109375" style="2654" customWidth="1"/>
    <col min="14335" max="14335" width="35.28515625" style="2654" customWidth="1"/>
    <col min="14336" max="14336" width="0.85546875" style="2654" customWidth="1"/>
    <col min="14337" max="14345" width="10" style="2654" customWidth="1"/>
    <col min="14346" max="14346" width="3.28515625" style="2654" customWidth="1"/>
    <col min="14347" max="14348" width="10" style="2654" customWidth="1"/>
    <col min="14349" max="14589" width="9.140625" style="2654"/>
    <col min="14590" max="14590" width="4.7109375" style="2654" customWidth="1"/>
    <col min="14591" max="14591" width="35.28515625" style="2654" customWidth="1"/>
    <col min="14592" max="14592" width="0.85546875" style="2654" customWidth="1"/>
    <col min="14593" max="14601" width="10" style="2654" customWidth="1"/>
    <col min="14602" max="14602" width="3.28515625" style="2654" customWidth="1"/>
    <col min="14603" max="14604" width="10" style="2654" customWidth="1"/>
    <col min="14605" max="14845" width="9.140625" style="2654"/>
    <col min="14846" max="14846" width="4.7109375" style="2654" customWidth="1"/>
    <col min="14847" max="14847" width="35.28515625" style="2654" customWidth="1"/>
    <col min="14848" max="14848" width="0.85546875" style="2654" customWidth="1"/>
    <col min="14849" max="14857" width="10" style="2654" customWidth="1"/>
    <col min="14858" max="14858" width="3.28515625" style="2654" customWidth="1"/>
    <col min="14859" max="14860" width="10" style="2654" customWidth="1"/>
    <col min="14861" max="15101" width="9.140625" style="2654"/>
    <col min="15102" max="15102" width="4.7109375" style="2654" customWidth="1"/>
    <col min="15103" max="15103" width="35.28515625" style="2654" customWidth="1"/>
    <col min="15104" max="15104" width="0.85546875" style="2654" customWidth="1"/>
    <col min="15105" max="15113" width="10" style="2654" customWidth="1"/>
    <col min="15114" max="15114" width="3.28515625" style="2654" customWidth="1"/>
    <col min="15115" max="15116" width="10" style="2654" customWidth="1"/>
    <col min="15117" max="15357" width="9.140625" style="2654"/>
    <col min="15358" max="15358" width="4.7109375" style="2654" customWidth="1"/>
    <col min="15359" max="15359" width="35.28515625" style="2654" customWidth="1"/>
    <col min="15360" max="15360" width="0.85546875" style="2654" customWidth="1"/>
    <col min="15361" max="15369" width="10" style="2654" customWidth="1"/>
    <col min="15370" max="15370" width="3.28515625" style="2654" customWidth="1"/>
    <col min="15371" max="15372" width="10" style="2654" customWidth="1"/>
    <col min="15373" max="15613" width="9.140625" style="2654"/>
    <col min="15614" max="15614" width="4.7109375" style="2654" customWidth="1"/>
    <col min="15615" max="15615" width="35.28515625" style="2654" customWidth="1"/>
    <col min="15616" max="15616" width="0.85546875" style="2654" customWidth="1"/>
    <col min="15617" max="15625" width="10" style="2654" customWidth="1"/>
    <col min="15626" max="15626" width="3.28515625" style="2654" customWidth="1"/>
    <col min="15627" max="15628" width="10" style="2654" customWidth="1"/>
    <col min="15629" max="15869" width="9.140625" style="2654"/>
    <col min="15870" max="15870" width="4.7109375" style="2654" customWidth="1"/>
    <col min="15871" max="15871" width="35.28515625" style="2654" customWidth="1"/>
    <col min="15872" max="15872" width="0.85546875" style="2654" customWidth="1"/>
    <col min="15873" max="15881" width="10" style="2654" customWidth="1"/>
    <col min="15882" max="15882" width="3.28515625" style="2654" customWidth="1"/>
    <col min="15883" max="15884" width="10" style="2654" customWidth="1"/>
    <col min="15885" max="16125" width="9.140625" style="2654"/>
    <col min="16126" max="16126" width="4.7109375" style="2654" customWidth="1"/>
    <col min="16127" max="16127" width="35.28515625" style="2654" customWidth="1"/>
    <col min="16128" max="16128" width="0.85546875" style="2654" customWidth="1"/>
    <col min="16129" max="16137" width="10" style="2654" customWidth="1"/>
    <col min="16138" max="16138" width="3.28515625" style="2654" customWidth="1"/>
    <col min="16139" max="16140" width="10" style="2654" customWidth="1"/>
    <col min="16141" max="16384" width="9.140625" style="2654"/>
  </cols>
  <sheetData>
    <row r="1" spans="1:12" ht="27.75" customHeight="1" x14ac:dyDescent="0.2">
      <c r="A1" s="3475" t="s">
        <v>184</v>
      </c>
      <c r="B1" s="3075"/>
      <c r="C1" s="2567"/>
      <c r="D1" s="2567"/>
      <c r="E1" s="2568"/>
      <c r="F1" s="2568"/>
      <c r="G1" s="3464" t="s">
        <v>185</v>
      </c>
      <c r="H1" s="3464"/>
      <c r="I1" s="3464"/>
      <c r="J1" s="3464"/>
      <c r="K1" s="3464"/>
      <c r="L1" s="2569">
        <v>964</v>
      </c>
    </row>
    <row r="2" spans="1:12" x14ac:dyDescent="0.2">
      <c r="A2" s="2566" t="s">
        <v>677</v>
      </c>
      <c r="B2" s="2572"/>
      <c r="C2" s="2568"/>
      <c r="D2" s="2568"/>
      <c r="E2" s="2568"/>
      <c r="F2" s="2568"/>
      <c r="G2" s="3465" t="s">
        <v>549</v>
      </c>
      <c r="H2" s="3465"/>
      <c r="I2" s="3465"/>
      <c r="J2" s="3465"/>
      <c r="K2" s="3465"/>
      <c r="L2" s="3465"/>
    </row>
    <row r="3" spans="1:12" ht="12" customHeight="1" x14ac:dyDescent="0.2">
      <c r="A3" s="2573"/>
      <c r="B3" s="2574"/>
      <c r="C3" s="2575"/>
      <c r="D3" s="2576"/>
      <c r="E3" s="2577"/>
      <c r="F3" s="2577"/>
      <c r="G3" s="3466" t="s">
        <v>550</v>
      </c>
      <c r="H3" s="3466"/>
      <c r="I3" s="2578">
        <v>2013</v>
      </c>
      <c r="J3" s="2577"/>
      <c r="K3" s="2577"/>
      <c r="L3" s="2579"/>
    </row>
    <row r="4" spans="1:12" ht="12" customHeight="1" x14ac:dyDescent="0.2">
      <c r="A4" s="3467" t="s">
        <v>678</v>
      </c>
      <c r="B4" s="3467"/>
      <c r="C4" s="2580"/>
      <c r="D4" s="3468" t="s">
        <v>552</v>
      </c>
      <c r="E4" s="3469"/>
      <c r="F4" s="3469"/>
      <c r="G4" s="3469"/>
      <c r="H4" s="3470"/>
      <c r="I4" s="3471" t="s">
        <v>553</v>
      </c>
      <c r="J4" s="3473" t="s">
        <v>554</v>
      </c>
      <c r="K4" s="3471" t="s">
        <v>555</v>
      </c>
      <c r="L4" s="3474" t="s">
        <v>60</v>
      </c>
    </row>
    <row r="5" spans="1:12" ht="30" customHeight="1" x14ac:dyDescent="0.2">
      <c r="A5" s="3467"/>
      <c r="B5" s="3467"/>
      <c r="C5" s="2580"/>
      <c r="D5" s="2581" t="s">
        <v>556</v>
      </c>
      <c r="E5" s="2582" t="s">
        <v>557</v>
      </c>
      <c r="F5" s="2583" t="s">
        <v>558</v>
      </c>
      <c r="G5" s="2582" t="s">
        <v>555</v>
      </c>
      <c r="H5" s="2583" t="s">
        <v>61</v>
      </c>
      <c r="I5" s="3472"/>
      <c r="J5" s="3473"/>
      <c r="K5" s="3472"/>
      <c r="L5" s="3474"/>
    </row>
    <row r="6" spans="1:12" ht="10.5" customHeight="1" x14ac:dyDescent="0.2">
      <c r="A6" s="2584"/>
      <c r="B6" s="2585"/>
      <c r="C6" s="2585"/>
      <c r="D6" s="2586" t="s">
        <v>559</v>
      </c>
      <c r="E6" s="2587" t="s">
        <v>560</v>
      </c>
      <c r="F6" s="2588" t="s">
        <v>561</v>
      </c>
      <c r="G6" s="2587" t="s">
        <v>562</v>
      </c>
      <c r="H6" s="2588" t="s">
        <v>563</v>
      </c>
      <c r="I6" s="2587" t="s">
        <v>564</v>
      </c>
      <c r="J6" s="2588" t="s">
        <v>565</v>
      </c>
      <c r="K6" s="2587" t="s">
        <v>566</v>
      </c>
      <c r="L6" s="2589" t="s">
        <v>567</v>
      </c>
    </row>
    <row r="7" spans="1:12" ht="10.5" customHeight="1" x14ac:dyDescent="0.2">
      <c r="A7" s="2596"/>
      <c r="B7" s="2591" t="s">
        <v>568</v>
      </c>
      <c r="C7" s="2618"/>
      <c r="D7" s="2719" t="s">
        <v>569</v>
      </c>
      <c r="E7" s="2719" t="s">
        <v>569</v>
      </c>
      <c r="F7" s="2719" t="s">
        <v>569</v>
      </c>
      <c r="G7" s="2719" t="s">
        <v>569</v>
      </c>
      <c r="H7" s="2719" t="s">
        <v>569</v>
      </c>
      <c r="I7" s="2719" t="s">
        <v>942</v>
      </c>
      <c r="J7" s="2719" t="s">
        <v>569</v>
      </c>
      <c r="K7" s="2719" t="s">
        <v>569</v>
      </c>
      <c r="L7" s="2719" t="s">
        <v>569</v>
      </c>
    </row>
    <row r="8" spans="1:12" ht="15" customHeight="1" x14ac:dyDescent="0.2">
      <c r="A8" s="2636">
        <v>82</v>
      </c>
      <c r="B8" s="2637" t="s">
        <v>917</v>
      </c>
      <c r="C8" s="2660" t="s">
        <v>571</v>
      </c>
      <c r="D8" s="2683">
        <v>-10811</v>
      </c>
      <c r="E8" s="2683">
        <v>1261</v>
      </c>
      <c r="F8" s="2683">
        <v>6592</v>
      </c>
      <c r="G8" s="2683">
        <v>-12075</v>
      </c>
      <c r="H8" s="2683">
        <v>-15033</v>
      </c>
      <c r="I8" s="2683"/>
      <c r="J8" s="2683">
        <v>-2</v>
      </c>
      <c r="K8" s="2683">
        <v>37</v>
      </c>
      <c r="L8" s="2683">
        <v>-14998</v>
      </c>
    </row>
    <row r="9" spans="1:12" ht="15.75" customHeight="1" x14ac:dyDescent="0.2">
      <c r="A9" s="2602">
        <v>821</v>
      </c>
      <c r="B9" s="2638" t="s">
        <v>918</v>
      </c>
      <c r="C9" s="2598" t="s">
        <v>571</v>
      </c>
      <c r="D9" s="2599">
        <v>7020</v>
      </c>
      <c r="E9" s="2599">
        <v>2145</v>
      </c>
      <c r="F9" s="2599">
        <v>6101</v>
      </c>
      <c r="G9" s="2599">
        <v>-12075</v>
      </c>
      <c r="H9" s="2599">
        <v>3191</v>
      </c>
      <c r="I9" s="2599"/>
      <c r="J9" s="2599">
        <v>1346</v>
      </c>
      <c r="K9" s="2599">
        <v>37</v>
      </c>
      <c r="L9" s="2599">
        <v>4574</v>
      </c>
    </row>
    <row r="10" spans="1:12" ht="9.75" customHeight="1" x14ac:dyDescent="0.2">
      <c r="A10" s="2596">
        <v>8211</v>
      </c>
      <c r="B10" s="2640" t="s">
        <v>679</v>
      </c>
      <c r="C10" s="2598" t="s">
        <v>571</v>
      </c>
      <c r="D10" s="2599">
        <v>11970</v>
      </c>
      <c r="E10" s="2599">
        <v>-1207</v>
      </c>
      <c r="F10" s="2599">
        <v>1217</v>
      </c>
      <c r="G10" s="2599">
        <v>-12075</v>
      </c>
      <c r="H10" s="2599">
        <v>-95</v>
      </c>
      <c r="I10" s="2599"/>
      <c r="J10" s="2599">
        <v>58</v>
      </c>
      <c r="K10" s="2599">
        <v>37</v>
      </c>
      <c r="L10" s="2599">
        <v>0</v>
      </c>
    </row>
    <row r="11" spans="1:12" ht="9.75" customHeight="1" x14ac:dyDescent="0.2">
      <c r="A11" s="2596">
        <v>8212</v>
      </c>
      <c r="B11" s="2640" t="s">
        <v>680</v>
      </c>
      <c r="C11" s="2598" t="s">
        <v>571</v>
      </c>
      <c r="D11" s="2599">
        <v>-6676</v>
      </c>
      <c r="E11" s="2599">
        <v>1466</v>
      </c>
      <c r="F11" s="2599">
        <v>-4</v>
      </c>
      <c r="G11" s="2599">
        <v>0</v>
      </c>
      <c r="H11" s="2599">
        <v>-5214</v>
      </c>
      <c r="I11" s="2599"/>
      <c r="J11" s="2599">
        <v>0</v>
      </c>
      <c r="K11" s="2599">
        <v>0</v>
      </c>
      <c r="L11" s="2599">
        <v>-5214</v>
      </c>
    </row>
    <row r="12" spans="1:12" ht="9.75" customHeight="1" x14ac:dyDescent="0.2">
      <c r="A12" s="2596">
        <v>8213</v>
      </c>
      <c r="B12" s="2640" t="s">
        <v>681</v>
      </c>
      <c r="C12" s="2598" t="s">
        <v>571</v>
      </c>
      <c r="D12" s="2599">
        <v>2374</v>
      </c>
      <c r="E12" s="2599">
        <v>-93</v>
      </c>
      <c r="F12" s="2599">
        <v>676</v>
      </c>
      <c r="G12" s="2599">
        <v>0</v>
      </c>
      <c r="H12" s="2599">
        <v>2957</v>
      </c>
      <c r="I12" s="2599"/>
      <c r="J12" s="2599">
        <v>458</v>
      </c>
      <c r="K12" s="2599">
        <v>0</v>
      </c>
      <c r="L12" s="2599">
        <v>3415</v>
      </c>
    </row>
    <row r="13" spans="1:12" ht="9.75" customHeight="1" x14ac:dyDescent="0.2">
      <c r="A13" s="2596">
        <v>8214</v>
      </c>
      <c r="B13" s="2640" t="s">
        <v>682</v>
      </c>
      <c r="C13" s="2598" t="s">
        <v>571</v>
      </c>
      <c r="D13" s="2599">
        <v>-16</v>
      </c>
      <c r="E13" s="2599">
        <v>100</v>
      </c>
      <c r="F13" s="2599">
        <v>0</v>
      </c>
      <c r="G13" s="2599">
        <v>0</v>
      </c>
      <c r="H13" s="2599">
        <v>84</v>
      </c>
      <c r="I13" s="2599"/>
      <c r="J13" s="2599">
        <v>0</v>
      </c>
      <c r="K13" s="2599">
        <v>0</v>
      </c>
      <c r="L13" s="2599">
        <v>84</v>
      </c>
    </row>
    <row r="14" spans="1:12" ht="9.75" customHeight="1" x14ac:dyDescent="0.2">
      <c r="A14" s="2596">
        <v>8215</v>
      </c>
      <c r="B14" s="2640" t="s">
        <v>683</v>
      </c>
      <c r="C14" s="2598" t="s">
        <v>571</v>
      </c>
      <c r="D14" s="2599">
        <v>-2210</v>
      </c>
      <c r="E14" s="2599">
        <v>1985</v>
      </c>
      <c r="F14" s="2599">
        <v>4213</v>
      </c>
      <c r="G14" s="2599">
        <v>0</v>
      </c>
      <c r="H14" s="2599">
        <v>3988</v>
      </c>
      <c r="I14" s="2599"/>
      <c r="J14" s="2599">
        <v>-143</v>
      </c>
      <c r="K14" s="2599">
        <v>0</v>
      </c>
      <c r="L14" s="2599">
        <v>3845</v>
      </c>
    </row>
    <row r="15" spans="1:12" ht="9.75" customHeight="1" x14ac:dyDescent="0.2">
      <c r="A15" s="2596">
        <v>8216</v>
      </c>
      <c r="B15" s="2640" t="s">
        <v>684</v>
      </c>
      <c r="C15" s="2598" t="s">
        <v>571</v>
      </c>
      <c r="D15" s="2599">
        <v>1578</v>
      </c>
      <c r="E15" s="2599">
        <v>-106</v>
      </c>
      <c r="F15" s="2599">
        <v>-1</v>
      </c>
      <c r="G15" s="2599">
        <v>0</v>
      </c>
      <c r="H15" s="2599">
        <v>1471</v>
      </c>
      <c r="I15" s="2599"/>
      <c r="J15" s="2599">
        <v>973</v>
      </c>
      <c r="K15" s="2599">
        <v>0</v>
      </c>
      <c r="L15" s="2599">
        <v>2444</v>
      </c>
    </row>
    <row r="16" spans="1:12" ht="15.75" customHeight="1" x14ac:dyDescent="0.2">
      <c r="A16" s="2602">
        <v>822</v>
      </c>
      <c r="B16" s="2638" t="s">
        <v>919</v>
      </c>
      <c r="C16" s="2598" t="s">
        <v>571</v>
      </c>
      <c r="D16" s="2599">
        <v>-17831</v>
      </c>
      <c r="E16" s="2599">
        <v>-884</v>
      </c>
      <c r="F16" s="2599">
        <v>491</v>
      </c>
      <c r="G16" s="2599">
        <v>0</v>
      </c>
      <c r="H16" s="2599">
        <v>-18224</v>
      </c>
      <c r="I16" s="2599"/>
      <c r="J16" s="2599">
        <v>-1348</v>
      </c>
      <c r="K16" s="2599">
        <v>0</v>
      </c>
      <c r="L16" s="2599">
        <v>-19572</v>
      </c>
    </row>
    <row r="17" spans="1:12" ht="9.75" customHeight="1" x14ac:dyDescent="0.2">
      <c r="A17" s="2596">
        <v>8221</v>
      </c>
      <c r="B17" s="2640" t="s">
        <v>685</v>
      </c>
      <c r="C17" s="2598" t="s">
        <v>571</v>
      </c>
      <c r="D17" s="2599">
        <v>84</v>
      </c>
      <c r="E17" s="2599">
        <v>0</v>
      </c>
      <c r="F17" s="2599">
        <v>0</v>
      </c>
      <c r="G17" s="2599">
        <v>0</v>
      </c>
      <c r="H17" s="2600">
        <v>84</v>
      </c>
      <c r="I17" s="2599"/>
      <c r="J17" s="2599">
        <v>0</v>
      </c>
      <c r="K17" s="2599">
        <v>0</v>
      </c>
      <c r="L17" s="2601">
        <v>84</v>
      </c>
    </row>
    <row r="18" spans="1:12" ht="9.75" customHeight="1" x14ac:dyDescent="0.2">
      <c r="A18" s="2596">
        <v>8227</v>
      </c>
      <c r="B18" s="2640" t="s">
        <v>686</v>
      </c>
      <c r="C18" s="2598" t="s">
        <v>571</v>
      </c>
      <c r="D18" s="2599">
        <v>-12073</v>
      </c>
      <c r="E18" s="2599">
        <v>-34</v>
      </c>
      <c r="F18" s="2599">
        <v>491</v>
      </c>
      <c r="G18" s="2599">
        <v>0</v>
      </c>
      <c r="H18" s="2600">
        <v>-11616</v>
      </c>
      <c r="I18" s="2599"/>
      <c r="J18" s="2599">
        <v>-1348</v>
      </c>
      <c r="K18" s="2599">
        <v>0</v>
      </c>
      <c r="L18" s="2601">
        <v>-12964</v>
      </c>
    </row>
    <row r="19" spans="1:12" ht="9.75" customHeight="1" x14ac:dyDescent="0.2">
      <c r="A19" s="2596">
        <v>8228</v>
      </c>
      <c r="B19" s="2640" t="s">
        <v>295</v>
      </c>
      <c r="C19" s="2598" t="s">
        <v>571</v>
      </c>
      <c r="D19" s="2599">
        <v>-5842</v>
      </c>
      <c r="E19" s="2599">
        <v>-850</v>
      </c>
      <c r="F19" s="2599">
        <v>0</v>
      </c>
      <c r="G19" s="2599">
        <v>0</v>
      </c>
      <c r="H19" s="2600">
        <v>-6692</v>
      </c>
      <c r="I19" s="2599"/>
      <c r="J19" s="2599">
        <v>0</v>
      </c>
      <c r="K19" s="2599">
        <v>0</v>
      </c>
      <c r="L19" s="2601">
        <v>-6692</v>
      </c>
    </row>
    <row r="20" spans="1:12" ht="9.75" customHeight="1" x14ac:dyDescent="0.2">
      <c r="A20" s="2596">
        <v>8229</v>
      </c>
      <c r="B20" s="2640" t="s">
        <v>296</v>
      </c>
      <c r="C20" s="2598" t="s">
        <v>571</v>
      </c>
      <c r="D20" s="2599">
        <v>0</v>
      </c>
      <c r="E20" s="2599">
        <v>0</v>
      </c>
      <c r="F20" s="2599">
        <v>0</v>
      </c>
      <c r="G20" s="2599">
        <v>0</v>
      </c>
      <c r="H20" s="2600">
        <v>0</v>
      </c>
      <c r="I20" s="2599"/>
      <c r="J20" s="2599">
        <v>0</v>
      </c>
      <c r="K20" s="2599">
        <v>0</v>
      </c>
      <c r="L20" s="2601">
        <v>0</v>
      </c>
    </row>
    <row r="21" spans="1:12" ht="15.75" customHeight="1" x14ac:dyDescent="0.2">
      <c r="A21" s="2676">
        <v>823</v>
      </c>
      <c r="B21" s="2720" t="s">
        <v>920</v>
      </c>
      <c r="C21" s="2615" t="s">
        <v>571</v>
      </c>
      <c r="D21" s="2599">
        <v>0</v>
      </c>
      <c r="E21" s="2599">
        <v>0</v>
      </c>
      <c r="F21" s="2619">
        <v>0</v>
      </c>
      <c r="G21" s="2619">
        <v>0</v>
      </c>
      <c r="H21" s="2678">
        <v>0</v>
      </c>
      <c r="I21" s="2619"/>
      <c r="J21" s="2619">
        <v>0</v>
      </c>
      <c r="K21" s="2619">
        <v>0</v>
      </c>
      <c r="L21" s="2679">
        <v>0</v>
      </c>
    </row>
    <row r="22" spans="1:12" ht="15.75" customHeight="1" x14ac:dyDescent="0.2">
      <c r="A22" s="2636">
        <v>83</v>
      </c>
      <c r="B22" s="2637" t="s">
        <v>921</v>
      </c>
      <c r="C22" s="2660" t="s">
        <v>571</v>
      </c>
      <c r="D22" s="2683">
        <v>46209</v>
      </c>
      <c r="E22" s="2683">
        <v>2792</v>
      </c>
      <c r="F22" s="2683">
        <v>11224</v>
      </c>
      <c r="G22" s="2683">
        <v>-12075</v>
      </c>
      <c r="H22" s="2825">
        <v>48150</v>
      </c>
      <c r="I22" s="2683"/>
      <c r="J22" s="2683">
        <v>2385</v>
      </c>
      <c r="K22" s="2683">
        <v>37</v>
      </c>
      <c r="L22" s="2826">
        <v>50572</v>
      </c>
    </row>
    <row r="23" spans="1:12" ht="15.75" customHeight="1" x14ac:dyDescent="0.2">
      <c r="A23" s="2602">
        <v>831</v>
      </c>
      <c r="B23" s="2638" t="s">
        <v>922</v>
      </c>
      <c r="C23" s="2598" t="s">
        <v>571</v>
      </c>
      <c r="D23" s="2599">
        <v>37811</v>
      </c>
      <c r="E23" s="2599">
        <v>289</v>
      </c>
      <c r="F23" s="2599">
        <v>11224</v>
      </c>
      <c r="G23" s="2599">
        <v>-12075</v>
      </c>
      <c r="H23" s="2600">
        <v>37249</v>
      </c>
      <c r="I23" s="2599"/>
      <c r="J23" s="2599">
        <v>1324</v>
      </c>
      <c r="K23" s="2599">
        <v>37</v>
      </c>
      <c r="L23" s="2601">
        <v>38610</v>
      </c>
    </row>
    <row r="24" spans="1:12" ht="9.75" customHeight="1" x14ac:dyDescent="0.2">
      <c r="A24" s="2596">
        <v>8311</v>
      </c>
      <c r="B24" s="2640" t="s">
        <v>685</v>
      </c>
      <c r="C24" s="2598" t="s">
        <v>571</v>
      </c>
      <c r="D24" s="2599">
        <v>95</v>
      </c>
      <c r="E24" s="2599">
        <v>-70</v>
      </c>
      <c r="F24" s="2599">
        <v>12108</v>
      </c>
      <c r="G24" s="2599">
        <v>-12075</v>
      </c>
      <c r="H24" s="2600">
        <v>58</v>
      </c>
      <c r="I24" s="2599"/>
      <c r="J24" s="2599">
        <v>-95</v>
      </c>
      <c r="K24" s="2599">
        <v>37</v>
      </c>
      <c r="L24" s="2601">
        <v>0</v>
      </c>
    </row>
    <row r="25" spans="1:12" ht="9.75" customHeight="1" x14ac:dyDescent="0.2">
      <c r="A25" s="2596">
        <v>8312</v>
      </c>
      <c r="B25" s="2640" t="s">
        <v>642</v>
      </c>
      <c r="C25" s="2598" t="s">
        <v>571</v>
      </c>
      <c r="D25" s="2599">
        <v>0</v>
      </c>
      <c r="E25" s="2599">
        <v>3</v>
      </c>
      <c r="F25" s="2599">
        <v>0</v>
      </c>
      <c r="G25" s="2599">
        <v>0</v>
      </c>
      <c r="H25" s="2600">
        <v>3</v>
      </c>
      <c r="I25" s="2599"/>
      <c r="J25" s="2599">
        <v>0</v>
      </c>
      <c r="K25" s="2599">
        <v>0</v>
      </c>
      <c r="L25" s="2601">
        <v>3</v>
      </c>
    </row>
    <row r="26" spans="1:12" ht="9.75" customHeight="1" x14ac:dyDescent="0.2">
      <c r="A26" s="2596">
        <v>8313</v>
      </c>
      <c r="B26" s="2640" t="s">
        <v>643</v>
      </c>
      <c r="C26" s="2598" t="s">
        <v>571</v>
      </c>
      <c r="D26" s="2599">
        <v>24175</v>
      </c>
      <c r="E26" s="2599">
        <v>-485</v>
      </c>
      <c r="F26" s="2599">
        <v>-846</v>
      </c>
      <c r="G26" s="2599">
        <v>0</v>
      </c>
      <c r="H26" s="2600">
        <v>22844</v>
      </c>
      <c r="I26" s="2599"/>
      <c r="J26" s="2599">
        <v>332</v>
      </c>
      <c r="K26" s="2599">
        <v>0</v>
      </c>
      <c r="L26" s="2601">
        <v>23176</v>
      </c>
    </row>
    <row r="27" spans="1:12" ht="9.75" customHeight="1" x14ac:dyDescent="0.2">
      <c r="A27" s="2596">
        <v>8314</v>
      </c>
      <c r="B27" s="2640" t="s">
        <v>682</v>
      </c>
      <c r="C27" s="2598" t="s">
        <v>571</v>
      </c>
      <c r="D27" s="2599">
        <v>9440</v>
      </c>
      <c r="E27" s="2599">
        <v>46</v>
      </c>
      <c r="F27" s="2599">
        <v>0</v>
      </c>
      <c r="G27" s="2599">
        <v>0</v>
      </c>
      <c r="H27" s="2600">
        <v>9486</v>
      </c>
      <c r="I27" s="2599"/>
      <c r="J27" s="2599">
        <v>57</v>
      </c>
      <c r="K27" s="2599">
        <v>0</v>
      </c>
      <c r="L27" s="2601">
        <v>9543</v>
      </c>
    </row>
    <row r="28" spans="1:12" ht="9.75" customHeight="1" x14ac:dyDescent="0.2">
      <c r="A28" s="2596">
        <v>8315</v>
      </c>
      <c r="B28" s="2640" t="s">
        <v>702</v>
      </c>
      <c r="C28" s="2598" t="s">
        <v>571</v>
      </c>
      <c r="D28" s="2599">
        <v>2195</v>
      </c>
      <c r="E28" s="2599">
        <v>866</v>
      </c>
      <c r="F28" s="2599">
        <v>12</v>
      </c>
      <c r="G28" s="2599">
        <v>0</v>
      </c>
      <c r="H28" s="2600">
        <v>3073</v>
      </c>
      <c r="I28" s="2599"/>
      <c r="J28" s="2599">
        <v>973</v>
      </c>
      <c r="K28" s="2599">
        <v>0</v>
      </c>
      <c r="L28" s="2601">
        <v>4046</v>
      </c>
    </row>
    <row r="29" spans="1:12" ht="9.75" customHeight="1" x14ac:dyDescent="0.2">
      <c r="A29" s="2596">
        <v>8316</v>
      </c>
      <c r="B29" s="2640" t="s">
        <v>684</v>
      </c>
      <c r="C29" s="2598" t="s">
        <v>571</v>
      </c>
      <c r="D29" s="2599">
        <v>1906</v>
      </c>
      <c r="E29" s="2599">
        <v>-71</v>
      </c>
      <c r="F29" s="2599">
        <v>-50</v>
      </c>
      <c r="G29" s="2599">
        <v>0</v>
      </c>
      <c r="H29" s="2600">
        <v>1785</v>
      </c>
      <c r="I29" s="2599"/>
      <c r="J29" s="2599">
        <v>57</v>
      </c>
      <c r="K29" s="2599">
        <v>0</v>
      </c>
      <c r="L29" s="2601">
        <v>1842</v>
      </c>
    </row>
    <row r="30" spans="1:12" ht="15.75" customHeight="1" x14ac:dyDescent="0.2">
      <c r="A30" s="2602">
        <v>832</v>
      </c>
      <c r="B30" s="2638" t="s">
        <v>923</v>
      </c>
      <c r="C30" s="2598" t="s">
        <v>571</v>
      </c>
      <c r="D30" s="2599">
        <v>8398</v>
      </c>
      <c r="E30" s="2599">
        <v>2503</v>
      </c>
      <c r="F30" s="2599">
        <v>0</v>
      </c>
      <c r="G30" s="2599">
        <v>0</v>
      </c>
      <c r="H30" s="2600">
        <v>10901</v>
      </c>
      <c r="I30" s="2599"/>
      <c r="J30" s="2599">
        <v>1061</v>
      </c>
      <c r="K30" s="2599">
        <v>0</v>
      </c>
      <c r="L30" s="2601">
        <v>11962</v>
      </c>
    </row>
    <row r="31" spans="1:12" ht="9.75" customHeight="1" x14ac:dyDescent="0.2">
      <c r="A31" s="2596">
        <v>8321</v>
      </c>
      <c r="B31" s="2640" t="s">
        <v>679</v>
      </c>
      <c r="C31" s="2598" t="s">
        <v>571</v>
      </c>
      <c r="D31" s="2599">
        <v>-44</v>
      </c>
      <c r="E31" s="2599">
        <v>0</v>
      </c>
      <c r="F31" s="2599">
        <v>0</v>
      </c>
      <c r="G31" s="2599">
        <v>0</v>
      </c>
      <c r="H31" s="2600">
        <v>-44</v>
      </c>
      <c r="I31" s="2599"/>
      <c r="J31" s="2599">
        <v>0</v>
      </c>
      <c r="K31" s="2599">
        <v>0</v>
      </c>
      <c r="L31" s="2601">
        <v>-44</v>
      </c>
    </row>
    <row r="32" spans="1:12" ht="9.75" customHeight="1" x14ac:dyDescent="0.2">
      <c r="A32" s="2596">
        <v>8327</v>
      </c>
      <c r="B32" s="2640" t="s">
        <v>686</v>
      </c>
      <c r="C32" s="2598" t="s">
        <v>571</v>
      </c>
      <c r="D32" s="2599">
        <v>8096</v>
      </c>
      <c r="E32" s="2599">
        <v>0</v>
      </c>
      <c r="F32" s="2599">
        <v>0</v>
      </c>
      <c r="G32" s="2599">
        <v>0</v>
      </c>
      <c r="H32" s="2600">
        <v>8096</v>
      </c>
      <c r="I32" s="2599"/>
      <c r="J32" s="2599">
        <v>0</v>
      </c>
      <c r="K32" s="2599">
        <v>0</v>
      </c>
      <c r="L32" s="2601">
        <v>8096</v>
      </c>
    </row>
    <row r="33" spans="1:12" ht="9.75" customHeight="1" x14ac:dyDescent="0.2">
      <c r="A33" s="2596">
        <v>8328</v>
      </c>
      <c r="B33" s="2640" t="s">
        <v>295</v>
      </c>
      <c r="C33" s="2598" t="s">
        <v>571</v>
      </c>
      <c r="D33" s="2599">
        <v>261</v>
      </c>
      <c r="E33" s="2599">
        <v>2503</v>
      </c>
      <c r="F33" s="2599">
        <v>0</v>
      </c>
      <c r="G33" s="2599">
        <v>0</v>
      </c>
      <c r="H33" s="2600">
        <v>2764</v>
      </c>
      <c r="I33" s="2599"/>
      <c r="J33" s="2599">
        <v>1061</v>
      </c>
      <c r="K33" s="2599">
        <v>0</v>
      </c>
      <c r="L33" s="2601">
        <v>3825</v>
      </c>
    </row>
    <row r="34" spans="1:12" ht="10.5" customHeight="1" x14ac:dyDescent="0.2">
      <c r="A34" s="2584">
        <v>8329</v>
      </c>
      <c r="B34" s="2677" t="s">
        <v>296</v>
      </c>
      <c r="C34" s="2615" t="s">
        <v>571</v>
      </c>
      <c r="D34" s="2619">
        <v>85</v>
      </c>
      <c r="E34" s="2619">
        <v>0</v>
      </c>
      <c r="F34" s="2619">
        <v>0</v>
      </c>
      <c r="G34" s="2619">
        <v>0</v>
      </c>
      <c r="H34" s="2678">
        <v>85</v>
      </c>
      <c r="I34" s="2619"/>
      <c r="J34" s="2619">
        <v>0</v>
      </c>
      <c r="K34" s="2619">
        <v>0</v>
      </c>
      <c r="L34" s="2679">
        <v>85</v>
      </c>
    </row>
    <row r="35" spans="1:12" ht="12.75" customHeight="1" x14ac:dyDescent="0.2">
      <c r="A35" s="2616" t="s">
        <v>58</v>
      </c>
      <c r="B35" s="2598"/>
      <c r="C35" s="2598"/>
      <c r="D35" s="2600"/>
      <c r="E35" s="2600"/>
      <c r="F35" s="2600"/>
      <c r="G35" s="2600"/>
      <c r="H35" s="2600"/>
      <c r="I35" s="2600"/>
      <c r="J35" s="2600"/>
      <c r="K35" s="2600"/>
      <c r="L35" s="2600"/>
    </row>
    <row r="36" spans="1:12" ht="9.75" customHeight="1" x14ac:dyDescent="0.2">
      <c r="A36" s="2616" t="s">
        <v>59</v>
      </c>
      <c r="B36" s="2598"/>
      <c r="C36" s="2598"/>
      <c r="D36" s="2600"/>
      <c r="E36" s="2600"/>
      <c r="F36" s="2600"/>
      <c r="G36" s="2600"/>
      <c r="H36" s="2600"/>
      <c r="I36" s="2600"/>
      <c r="J36" s="2600"/>
      <c r="K36" s="2600"/>
      <c r="L36" s="2600"/>
    </row>
  </sheetData>
  <mergeCells count="10">
    <mergeCell ref="G1:K1"/>
    <mergeCell ref="G2:L2"/>
    <mergeCell ref="G3:H3"/>
    <mergeCell ref="A4:B5"/>
    <mergeCell ref="D4:H4"/>
    <mergeCell ref="I4:I5"/>
    <mergeCell ref="J4:J5"/>
    <mergeCell ref="K4:K5"/>
    <mergeCell ref="L4:L5"/>
    <mergeCell ref="A1:B1"/>
  </mergeCells>
  <printOptions horizontalCentered="1"/>
  <pageMargins left="0.19685039370078741" right="0.19685039370078741" top="0.6692913385826772" bottom="0.51181102362204722" header="0" footer="0.31496062992125984"/>
  <pageSetup paperSize="9" firstPageNumber="31" fitToWidth="0" orientation="landscape" r:id="rId1"/>
  <headerFooter alignWithMargins="0">
    <oddFooter>&amp;C&amp;P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6">
    <pageSetUpPr fitToPage="1"/>
  </sheetPr>
  <dimension ref="A1:L97"/>
  <sheetViews>
    <sheetView view="pageBreakPreview" zoomScale="60" zoomScaleNormal="100" workbookViewId="0">
      <selection sqref="A1:B1"/>
    </sheetView>
  </sheetViews>
  <sheetFormatPr defaultRowHeight="12.75" x14ac:dyDescent="0.2"/>
  <cols>
    <col min="1" max="1" width="10.5703125" style="2570" customWidth="1"/>
    <col min="2" max="2" width="17.140625" style="2570" customWidth="1"/>
    <col min="3" max="9" width="9.85546875" style="2570" customWidth="1"/>
    <col min="10" max="256" width="9.140625" style="2570"/>
    <col min="257" max="257" width="10.5703125" style="2570" customWidth="1"/>
    <col min="258" max="258" width="17.140625" style="2570" customWidth="1"/>
    <col min="259" max="265" width="9.85546875" style="2570" customWidth="1"/>
    <col min="266" max="512" width="9.140625" style="2570"/>
    <col min="513" max="513" width="10.5703125" style="2570" customWidth="1"/>
    <col min="514" max="514" width="17.140625" style="2570" customWidth="1"/>
    <col min="515" max="521" width="9.85546875" style="2570" customWidth="1"/>
    <col min="522" max="768" width="9.140625" style="2570"/>
    <col min="769" max="769" width="10.5703125" style="2570" customWidth="1"/>
    <col min="770" max="770" width="17.140625" style="2570" customWidth="1"/>
    <col min="771" max="777" width="9.85546875" style="2570" customWidth="1"/>
    <col min="778" max="1024" width="9.140625" style="2570"/>
    <col min="1025" max="1025" width="10.5703125" style="2570" customWidth="1"/>
    <col min="1026" max="1026" width="17.140625" style="2570" customWidth="1"/>
    <col min="1027" max="1033" width="9.85546875" style="2570" customWidth="1"/>
    <col min="1034" max="1280" width="9.140625" style="2570"/>
    <col min="1281" max="1281" width="10.5703125" style="2570" customWidth="1"/>
    <col min="1282" max="1282" width="17.140625" style="2570" customWidth="1"/>
    <col min="1283" max="1289" width="9.85546875" style="2570" customWidth="1"/>
    <col min="1290" max="1536" width="9.140625" style="2570"/>
    <col min="1537" max="1537" width="10.5703125" style="2570" customWidth="1"/>
    <col min="1538" max="1538" width="17.140625" style="2570" customWidth="1"/>
    <col min="1539" max="1545" width="9.85546875" style="2570" customWidth="1"/>
    <col min="1546" max="1792" width="9.140625" style="2570"/>
    <col min="1793" max="1793" width="10.5703125" style="2570" customWidth="1"/>
    <col min="1794" max="1794" width="17.140625" style="2570" customWidth="1"/>
    <col min="1795" max="1801" width="9.85546875" style="2570" customWidth="1"/>
    <col min="1802" max="2048" width="9.140625" style="2570"/>
    <col min="2049" max="2049" width="10.5703125" style="2570" customWidth="1"/>
    <col min="2050" max="2050" width="17.140625" style="2570" customWidth="1"/>
    <col min="2051" max="2057" width="9.85546875" style="2570" customWidth="1"/>
    <col min="2058" max="2304" width="9.140625" style="2570"/>
    <col min="2305" max="2305" width="10.5703125" style="2570" customWidth="1"/>
    <col min="2306" max="2306" width="17.140625" style="2570" customWidth="1"/>
    <col min="2307" max="2313" width="9.85546875" style="2570" customWidth="1"/>
    <col min="2314" max="2560" width="9.140625" style="2570"/>
    <col min="2561" max="2561" width="10.5703125" style="2570" customWidth="1"/>
    <col min="2562" max="2562" width="17.140625" style="2570" customWidth="1"/>
    <col min="2563" max="2569" width="9.85546875" style="2570" customWidth="1"/>
    <col min="2570" max="2816" width="9.140625" style="2570"/>
    <col min="2817" max="2817" width="10.5703125" style="2570" customWidth="1"/>
    <col min="2818" max="2818" width="17.140625" style="2570" customWidth="1"/>
    <col min="2819" max="2825" width="9.85546875" style="2570" customWidth="1"/>
    <col min="2826" max="3072" width="9.140625" style="2570"/>
    <col min="3073" max="3073" width="10.5703125" style="2570" customWidth="1"/>
    <col min="3074" max="3074" width="17.140625" style="2570" customWidth="1"/>
    <col min="3075" max="3081" width="9.85546875" style="2570" customWidth="1"/>
    <col min="3082" max="3328" width="9.140625" style="2570"/>
    <col min="3329" max="3329" width="10.5703125" style="2570" customWidth="1"/>
    <col min="3330" max="3330" width="17.140625" style="2570" customWidth="1"/>
    <col min="3331" max="3337" width="9.85546875" style="2570" customWidth="1"/>
    <col min="3338" max="3584" width="9.140625" style="2570"/>
    <col min="3585" max="3585" width="10.5703125" style="2570" customWidth="1"/>
    <col min="3586" max="3586" width="17.140625" style="2570" customWidth="1"/>
    <col min="3587" max="3593" width="9.85546875" style="2570" customWidth="1"/>
    <col min="3594" max="3840" width="9.140625" style="2570"/>
    <col min="3841" max="3841" width="10.5703125" style="2570" customWidth="1"/>
    <col min="3842" max="3842" width="17.140625" style="2570" customWidth="1"/>
    <col min="3843" max="3849" width="9.85546875" style="2570" customWidth="1"/>
    <col min="3850" max="4096" width="9.140625" style="2570"/>
    <col min="4097" max="4097" width="10.5703125" style="2570" customWidth="1"/>
    <col min="4098" max="4098" width="17.140625" style="2570" customWidth="1"/>
    <col min="4099" max="4105" width="9.85546875" style="2570" customWidth="1"/>
    <col min="4106" max="4352" width="9.140625" style="2570"/>
    <col min="4353" max="4353" width="10.5703125" style="2570" customWidth="1"/>
    <col min="4354" max="4354" width="17.140625" style="2570" customWidth="1"/>
    <col min="4355" max="4361" width="9.85546875" style="2570" customWidth="1"/>
    <col min="4362" max="4608" width="9.140625" style="2570"/>
    <col min="4609" max="4609" width="10.5703125" style="2570" customWidth="1"/>
    <col min="4610" max="4610" width="17.140625" style="2570" customWidth="1"/>
    <col min="4611" max="4617" width="9.85546875" style="2570" customWidth="1"/>
    <col min="4618" max="4864" width="9.140625" style="2570"/>
    <col min="4865" max="4865" width="10.5703125" style="2570" customWidth="1"/>
    <col min="4866" max="4866" width="17.140625" style="2570" customWidth="1"/>
    <col min="4867" max="4873" width="9.85546875" style="2570" customWidth="1"/>
    <col min="4874" max="5120" width="9.140625" style="2570"/>
    <col min="5121" max="5121" width="10.5703125" style="2570" customWidth="1"/>
    <col min="5122" max="5122" width="17.140625" style="2570" customWidth="1"/>
    <col min="5123" max="5129" width="9.85546875" style="2570" customWidth="1"/>
    <col min="5130" max="5376" width="9.140625" style="2570"/>
    <col min="5377" max="5377" width="10.5703125" style="2570" customWidth="1"/>
    <col min="5378" max="5378" width="17.140625" style="2570" customWidth="1"/>
    <col min="5379" max="5385" width="9.85546875" style="2570" customWidth="1"/>
    <col min="5386" max="5632" width="9.140625" style="2570"/>
    <col min="5633" max="5633" width="10.5703125" style="2570" customWidth="1"/>
    <col min="5634" max="5634" width="17.140625" style="2570" customWidth="1"/>
    <col min="5635" max="5641" width="9.85546875" style="2570" customWidth="1"/>
    <col min="5642" max="5888" width="9.140625" style="2570"/>
    <col min="5889" max="5889" width="10.5703125" style="2570" customWidth="1"/>
    <col min="5890" max="5890" width="17.140625" style="2570" customWidth="1"/>
    <col min="5891" max="5897" width="9.85546875" style="2570" customWidth="1"/>
    <col min="5898" max="6144" width="9.140625" style="2570"/>
    <col min="6145" max="6145" width="10.5703125" style="2570" customWidth="1"/>
    <col min="6146" max="6146" width="17.140625" style="2570" customWidth="1"/>
    <col min="6147" max="6153" width="9.85546875" style="2570" customWidth="1"/>
    <col min="6154" max="6400" width="9.140625" style="2570"/>
    <col min="6401" max="6401" width="10.5703125" style="2570" customWidth="1"/>
    <col min="6402" max="6402" width="17.140625" style="2570" customWidth="1"/>
    <col min="6403" max="6409" width="9.85546875" style="2570" customWidth="1"/>
    <col min="6410" max="6656" width="9.140625" style="2570"/>
    <col min="6657" max="6657" width="10.5703125" style="2570" customWidth="1"/>
    <col min="6658" max="6658" width="17.140625" style="2570" customWidth="1"/>
    <col min="6659" max="6665" width="9.85546875" style="2570" customWidth="1"/>
    <col min="6666" max="6912" width="9.140625" style="2570"/>
    <col min="6913" max="6913" width="10.5703125" style="2570" customWidth="1"/>
    <col min="6914" max="6914" width="17.140625" style="2570" customWidth="1"/>
    <col min="6915" max="6921" width="9.85546875" style="2570" customWidth="1"/>
    <col min="6922" max="7168" width="9.140625" style="2570"/>
    <col min="7169" max="7169" width="10.5703125" style="2570" customWidth="1"/>
    <col min="7170" max="7170" width="17.140625" style="2570" customWidth="1"/>
    <col min="7171" max="7177" width="9.85546875" style="2570" customWidth="1"/>
    <col min="7178" max="7424" width="9.140625" style="2570"/>
    <col min="7425" max="7425" width="10.5703125" style="2570" customWidth="1"/>
    <col min="7426" max="7426" width="17.140625" style="2570" customWidth="1"/>
    <col min="7427" max="7433" width="9.85546875" style="2570" customWidth="1"/>
    <col min="7434" max="7680" width="9.140625" style="2570"/>
    <col min="7681" max="7681" width="10.5703125" style="2570" customWidth="1"/>
    <col min="7682" max="7682" width="17.140625" style="2570" customWidth="1"/>
    <col min="7683" max="7689" width="9.85546875" style="2570" customWidth="1"/>
    <col min="7690" max="7936" width="9.140625" style="2570"/>
    <col min="7937" max="7937" width="10.5703125" style="2570" customWidth="1"/>
    <col min="7938" max="7938" width="17.140625" style="2570" customWidth="1"/>
    <col min="7939" max="7945" width="9.85546875" style="2570" customWidth="1"/>
    <col min="7946" max="8192" width="9.140625" style="2570"/>
    <col min="8193" max="8193" width="10.5703125" style="2570" customWidth="1"/>
    <col min="8194" max="8194" width="17.140625" style="2570" customWidth="1"/>
    <col min="8195" max="8201" width="9.85546875" style="2570" customWidth="1"/>
    <col min="8202" max="8448" width="9.140625" style="2570"/>
    <col min="8449" max="8449" width="10.5703125" style="2570" customWidth="1"/>
    <col min="8450" max="8450" width="17.140625" style="2570" customWidth="1"/>
    <col min="8451" max="8457" width="9.85546875" style="2570" customWidth="1"/>
    <col min="8458" max="8704" width="9.140625" style="2570"/>
    <col min="8705" max="8705" width="10.5703125" style="2570" customWidth="1"/>
    <col min="8706" max="8706" width="17.140625" style="2570" customWidth="1"/>
    <col min="8707" max="8713" width="9.85546875" style="2570" customWidth="1"/>
    <col min="8714" max="8960" width="9.140625" style="2570"/>
    <col min="8961" max="8961" width="10.5703125" style="2570" customWidth="1"/>
    <col min="8962" max="8962" width="17.140625" style="2570" customWidth="1"/>
    <col min="8963" max="8969" width="9.85546875" style="2570" customWidth="1"/>
    <col min="8970" max="9216" width="9.140625" style="2570"/>
    <col min="9217" max="9217" width="10.5703125" style="2570" customWidth="1"/>
    <col min="9218" max="9218" width="17.140625" style="2570" customWidth="1"/>
    <col min="9219" max="9225" width="9.85546875" style="2570" customWidth="1"/>
    <col min="9226" max="9472" width="9.140625" style="2570"/>
    <col min="9473" max="9473" width="10.5703125" style="2570" customWidth="1"/>
    <col min="9474" max="9474" width="17.140625" style="2570" customWidth="1"/>
    <col min="9475" max="9481" width="9.85546875" style="2570" customWidth="1"/>
    <col min="9482" max="9728" width="9.140625" style="2570"/>
    <col min="9729" max="9729" width="10.5703125" style="2570" customWidth="1"/>
    <col min="9730" max="9730" width="17.140625" style="2570" customWidth="1"/>
    <col min="9731" max="9737" width="9.85546875" style="2570" customWidth="1"/>
    <col min="9738" max="9984" width="9.140625" style="2570"/>
    <col min="9985" max="9985" width="10.5703125" style="2570" customWidth="1"/>
    <col min="9986" max="9986" width="17.140625" style="2570" customWidth="1"/>
    <col min="9987" max="9993" width="9.85546875" style="2570" customWidth="1"/>
    <col min="9994" max="10240" width="9.140625" style="2570"/>
    <col min="10241" max="10241" width="10.5703125" style="2570" customWidth="1"/>
    <col min="10242" max="10242" width="17.140625" style="2570" customWidth="1"/>
    <col min="10243" max="10249" width="9.85546875" style="2570" customWidth="1"/>
    <col min="10250" max="10496" width="9.140625" style="2570"/>
    <col min="10497" max="10497" width="10.5703125" style="2570" customWidth="1"/>
    <col min="10498" max="10498" width="17.140625" style="2570" customWidth="1"/>
    <col min="10499" max="10505" width="9.85546875" style="2570" customWidth="1"/>
    <col min="10506" max="10752" width="9.140625" style="2570"/>
    <col min="10753" max="10753" width="10.5703125" style="2570" customWidth="1"/>
    <col min="10754" max="10754" width="17.140625" style="2570" customWidth="1"/>
    <col min="10755" max="10761" width="9.85546875" style="2570" customWidth="1"/>
    <col min="10762" max="11008" width="9.140625" style="2570"/>
    <col min="11009" max="11009" width="10.5703125" style="2570" customWidth="1"/>
    <col min="11010" max="11010" width="17.140625" style="2570" customWidth="1"/>
    <col min="11011" max="11017" width="9.85546875" style="2570" customWidth="1"/>
    <col min="11018" max="11264" width="9.140625" style="2570"/>
    <col min="11265" max="11265" width="10.5703125" style="2570" customWidth="1"/>
    <col min="11266" max="11266" width="17.140625" style="2570" customWidth="1"/>
    <col min="11267" max="11273" width="9.85546875" style="2570" customWidth="1"/>
    <col min="11274" max="11520" width="9.140625" style="2570"/>
    <col min="11521" max="11521" width="10.5703125" style="2570" customWidth="1"/>
    <col min="11522" max="11522" width="17.140625" style="2570" customWidth="1"/>
    <col min="11523" max="11529" width="9.85546875" style="2570" customWidth="1"/>
    <col min="11530" max="11776" width="9.140625" style="2570"/>
    <col min="11777" max="11777" width="10.5703125" style="2570" customWidth="1"/>
    <col min="11778" max="11778" width="17.140625" style="2570" customWidth="1"/>
    <col min="11779" max="11785" width="9.85546875" style="2570" customWidth="1"/>
    <col min="11786" max="12032" width="9.140625" style="2570"/>
    <col min="12033" max="12033" width="10.5703125" style="2570" customWidth="1"/>
    <col min="12034" max="12034" width="17.140625" style="2570" customWidth="1"/>
    <col min="12035" max="12041" width="9.85546875" style="2570" customWidth="1"/>
    <col min="12042" max="12288" width="9.140625" style="2570"/>
    <col min="12289" max="12289" width="10.5703125" style="2570" customWidth="1"/>
    <col min="12290" max="12290" width="17.140625" style="2570" customWidth="1"/>
    <col min="12291" max="12297" width="9.85546875" style="2570" customWidth="1"/>
    <col min="12298" max="12544" width="9.140625" style="2570"/>
    <col min="12545" max="12545" width="10.5703125" style="2570" customWidth="1"/>
    <col min="12546" max="12546" width="17.140625" style="2570" customWidth="1"/>
    <col min="12547" max="12553" width="9.85546875" style="2570" customWidth="1"/>
    <col min="12554" max="12800" width="9.140625" style="2570"/>
    <col min="12801" max="12801" width="10.5703125" style="2570" customWidth="1"/>
    <col min="12802" max="12802" width="17.140625" style="2570" customWidth="1"/>
    <col min="12803" max="12809" width="9.85546875" style="2570" customWidth="1"/>
    <col min="12810" max="13056" width="9.140625" style="2570"/>
    <col min="13057" max="13057" width="10.5703125" style="2570" customWidth="1"/>
    <col min="13058" max="13058" width="17.140625" style="2570" customWidth="1"/>
    <col min="13059" max="13065" width="9.85546875" style="2570" customWidth="1"/>
    <col min="13066" max="13312" width="9.140625" style="2570"/>
    <col min="13313" max="13313" width="10.5703125" style="2570" customWidth="1"/>
    <col min="13314" max="13314" width="17.140625" style="2570" customWidth="1"/>
    <col min="13315" max="13321" width="9.85546875" style="2570" customWidth="1"/>
    <col min="13322" max="13568" width="9.140625" style="2570"/>
    <col min="13569" max="13569" width="10.5703125" style="2570" customWidth="1"/>
    <col min="13570" max="13570" width="17.140625" style="2570" customWidth="1"/>
    <col min="13571" max="13577" width="9.85546875" style="2570" customWidth="1"/>
    <col min="13578" max="13824" width="9.140625" style="2570"/>
    <col min="13825" max="13825" width="10.5703125" style="2570" customWidth="1"/>
    <col min="13826" max="13826" width="17.140625" style="2570" customWidth="1"/>
    <col min="13827" max="13833" width="9.85546875" style="2570" customWidth="1"/>
    <col min="13834" max="14080" width="9.140625" style="2570"/>
    <col min="14081" max="14081" width="10.5703125" style="2570" customWidth="1"/>
    <col min="14082" max="14082" width="17.140625" style="2570" customWidth="1"/>
    <col min="14083" max="14089" width="9.85546875" style="2570" customWidth="1"/>
    <col min="14090" max="14336" width="9.140625" style="2570"/>
    <col min="14337" max="14337" width="10.5703125" style="2570" customWidth="1"/>
    <col min="14338" max="14338" width="17.140625" style="2570" customWidth="1"/>
    <col min="14339" max="14345" width="9.85546875" style="2570" customWidth="1"/>
    <col min="14346" max="14592" width="9.140625" style="2570"/>
    <col min="14593" max="14593" width="10.5703125" style="2570" customWidth="1"/>
    <col min="14594" max="14594" width="17.140625" style="2570" customWidth="1"/>
    <col min="14595" max="14601" width="9.85546875" style="2570" customWidth="1"/>
    <col min="14602" max="14848" width="9.140625" style="2570"/>
    <col min="14849" max="14849" width="10.5703125" style="2570" customWidth="1"/>
    <col min="14850" max="14850" width="17.140625" style="2570" customWidth="1"/>
    <col min="14851" max="14857" width="9.85546875" style="2570" customWidth="1"/>
    <col min="14858" max="15104" width="9.140625" style="2570"/>
    <col min="15105" max="15105" width="10.5703125" style="2570" customWidth="1"/>
    <col min="15106" max="15106" width="17.140625" style="2570" customWidth="1"/>
    <col min="15107" max="15113" width="9.85546875" style="2570" customWidth="1"/>
    <col min="15114" max="15360" width="9.140625" style="2570"/>
    <col min="15361" max="15361" width="10.5703125" style="2570" customWidth="1"/>
    <col min="15362" max="15362" width="17.140625" style="2570" customWidth="1"/>
    <col min="15363" max="15369" width="9.85546875" style="2570" customWidth="1"/>
    <col min="15370" max="15616" width="9.140625" style="2570"/>
    <col min="15617" max="15617" width="10.5703125" style="2570" customWidth="1"/>
    <col min="15618" max="15618" width="17.140625" style="2570" customWidth="1"/>
    <col min="15619" max="15625" width="9.85546875" style="2570" customWidth="1"/>
    <col min="15626" max="15872" width="9.140625" style="2570"/>
    <col min="15873" max="15873" width="10.5703125" style="2570" customWidth="1"/>
    <col min="15874" max="15874" width="17.140625" style="2570" customWidth="1"/>
    <col min="15875" max="15881" width="9.85546875" style="2570" customWidth="1"/>
    <col min="15882" max="16128" width="9.140625" style="2570"/>
    <col min="16129" max="16129" width="10.5703125" style="2570" customWidth="1"/>
    <col min="16130" max="16130" width="17.140625" style="2570" customWidth="1"/>
    <col min="16131" max="16137" width="9.85546875" style="2570" customWidth="1"/>
    <col min="16138" max="16384" width="9.140625" style="2570"/>
  </cols>
  <sheetData>
    <row r="1" spans="1:11" ht="27.75" customHeight="1" x14ac:dyDescent="0.2">
      <c r="A1" s="3475" t="s">
        <v>184</v>
      </c>
      <c r="B1" s="3075"/>
      <c r="C1" s="2568"/>
      <c r="D1" s="3491" t="str">
        <f>[12]Coverage!I7</f>
        <v>Poland</v>
      </c>
      <c r="E1" s="3491"/>
      <c r="F1" s="3491"/>
      <c r="G1" s="3491"/>
      <c r="H1" s="3491"/>
      <c r="I1" s="2721">
        <f>[12]Coverage!I9</f>
        <v>964</v>
      </c>
    </row>
    <row r="2" spans="1:11" ht="14.25" x14ac:dyDescent="0.2">
      <c r="A2" s="2566" t="s">
        <v>289</v>
      </c>
      <c r="B2" s="2568"/>
      <c r="C2" s="2568"/>
      <c r="D2" s="3492" t="s">
        <v>704</v>
      </c>
      <c r="E2" s="3492"/>
      <c r="F2" s="3492"/>
      <c r="G2" s="3492"/>
      <c r="H2" s="3492"/>
      <c r="I2" s="3492"/>
    </row>
    <row r="3" spans="1:11" ht="12.75" customHeight="1" x14ac:dyDescent="0.2">
      <c r="A3" s="2568"/>
      <c r="B3" s="2568"/>
      <c r="C3" s="2568"/>
      <c r="D3" s="2568"/>
      <c r="E3" s="2568"/>
      <c r="F3" s="2568"/>
      <c r="G3" s="3493">
        <v>2013</v>
      </c>
      <c r="H3" s="3493"/>
      <c r="I3" s="3493"/>
    </row>
    <row r="4" spans="1:11" ht="13.5" customHeight="1" x14ac:dyDescent="0.2">
      <c r="A4" s="2722" t="s">
        <v>705</v>
      </c>
      <c r="B4" s="2571"/>
      <c r="C4" s="2571"/>
      <c r="D4" s="2571"/>
      <c r="E4" s="2723"/>
      <c r="F4" s="2724"/>
      <c r="G4" s="2725"/>
      <c r="H4" s="2723"/>
      <c r="I4" s="2726"/>
    </row>
    <row r="5" spans="1:11" ht="12.75" customHeight="1" x14ac:dyDescent="0.2">
      <c r="A5" s="2620" t="s">
        <v>706</v>
      </c>
      <c r="B5" s="2571"/>
      <c r="C5" s="2571"/>
      <c r="D5" s="2571"/>
      <c r="E5" s="2571"/>
      <c r="F5" s="2571"/>
      <c r="G5" s="2571"/>
      <c r="H5" s="2571"/>
      <c r="I5" s="2571"/>
    </row>
    <row r="6" spans="1:11" ht="12.75" customHeight="1" x14ac:dyDescent="0.2">
      <c r="A6" s="3494"/>
      <c r="B6" s="3495"/>
      <c r="C6" s="3498" t="s">
        <v>707</v>
      </c>
      <c r="D6" s="3499"/>
      <c r="E6" s="3499"/>
      <c r="F6" s="3499"/>
      <c r="G6" s="3499"/>
      <c r="H6" s="3499"/>
      <c r="I6" s="3500"/>
    </row>
    <row r="7" spans="1:11" ht="33" customHeight="1" x14ac:dyDescent="0.2">
      <c r="A7" s="3496"/>
      <c r="B7" s="3497"/>
      <c r="C7" s="2727" t="s">
        <v>290</v>
      </c>
      <c r="D7" s="2728" t="s">
        <v>557</v>
      </c>
      <c r="E7" s="2728" t="s">
        <v>708</v>
      </c>
      <c r="F7" s="2728" t="s">
        <v>709</v>
      </c>
      <c r="G7" s="2728" t="s">
        <v>710</v>
      </c>
      <c r="H7" s="2729" t="s">
        <v>711</v>
      </c>
      <c r="I7" s="2730" t="s">
        <v>712</v>
      </c>
    </row>
    <row r="8" spans="1:11" ht="12.75" customHeight="1" x14ac:dyDescent="0.2">
      <c r="A8" s="3488" t="s">
        <v>713</v>
      </c>
      <c r="B8" s="2731" t="s">
        <v>290</v>
      </c>
      <c r="C8" s="2732"/>
      <c r="D8" s="2733">
        <v>144</v>
      </c>
      <c r="E8" s="2733">
        <v>0</v>
      </c>
      <c r="F8" s="2733">
        <f>D8+E8</f>
        <v>144</v>
      </c>
      <c r="G8" s="2734" t="s">
        <v>926</v>
      </c>
      <c r="H8" s="2735">
        <v>296</v>
      </c>
      <c r="I8" s="2684">
        <f>F8+H8</f>
        <v>440</v>
      </c>
    </row>
    <row r="9" spans="1:11" ht="12.75" customHeight="1" x14ac:dyDescent="0.2">
      <c r="A9" s="3489"/>
      <c r="B9" s="2736" t="s">
        <v>557</v>
      </c>
      <c r="C9" s="2737">
        <v>657</v>
      </c>
      <c r="D9" s="2738"/>
      <c r="E9" s="2739">
        <v>0</v>
      </c>
      <c r="F9" s="2739">
        <f>C9+E9</f>
        <v>657</v>
      </c>
      <c r="G9" s="2740" t="s">
        <v>926</v>
      </c>
      <c r="H9" s="2741">
        <v>343</v>
      </c>
      <c r="I9" s="2742">
        <f>F9+H9</f>
        <v>1000</v>
      </c>
    </row>
    <row r="10" spans="1:11" ht="12.75" customHeight="1" x14ac:dyDescent="0.2">
      <c r="A10" s="3489"/>
      <c r="B10" s="2736" t="s">
        <v>708</v>
      </c>
      <c r="C10" s="2737">
        <v>0</v>
      </c>
      <c r="D10" s="2739">
        <v>24</v>
      </c>
      <c r="E10" s="2738"/>
      <c r="F10" s="2739">
        <f>C10+D10</f>
        <v>24</v>
      </c>
      <c r="G10" s="2740" t="s">
        <v>926</v>
      </c>
      <c r="H10" s="2741">
        <v>10</v>
      </c>
      <c r="I10" s="2742">
        <f>F10+H10</f>
        <v>34</v>
      </c>
    </row>
    <row r="11" spans="1:11" ht="12.75" customHeight="1" x14ac:dyDescent="0.2">
      <c r="A11" s="3489"/>
      <c r="B11" s="2743" t="s">
        <v>709</v>
      </c>
      <c r="C11" s="2744">
        <f>C9+C10</f>
        <v>657</v>
      </c>
      <c r="D11" s="2745">
        <f>D8+D10</f>
        <v>168</v>
      </c>
      <c r="E11" s="2745">
        <f>E8+E9</f>
        <v>0</v>
      </c>
      <c r="F11" s="2746"/>
      <c r="G11" s="2740" t="s">
        <v>926</v>
      </c>
      <c r="H11" s="2747">
        <f>H8+H9+H10</f>
        <v>649</v>
      </c>
      <c r="I11" s="2742">
        <f>I8+I9+I10</f>
        <v>1474</v>
      </c>
      <c r="J11" s="2603"/>
      <c r="K11" s="2603"/>
    </row>
    <row r="12" spans="1:11" ht="12.75" customHeight="1" x14ac:dyDescent="0.2">
      <c r="A12" s="3489"/>
      <c r="B12" s="2736" t="s">
        <v>710</v>
      </c>
      <c r="C12" s="2748" t="s">
        <v>926</v>
      </c>
      <c r="D12" s="2749" t="s">
        <v>926</v>
      </c>
      <c r="E12" s="2750" t="s">
        <v>926</v>
      </c>
      <c r="F12" s="2750" t="s">
        <v>926</v>
      </c>
      <c r="G12" s="2751"/>
      <c r="H12" s="2752" t="s">
        <v>926</v>
      </c>
      <c r="I12" s="2753" t="s">
        <v>926</v>
      </c>
    </row>
    <row r="13" spans="1:11" ht="12.75" customHeight="1" x14ac:dyDescent="0.2">
      <c r="A13" s="3489"/>
      <c r="B13" s="2754" t="s">
        <v>711</v>
      </c>
      <c r="C13" s="2745">
        <f>272</f>
        <v>272</v>
      </c>
      <c r="D13" s="2745">
        <f>170</f>
        <v>170</v>
      </c>
      <c r="E13" s="2745">
        <v>0</v>
      </c>
      <c r="F13" s="2755">
        <f>C13+D13+E13</f>
        <v>442</v>
      </c>
      <c r="G13" s="2750" t="s">
        <v>926</v>
      </c>
      <c r="H13" s="2756"/>
      <c r="I13" s="2742">
        <f>F13</f>
        <v>442</v>
      </c>
    </row>
    <row r="14" spans="1:11" ht="12.75" customHeight="1" x14ac:dyDescent="0.2">
      <c r="A14" s="3490"/>
      <c r="B14" s="2757" t="s">
        <v>714</v>
      </c>
      <c r="C14" s="2758">
        <f>C11+C13</f>
        <v>929</v>
      </c>
      <c r="D14" s="2759">
        <f>D11+D13</f>
        <v>338</v>
      </c>
      <c r="E14" s="2759">
        <f>E11+E13</f>
        <v>0</v>
      </c>
      <c r="F14" s="2759">
        <f>C14+D14+E14</f>
        <v>1267</v>
      </c>
      <c r="G14" s="2760" t="s">
        <v>926</v>
      </c>
      <c r="H14" s="2759">
        <f>H11</f>
        <v>649</v>
      </c>
      <c r="I14" s="2761">
        <f>+H14+F14</f>
        <v>1916</v>
      </c>
      <c r="K14" s="2603"/>
    </row>
    <row r="15" spans="1:11" ht="12.75" customHeight="1" x14ac:dyDescent="0.2">
      <c r="A15" s="2571"/>
      <c r="B15" s="2571"/>
      <c r="C15" s="2617"/>
      <c r="D15" s="2617"/>
      <c r="E15" s="2617"/>
      <c r="F15" s="2617"/>
      <c r="G15" s="2617"/>
      <c r="H15" s="2600"/>
      <c r="I15" s="2600"/>
      <c r="J15" s="2664"/>
    </row>
    <row r="16" spans="1:11" ht="12.75" customHeight="1" x14ac:dyDescent="0.2">
      <c r="A16" s="2620" t="s">
        <v>715</v>
      </c>
      <c r="B16" s="2571"/>
      <c r="C16" s="2617"/>
      <c r="D16" s="2617"/>
      <c r="E16" s="2617"/>
      <c r="F16" s="2617"/>
      <c r="G16" s="2617"/>
      <c r="H16" s="2617"/>
      <c r="I16" s="2617"/>
    </row>
    <row r="17" spans="1:12" ht="12.75" customHeight="1" x14ac:dyDescent="0.2">
      <c r="A17" s="3494"/>
      <c r="B17" s="3495"/>
      <c r="C17" s="3498" t="s">
        <v>716</v>
      </c>
      <c r="D17" s="3499"/>
      <c r="E17" s="3499"/>
      <c r="F17" s="3499"/>
      <c r="G17" s="3499"/>
      <c r="H17" s="3499"/>
      <c r="I17" s="3500"/>
      <c r="J17" s="2603"/>
    </row>
    <row r="18" spans="1:12" ht="33" customHeight="1" x14ac:dyDescent="0.2">
      <c r="A18" s="3496"/>
      <c r="B18" s="3497"/>
      <c r="C18" s="2727" t="s">
        <v>290</v>
      </c>
      <c r="D18" s="2728" t="s">
        <v>557</v>
      </c>
      <c r="E18" s="2728" t="s">
        <v>708</v>
      </c>
      <c r="F18" s="2728" t="s">
        <v>709</v>
      </c>
      <c r="G18" s="2728" t="s">
        <v>710</v>
      </c>
      <c r="H18" s="2729" t="s">
        <v>711</v>
      </c>
      <c r="I18" s="2730" t="s">
        <v>712</v>
      </c>
    </row>
    <row r="19" spans="1:12" ht="12.75" customHeight="1" x14ac:dyDescent="0.2">
      <c r="A19" s="3488" t="s">
        <v>717</v>
      </c>
      <c r="B19" s="2731" t="s">
        <v>290</v>
      </c>
      <c r="C19" s="2732"/>
      <c r="D19" s="2733">
        <v>1121</v>
      </c>
      <c r="E19" s="2733">
        <v>737</v>
      </c>
      <c r="F19" s="2733">
        <f>D19+E19</f>
        <v>1858</v>
      </c>
      <c r="G19" s="2734" t="s">
        <v>926</v>
      </c>
      <c r="H19" s="2735">
        <v>0</v>
      </c>
      <c r="I19" s="2684">
        <f>F19+H19</f>
        <v>1858</v>
      </c>
    </row>
    <row r="20" spans="1:12" ht="12.75" customHeight="1" x14ac:dyDescent="0.2">
      <c r="A20" s="3489"/>
      <c r="B20" s="2736" t="s">
        <v>557</v>
      </c>
      <c r="C20" s="2737">
        <v>5</v>
      </c>
      <c r="D20" s="2738"/>
      <c r="E20" s="2739">
        <v>0</v>
      </c>
      <c r="F20" s="2739">
        <f>C20+E20</f>
        <v>5</v>
      </c>
      <c r="G20" s="2740" t="s">
        <v>926</v>
      </c>
      <c r="H20" s="2741">
        <v>0</v>
      </c>
      <c r="I20" s="2742">
        <f>F20+H20</f>
        <v>5</v>
      </c>
    </row>
    <row r="21" spans="1:12" ht="12.75" customHeight="1" x14ac:dyDescent="0.2">
      <c r="A21" s="3489"/>
      <c r="B21" s="2736" t="s">
        <v>708</v>
      </c>
      <c r="C21" s="2737">
        <v>0</v>
      </c>
      <c r="D21" s="2739">
        <v>0</v>
      </c>
      <c r="E21" s="2738"/>
      <c r="F21" s="2739">
        <f>C21+D21</f>
        <v>0</v>
      </c>
      <c r="G21" s="2740" t="s">
        <v>926</v>
      </c>
      <c r="H21" s="2741">
        <v>0</v>
      </c>
      <c r="I21" s="2742">
        <f>F21+H21</f>
        <v>0</v>
      </c>
    </row>
    <row r="22" spans="1:12" ht="12.75" customHeight="1" x14ac:dyDescent="0.2">
      <c r="A22" s="3489"/>
      <c r="B22" s="2743" t="s">
        <v>709</v>
      </c>
      <c r="C22" s="2748">
        <f>C20+C21</f>
        <v>5</v>
      </c>
      <c r="D22" s="2750">
        <f>D19+D21</f>
        <v>1121</v>
      </c>
      <c r="E22" s="2739">
        <f>E19+E20</f>
        <v>737</v>
      </c>
      <c r="F22" s="2746"/>
      <c r="G22" s="2740" t="s">
        <v>926</v>
      </c>
      <c r="H22" s="2741">
        <v>0</v>
      </c>
      <c r="I22" s="2742">
        <f>I19+I20+I21</f>
        <v>1863</v>
      </c>
      <c r="K22" s="2651"/>
      <c r="L22" s="2651"/>
    </row>
    <row r="23" spans="1:12" ht="12.75" customHeight="1" x14ac:dyDescent="0.2">
      <c r="A23" s="3489"/>
      <c r="B23" s="2736" t="s">
        <v>710</v>
      </c>
      <c r="C23" s="2748" t="s">
        <v>926</v>
      </c>
      <c r="D23" s="2750" t="s">
        <v>926</v>
      </c>
      <c r="E23" s="2750" t="s">
        <v>926</v>
      </c>
      <c r="F23" s="2750" t="s">
        <v>926</v>
      </c>
      <c r="G23" s="2746"/>
      <c r="H23" s="2762" t="s">
        <v>926</v>
      </c>
      <c r="I23" s="2753" t="s">
        <v>926</v>
      </c>
    </row>
    <row r="24" spans="1:12" ht="12.75" customHeight="1" x14ac:dyDescent="0.2">
      <c r="A24" s="3489"/>
      <c r="B24" s="2754" t="s">
        <v>711</v>
      </c>
      <c r="C24" s="2744">
        <v>3</v>
      </c>
      <c r="D24" s="2745">
        <v>0</v>
      </c>
      <c r="E24" s="2745">
        <v>0</v>
      </c>
      <c r="F24" s="2755">
        <f>E24+D24+C24</f>
        <v>3</v>
      </c>
      <c r="G24" s="2763" t="s">
        <v>926</v>
      </c>
      <c r="H24" s="2756"/>
      <c r="I24" s="2742">
        <f>F24</f>
        <v>3</v>
      </c>
    </row>
    <row r="25" spans="1:12" ht="12.75" customHeight="1" x14ac:dyDescent="0.2">
      <c r="A25" s="3490"/>
      <c r="B25" s="2757" t="s">
        <v>714</v>
      </c>
      <c r="C25" s="2758">
        <f>C22+C24</f>
        <v>8</v>
      </c>
      <c r="D25" s="2759">
        <f>D22+D24</f>
        <v>1121</v>
      </c>
      <c r="E25" s="2759">
        <f>E22+E24</f>
        <v>737</v>
      </c>
      <c r="F25" s="2759">
        <f>C25+D25+E25</f>
        <v>1866</v>
      </c>
      <c r="G25" s="2760" t="s">
        <v>926</v>
      </c>
      <c r="H25" s="2759">
        <f>H22</f>
        <v>0</v>
      </c>
      <c r="I25" s="2761">
        <f>F25+H25</f>
        <v>1866</v>
      </c>
    </row>
    <row r="26" spans="1:12" ht="12.75" customHeight="1" x14ac:dyDescent="0.2">
      <c r="A26" s="2571"/>
      <c r="B26" s="2571"/>
      <c r="C26" s="2617"/>
      <c r="D26" s="2617"/>
      <c r="E26" s="2617"/>
      <c r="F26" s="2617"/>
      <c r="G26" s="2617"/>
      <c r="H26" s="2600"/>
      <c r="I26" s="2600"/>
      <c r="J26" s="2664"/>
    </row>
    <row r="27" spans="1:12" ht="12.75" customHeight="1" x14ac:dyDescent="0.2">
      <c r="A27" s="2620" t="s">
        <v>718</v>
      </c>
      <c r="B27" s="2571"/>
      <c r="C27" s="2617"/>
      <c r="D27" s="2617"/>
      <c r="E27" s="2617"/>
      <c r="F27" s="2617"/>
      <c r="G27" s="2617"/>
      <c r="H27" s="2617"/>
      <c r="I27" s="2617"/>
    </row>
    <row r="28" spans="1:12" ht="12.75" customHeight="1" x14ac:dyDescent="0.2">
      <c r="A28" s="3494"/>
      <c r="B28" s="3495"/>
      <c r="C28" s="3498" t="s">
        <v>719</v>
      </c>
      <c r="D28" s="3499"/>
      <c r="E28" s="3499"/>
      <c r="F28" s="3499"/>
      <c r="G28" s="3499"/>
      <c r="H28" s="3499"/>
      <c r="I28" s="3500"/>
    </row>
    <row r="29" spans="1:12" ht="33" customHeight="1" x14ac:dyDescent="0.2">
      <c r="A29" s="3496"/>
      <c r="B29" s="3497"/>
      <c r="C29" s="2727" t="s">
        <v>290</v>
      </c>
      <c r="D29" s="2728" t="s">
        <v>557</v>
      </c>
      <c r="E29" s="2728" t="s">
        <v>708</v>
      </c>
      <c r="F29" s="2728" t="s">
        <v>709</v>
      </c>
      <c r="G29" s="2728" t="s">
        <v>710</v>
      </c>
      <c r="H29" s="2729" t="s">
        <v>711</v>
      </c>
      <c r="I29" s="2730" t="s">
        <v>712</v>
      </c>
    </row>
    <row r="30" spans="1:12" ht="12.75" customHeight="1" x14ac:dyDescent="0.2">
      <c r="A30" s="3488" t="s">
        <v>720</v>
      </c>
      <c r="B30" s="2731" t="s">
        <v>290</v>
      </c>
      <c r="C30" s="2732"/>
      <c r="D30" s="2733">
        <v>23177</v>
      </c>
      <c r="E30" s="2733">
        <v>67535</v>
      </c>
      <c r="F30" s="2733">
        <f>D30+E30</f>
        <v>90712</v>
      </c>
      <c r="G30" s="2734" t="s">
        <v>926</v>
      </c>
      <c r="H30" s="2735">
        <v>73104</v>
      </c>
      <c r="I30" s="2684">
        <f>F30+H30</f>
        <v>163816</v>
      </c>
    </row>
    <row r="31" spans="1:12" ht="12.75" customHeight="1" x14ac:dyDescent="0.2">
      <c r="A31" s="3489"/>
      <c r="B31" s="2736" t="s">
        <v>557</v>
      </c>
      <c r="C31" s="2737">
        <v>2522</v>
      </c>
      <c r="D31" s="2738"/>
      <c r="E31" s="2739">
        <v>15</v>
      </c>
      <c r="F31" s="2739">
        <f>C31+E31</f>
        <v>2537</v>
      </c>
      <c r="G31" s="2740" t="s">
        <v>926</v>
      </c>
      <c r="H31" s="2741">
        <v>300</v>
      </c>
      <c r="I31" s="2742">
        <f>F31+H31</f>
        <v>2837</v>
      </c>
    </row>
    <row r="32" spans="1:12" ht="12.75" customHeight="1" x14ac:dyDescent="0.2">
      <c r="A32" s="3489"/>
      <c r="B32" s="2736" t="s">
        <v>708</v>
      </c>
      <c r="C32" s="2737">
        <v>0</v>
      </c>
      <c r="D32" s="2739">
        <v>10522</v>
      </c>
      <c r="E32" s="2738"/>
      <c r="F32" s="2739">
        <f>C32+D32</f>
        <v>10522</v>
      </c>
      <c r="G32" s="2740" t="s">
        <v>926</v>
      </c>
      <c r="H32" s="2741">
        <v>28974</v>
      </c>
      <c r="I32" s="2742">
        <f>F32+H32</f>
        <v>39496</v>
      </c>
    </row>
    <row r="33" spans="1:12" ht="12.75" customHeight="1" x14ac:dyDescent="0.2">
      <c r="A33" s="3489"/>
      <c r="B33" s="2743" t="s">
        <v>709</v>
      </c>
      <c r="C33" s="2744">
        <f>C31+C32</f>
        <v>2522</v>
      </c>
      <c r="D33" s="2745">
        <f>D30+D32</f>
        <v>33699</v>
      </c>
      <c r="E33" s="2745">
        <f>E30+E31</f>
        <v>67550</v>
      </c>
      <c r="F33" s="2746"/>
      <c r="G33" s="2740" t="s">
        <v>926</v>
      </c>
      <c r="H33" s="2764">
        <f>H30+H31+H32</f>
        <v>102378</v>
      </c>
      <c r="I33" s="2742">
        <f>I30+I31+I32</f>
        <v>206149</v>
      </c>
    </row>
    <row r="34" spans="1:12" ht="12.75" customHeight="1" x14ac:dyDescent="0.2">
      <c r="A34" s="3489"/>
      <c r="B34" s="2736" t="s">
        <v>710</v>
      </c>
      <c r="C34" s="2748" t="s">
        <v>926</v>
      </c>
      <c r="D34" s="2749" t="s">
        <v>926</v>
      </c>
      <c r="E34" s="2750" t="s">
        <v>926</v>
      </c>
      <c r="F34" s="2750" t="s">
        <v>926</v>
      </c>
      <c r="G34" s="2746"/>
      <c r="H34" s="2762" t="s">
        <v>926</v>
      </c>
      <c r="I34" s="2753" t="s">
        <v>926</v>
      </c>
      <c r="K34" s="2603"/>
      <c r="L34" s="2603"/>
    </row>
    <row r="35" spans="1:12" ht="12.75" customHeight="1" x14ac:dyDescent="0.2">
      <c r="A35" s="3489"/>
      <c r="B35" s="2754" t="s">
        <v>711</v>
      </c>
      <c r="C35" s="2744">
        <v>2498</v>
      </c>
      <c r="D35" s="2745">
        <v>93</v>
      </c>
      <c r="E35" s="2745">
        <v>0</v>
      </c>
      <c r="F35" s="2755">
        <f>C35+D35+E35</f>
        <v>2591</v>
      </c>
      <c r="G35" s="2763" t="s">
        <v>926</v>
      </c>
      <c r="H35" s="2756"/>
      <c r="I35" s="2742">
        <f>F35</f>
        <v>2591</v>
      </c>
    </row>
    <row r="36" spans="1:12" ht="12.75" customHeight="1" x14ac:dyDescent="0.2">
      <c r="A36" s="3490"/>
      <c r="B36" s="2757" t="s">
        <v>714</v>
      </c>
      <c r="C36" s="2758">
        <f>C33+C35</f>
        <v>5020</v>
      </c>
      <c r="D36" s="2759">
        <f>D33+D35</f>
        <v>33792</v>
      </c>
      <c r="E36" s="2759">
        <f>E33+E35</f>
        <v>67550</v>
      </c>
      <c r="F36" s="2759">
        <f>C36+D36+E36</f>
        <v>106362</v>
      </c>
      <c r="G36" s="2760" t="s">
        <v>926</v>
      </c>
      <c r="H36" s="2759">
        <f>H33</f>
        <v>102378</v>
      </c>
      <c r="I36" s="2761">
        <f>F36+H36</f>
        <v>208740</v>
      </c>
      <c r="K36" s="2603"/>
    </row>
    <row r="37" spans="1:12" ht="12.75" customHeight="1" x14ac:dyDescent="0.2">
      <c r="A37" s="2765"/>
      <c r="B37" s="2766"/>
      <c r="C37" s="2663"/>
      <c r="D37" s="2663"/>
      <c r="E37" s="2663"/>
      <c r="F37" s="2663"/>
      <c r="G37" s="2663"/>
      <c r="H37" s="2663"/>
      <c r="I37" s="2600"/>
      <c r="J37" s="2664"/>
    </row>
    <row r="38" spans="1:12" ht="12.75" customHeight="1" x14ac:dyDescent="0.2">
      <c r="A38" s="2620" t="s">
        <v>721</v>
      </c>
      <c r="B38" s="2571"/>
      <c r="C38" s="2617"/>
      <c r="D38" s="2617"/>
      <c r="E38" s="2617"/>
      <c r="F38" s="2617"/>
      <c r="G38" s="2617"/>
      <c r="H38" s="2617"/>
      <c r="I38" s="2617"/>
      <c r="K38" s="2603"/>
    </row>
    <row r="39" spans="1:12" ht="12.75" customHeight="1" x14ac:dyDescent="0.2">
      <c r="A39" s="3494"/>
      <c r="B39" s="3495"/>
      <c r="C39" s="3498" t="s">
        <v>722</v>
      </c>
      <c r="D39" s="3499"/>
      <c r="E39" s="3499"/>
      <c r="F39" s="3499"/>
      <c r="G39" s="3499"/>
      <c r="H39" s="3499"/>
      <c r="I39" s="3500"/>
    </row>
    <row r="40" spans="1:12" ht="33" customHeight="1" x14ac:dyDescent="0.2">
      <c r="A40" s="3496"/>
      <c r="B40" s="3497"/>
      <c r="C40" s="2727" t="s">
        <v>290</v>
      </c>
      <c r="D40" s="2728" t="s">
        <v>557</v>
      </c>
      <c r="E40" s="2728" t="s">
        <v>708</v>
      </c>
      <c r="F40" s="2728" t="s">
        <v>709</v>
      </c>
      <c r="G40" s="2728" t="s">
        <v>710</v>
      </c>
      <c r="H40" s="2729" t="s">
        <v>711</v>
      </c>
      <c r="I40" s="2730" t="s">
        <v>712</v>
      </c>
    </row>
    <row r="41" spans="1:12" ht="12.75" customHeight="1" x14ac:dyDescent="0.2">
      <c r="A41" s="3488" t="s">
        <v>723</v>
      </c>
      <c r="B41" s="2731" t="s">
        <v>290</v>
      </c>
      <c r="C41" s="2767"/>
      <c r="D41" s="2768">
        <v>2361</v>
      </c>
      <c r="E41" s="2768">
        <v>0</v>
      </c>
      <c r="F41" s="2768">
        <f>D41+E41</f>
        <v>2361</v>
      </c>
      <c r="G41" s="2769" t="s">
        <v>926</v>
      </c>
      <c r="H41" s="2770">
        <v>2322</v>
      </c>
      <c r="I41" s="2771">
        <f>F41+H41</f>
        <v>4683</v>
      </c>
      <c r="L41" s="2603"/>
    </row>
    <row r="42" spans="1:12" ht="12.75" customHeight="1" x14ac:dyDescent="0.2">
      <c r="A42" s="3489"/>
      <c r="B42" s="2736" t="s">
        <v>557</v>
      </c>
      <c r="C42" s="2772">
        <v>161</v>
      </c>
      <c r="D42" s="2738"/>
      <c r="E42" s="2739">
        <v>0</v>
      </c>
      <c r="F42" s="2739">
        <f>C42+E42</f>
        <v>161</v>
      </c>
      <c r="G42" s="2740" t="s">
        <v>926</v>
      </c>
      <c r="H42" s="2741">
        <v>1019</v>
      </c>
      <c r="I42" s="2773">
        <f>F42+H42</f>
        <v>1180</v>
      </c>
    </row>
    <row r="43" spans="1:12" ht="12.75" customHeight="1" x14ac:dyDescent="0.2">
      <c r="A43" s="3489"/>
      <c r="B43" s="2736" t="s">
        <v>708</v>
      </c>
      <c r="C43" s="2772">
        <v>0</v>
      </c>
      <c r="D43" s="2739">
        <v>0</v>
      </c>
      <c r="E43" s="2738"/>
      <c r="F43" s="2739">
        <f>C43+D43</f>
        <v>0</v>
      </c>
      <c r="G43" s="2740" t="s">
        <v>926</v>
      </c>
      <c r="H43" s="2741">
        <v>2</v>
      </c>
      <c r="I43" s="2773">
        <f>F43+H43</f>
        <v>2</v>
      </c>
    </row>
    <row r="44" spans="1:12" ht="12.75" customHeight="1" x14ac:dyDescent="0.2">
      <c r="A44" s="3489"/>
      <c r="B44" s="2743" t="s">
        <v>709</v>
      </c>
      <c r="C44" s="2774">
        <f>C42+C43</f>
        <v>161</v>
      </c>
      <c r="D44" s="2745">
        <f>D41+D43</f>
        <v>2361</v>
      </c>
      <c r="E44" s="2745">
        <f>E41+E42</f>
        <v>0</v>
      </c>
      <c r="F44" s="2746"/>
      <c r="G44" s="2740" t="s">
        <v>926</v>
      </c>
      <c r="H44" s="2764">
        <f>H41+H42+H43</f>
        <v>3343</v>
      </c>
      <c r="I44" s="2773">
        <f>C44+D44+E44+H44</f>
        <v>5865</v>
      </c>
    </row>
    <row r="45" spans="1:12" ht="12.75" customHeight="1" x14ac:dyDescent="0.2">
      <c r="A45" s="3489"/>
      <c r="B45" s="2736" t="s">
        <v>710</v>
      </c>
      <c r="C45" s="2775" t="s">
        <v>926</v>
      </c>
      <c r="D45" s="2750" t="s">
        <v>926</v>
      </c>
      <c r="E45" s="2750" t="s">
        <v>926</v>
      </c>
      <c r="F45" s="2750" t="s">
        <v>926</v>
      </c>
      <c r="G45" s="2746"/>
      <c r="H45" s="2762" t="s">
        <v>926</v>
      </c>
      <c r="I45" s="2776" t="s">
        <v>926</v>
      </c>
    </row>
    <row r="46" spans="1:12" ht="12.75" customHeight="1" x14ac:dyDescent="0.2">
      <c r="A46" s="3489"/>
      <c r="B46" s="2754" t="s">
        <v>711</v>
      </c>
      <c r="C46" s="2777">
        <v>31</v>
      </c>
      <c r="D46" s="2778">
        <v>49</v>
      </c>
      <c r="E46" s="2778">
        <v>0</v>
      </c>
      <c r="F46" s="2779">
        <f>C46+D46+E46</f>
        <v>80</v>
      </c>
      <c r="G46" s="2780" t="s">
        <v>926</v>
      </c>
      <c r="H46" s="2781"/>
      <c r="I46" s="2782">
        <f>F46</f>
        <v>80</v>
      </c>
    </row>
    <row r="47" spans="1:12" ht="12.75" customHeight="1" x14ac:dyDescent="0.2">
      <c r="A47" s="3490"/>
      <c r="B47" s="2757" t="s">
        <v>714</v>
      </c>
      <c r="C47" s="2783">
        <f>C44+C46</f>
        <v>192</v>
      </c>
      <c r="D47" s="2784">
        <f>D44+D46</f>
        <v>2410</v>
      </c>
      <c r="E47" s="2784">
        <f>E44+E46</f>
        <v>0</v>
      </c>
      <c r="F47" s="2784">
        <f>F41+F42+F43+F46</f>
        <v>2602</v>
      </c>
      <c r="G47" s="2785" t="s">
        <v>926</v>
      </c>
      <c r="H47" s="2786">
        <f>H44</f>
        <v>3343</v>
      </c>
      <c r="I47" s="2761">
        <f>F47+H47</f>
        <v>5945</v>
      </c>
    </row>
    <row r="48" spans="1:12" ht="12.75" customHeight="1" x14ac:dyDescent="0.2">
      <c r="A48" s="2787"/>
      <c r="B48" s="2766"/>
      <c r="C48" s="2663"/>
      <c r="D48" s="2663"/>
      <c r="E48" s="2663"/>
      <c r="F48" s="2663"/>
      <c r="G48" s="2663"/>
      <c r="H48" s="2663"/>
      <c r="I48" s="2600"/>
      <c r="J48" s="2664"/>
    </row>
    <row r="49" spans="1:10" ht="12.75" customHeight="1" x14ac:dyDescent="0.2">
      <c r="A49" s="2788" t="s">
        <v>724</v>
      </c>
      <c r="B49" s="2789"/>
      <c r="C49" s="2790"/>
      <c r="D49" s="2790"/>
      <c r="E49" s="2790"/>
      <c r="F49" s="2790"/>
      <c r="G49" s="2790"/>
      <c r="H49" s="2790"/>
      <c r="I49" s="2790"/>
    </row>
    <row r="50" spans="1:10" ht="12.75" customHeight="1" x14ac:dyDescent="0.2">
      <c r="A50" s="3504"/>
      <c r="B50" s="3505"/>
      <c r="C50" s="3498" t="s">
        <v>725</v>
      </c>
      <c r="D50" s="3499"/>
      <c r="E50" s="3499"/>
      <c r="F50" s="3499"/>
      <c r="G50" s="3499"/>
      <c r="H50" s="3499"/>
      <c r="I50" s="3500"/>
    </row>
    <row r="51" spans="1:10" ht="33" customHeight="1" x14ac:dyDescent="0.2">
      <c r="A51" s="3506"/>
      <c r="B51" s="3507"/>
      <c r="C51" s="2727" t="s">
        <v>290</v>
      </c>
      <c r="D51" s="2728" t="s">
        <v>557</v>
      </c>
      <c r="E51" s="2728" t="s">
        <v>708</v>
      </c>
      <c r="F51" s="2728" t="s">
        <v>709</v>
      </c>
      <c r="G51" s="2728" t="s">
        <v>710</v>
      </c>
      <c r="H51" s="2729" t="s">
        <v>711</v>
      </c>
      <c r="I51" s="2730" t="s">
        <v>726</v>
      </c>
    </row>
    <row r="52" spans="1:10" ht="12.75" customHeight="1" x14ac:dyDescent="0.2">
      <c r="A52" s="3501" t="s">
        <v>727</v>
      </c>
      <c r="B52" s="2791" t="s">
        <v>290</v>
      </c>
      <c r="C52" s="2792"/>
      <c r="D52" s="2793">
        <v>-788</v>
      </c>
      <c r="E52" s="2793">
        <v>1247</v>
      </c>
      <c r="F52" s="2793">
        <f>D52+E52</f>
        <v>459</v>
      </c>
      <c r="G52" s="2734" t="s">
        <v>926</v>
      </c>
      <c r="H52" s="2794">
        <v>-28</v>
      </c>
      <c r="I52" s="2795">
        <f>F52+H52</f>
        <v>431</v>
      </c>
    </row>
    <row r="53" spans="1:10" ht="12.75" customHeight="1" x14ac:dyDescent="0.2">
      <c r="A53" s="3502"/>
      <c r="B53" s="2796" t="s">
        <v>557</v>
      </c>
      <c r="C53" s="2797">
        <v>0</v>
      </c>
      <c r="D53" s="2798"/>
      <c r="E53" s="2799">
        <v>0</v>
      </c>
      <c r="F53" s="2799">
        <f>C53+E53</f>
        <v>0</v>
      </c>
      <c r="G53" s="2740" t="s">
        <v>926</v>
      </c>
      <c r="H53" s="2800">
        <v>0</v>
      </c>
      <c r="I53" s="2801">
        <f>F53+H53</f>
        <v>0</v>
      </c>
    </row>
    <row r="54" spans="1:10" ht="12.75" customHeight="1" x14ac:dyDescent="0.2">
      <c r="A54" s="3502"/>
      <c r="B54" s="2796" t="s">
        <v>708</v>
      </c>
      <c r="C54" s="2797">
        <v>0</v>
      </c>
      <c r="D54" s="2799">
        <v>0</v>
      </c>
      <c r="E54" s="2798"/>
      <c r="F54" s="2799">
        <f>C54+D54</f>
        <v>0</v>
      </c>
      <c r="G54" s="2740" t="s">
        <v>926</v>
      </c>
      <c r="H54" s="2800">
        <v>0</v>
      </c>
      <c r="I54" s="2802">
        <f>F54+H54</f>
        <v>0</v>
      </c>
    </row>
    <row r="55" spans="1:10" ht="12.75" customHeight="1" x14ac:dyDescent="0.2">
      <c r="A55" s="3502"/>
      <c r="B55" s="2803" t="s">
        <v>709</v>
      </c>
      <c r="C55" s="2804">
        <f>C53+C54</f>
        <v>0</v>
      </c>
      <c r="D55" s="2805">
        <f>D52+D54</f>
        <v>-788</v>
      </c>
      <c r="E55" s="2805">
        <f>E52+E53</f>
        <v>1247</v>
      </c>
      <c r="F55" s="2806"/>
      <c r="G55" s="2750" t="s">
        <v>926</v>
      </c>
      <c r="H55" s="2807">
        <f>H52+H53+H54</f>
        <v>-28</v>
      </c>
      <c r="I55" s="2808">
        <f>C55+D55+E55+H55</f>
        <v>431</v>
      </c>
    </row>
    <row r="56" spans="1:10" ht="12.75" customHeight="1" x14ac:dyDescent="0.2">
      <c r="A56" s="3502"/>
      <c r="B56" s="2796" t="s">
        <v>710</v>
      </c>
      <c r="C56" s="2748" t="s">
        <v>926</v>
      </c>
      <c r="D56" s="2750" t="s">
        <v>926</v>
      </c>
      <c r="E56" s="2750" t="s">
        <v>926</v>
      </c>
      <c r="F56" s="2763" t="s">
        <v>926</v>
      </c>
      <c r="G56" s="2809"/>
      <c r="H56" s="2762" t="s">
        <v>926</v>
      </c>
      <c r="I56" s="2753" t="s">
        <v>926</v>
      </c>
    </row>
    <row r="57" spans="1:10" ht="12.75" customHeight="1" x14ac:dyDescent="0.2">
      <c r="A57" s="3502"/>
      <c r="B57" s="2810" t="s">
        <v>711</v>
      </c>
      <c r="C57" s="2804">
        <v>0</v>
      </c>
      <c r="D57" s="2805">
        <v>0</v>
      </c>
      <c r="E57" s="2805">
        <v>0</v>
      </c>
      <c r="F57" s="2811">
        <f>C57+D57+E57</f>
        <v>0</v>
      </c>
      <c r="G57" s="2763" t="s">
        <v>926</v>
      </c>
      <c r="H57" s="2812"/>
      <c r="I57" s="2808">
        <f>F57</f>
        <v>0</v>
      </c>
    </row>
    <row r="58" spans="1:10" ht="12.75" customHeight="1" x14ac:dyDescent="0.2">
      <c r="A58" s="3503"/>
      <c r="B58" s="2813" t="s">
        <v>728</v>
      </c>
      <c r="C58" s="2814">
        <f>C55+C57</f>
        <v>0</v>
      </c>
      <c r="D58" s="2815">
        <f>D55+D57</f>
        <v>-788</v>
      </c>
      <c r="E58" s="2815">
        <f>E55+E57</f>
        <v>1247</v>
      </c>
      <c r="F58" s="2815">
        <f>F52+F53+F54+F57</f>
        <v>459</v>
      </c>
      <c r="G58" s="2760" t="s">
        <v>926</v>
      </c>
      <c r="H58" s="2815">
        <f>H55</f>
        <v>-28</v>
      </c>
      <c r="I58" s="2816">
        <f>I55+I57</f>
        <v>431</v>
      </c>
    </row>
    <row r="59" spans="1:10" ht="12.75" customHeight="1" x14ac:dyDescent="0.2">
      <c r="A59" s="2817"/>
      <c r="B59" s="2818"/>
      <c r="C59" s="2819"/>
      <c r="D59" s="2819"/>
      <c r="E59" s="2819"/>
      <c r="F59" s="2819"/>
      <c r="G59" s="2819"/>
      <c r="H59" s="2819"/>
      <c r="I59" s="2820"/>
      <c r="J59" s="2664"/>
    </row>
    <row r="60" spans="1:10" ht="12.75" customHeight="1" x14ac:dyDescent="0.2">
      <c r="A60" s="2788" t="s">
        <v>729</v>
      </c>
      <c r="B60" s="2789"/>
      <c r="C60" s="2790"/>
      <c r="D60" s="2790"/>
      <c r="E60" s="2790"/>
      <c r="F60" s="2790"/>
      <c r="G60" s="2790"/>
      <c r="H60" s="2790"/>
      <c r="I60" s="2790"/>
    </row>
    <row r="61" spans="1:10" ht="12.75" customHeight="1" x14ac:dyDescent="0.2">
      <c r="A61" s="3504"/>
      <c r="B61" s="3505"/>
      <c r="C61" s="3498" t="s">
        <v>730</v>
      </c>
      <c r="D61" s="3499"/>
      <c r="E61" s="3499"/>
      <c r="F61" s="3499"/>
      <c r="G61" s="3499"/>
      <c r="H61" s="3499"/>
      <c r="I61" s="3500"/>
    </row>
    <row r="62" spans="1:10" ht="33" customHeight="1" x14ac:dyDescent="0.2">
      <c r="A62" s="3506"/>
      <c r="B62" s="3507"/>
      <c r="C62" s="2727" t="s">
        <v>290</v>
      </c>
      <c r="D62" s="2728" t="s">
        <v>557</v>
      </c>
      <c r="E62" s="2728" t="s">
        <v>708</v>
      </c>
      <c r="F62" s="2728" t="s">
        <v>709</v>
      </c>
      <c r="G62" s="2728" t="s">
        <v>710</v>
      </c>
      <c r="H62" s="2729" t="s">
        <v>711</v>
      </c>
      <c r="I62" s="2730" t="s">
        <v>731</v>
      </c>
    </row>
    <row r="63" spans="1:10" ht="12.75" customHeight="1" x14ac:dyDescent="0.2">
      <c r="A63" s="3501" t="s">
        <v>732</v>
      </c>
      <c r="B63" s="2791" t="s">
        <v>290</v>
      </c>
      <c r="C63" s="2792"/>
      <c r="D63" s="2793">
        <v>0</v>
      </c>
      <c r="E63" s="2793">
        <v>0</v>
      </c>
      <c r="F63" s="2793">
        <f>D63+E63</f>
        <v>0</v>
      </c>
      <c r="G63" s="2734" t="s">
        <v>926</v>
      </c>
      <c r="H63" s="2794">
        <v>0</v>
      </c>
      <c r="I63" s="2821">
        <f>F63+H63</f>
        <v>0</v>
      </c>
    </row>
    <row r="64" spans="1:10" ht="12.75" customHeight="1" x14ac:dyDescent="0.2">
      <c r="A64" s="3502"/>
      <c r="B64" s="2796" t="s">
        <v>557</v>
      </c>
      <c r="C64" s="2797">
        <v>-17</v>
      </c>
      <c r="D64" s="2798"/>
      <c r="E64" s="2799">
        <v>0</v>
      </c>
      <c r="F64" s="2799">
        <f>C64+E64</f>
        <v>-17</v>
      </c>
      <c r="G64" s="2740" t="s">
        <v>926</v>
      </c>
      <c r="H64" s="2800">
        <v>3</v>
      </c>
      <c r="I64" s="2808">
        <f>F64+H64</f>
        <v>-14</v>
      </c>
    </row>
    <row r="65" spans="1:10" ht="12.75" customHeight="1" x14ac:dyDescent="0.2">
      <c r="A65" s="3502"/>
      <c r="B65" s="2796" t="s">
        <v>708</v>
      </c>
      <c r="C65" s="2797">
        <v>12000</v>
      </c>
      <c r="D65" s="2799">
        <v>0</v>
      </c>
      <c r="E65" s="2798"/>
      <c r="F65" s="2799">
        <f>C65+D65</f>
        <v>12000</v>
      </c>
      <c r="G65" s="2740" t="s">
        <v>926</v>
      </c>
      <c r="H65" s="2800">
        <v>0</v>
      </c>
      <c r="I65" s="2808">
        <f>F65+H65</f>
        <v>12000</v>
      </c>
    </row>
    <row r="66" spans="1:10" ht="12.75" customHeight="1" x14ac:dyDescent="0.2">
      <c r="A66" s="3502"/>
      <c r="B66" s="2803" t="s">
        <v>709</v>
      </c>
      <c r="C66" s="2804">
        <f>C64+C65</f>
        <v>11983</v>
      </c>
      <c r="D66" s="2805">
        <f>D63+D65</f>
        <v>0</v>
      </c>
      <c r="E66" s="2805">
        <f>E63+E64</f>
        <v>0</v>
      </c>
      <c r="F66" s="2806"/>
      <c r="G66" s="2750" t="s">
        <v>926</v>
      </c>
      <c r="H66" s="2807">
        <f>H63+H64+H65</f>
        <v>3</v>
      </c>
      <c r="I66" s="2808">
        <f>C66+D66+E66+H66</f>
        <v>11986</v>
      </c>
    </row>
    <row r="67" spans="1:10" ht="12.75" customHeight="1" x14ac:dyDescent="0.2">
      <c r="A67" s="3502"/>
      <c r="B67" s="2796" t="s">
        <v>710</v>
      </c>
      <c r="C67" s="2748" t="s">
        <v>926</v>
      </c>
      <c r="D67" s="2750" t="s">
        <v>926</v>
      </c>
      <c r="E67" s="2750" t="s">
        <v>926</v>
      </c>
      <c r="F67" s="2763" t="s">
        <v>926</v>
      </c>
      <c r="G67" s="2809"/>
      <c r="H67" s="2762" t="s">
        <v>926</v>
      </c>
      <c r="I67" s="2753" t="s">
        <v>926</v>
      </c>
    </row>
    <row r="68" spans="1:10" ht="12.75" customHeight="1" x14ac:dyDescent="0.2">
      <c r="A68" s="3502"/>
      <c r="B68" s="2810" t="s">
        <v>711</v>
      </c>
      <c r="C68" s="2804">
        <v>54</v>
      </c>
      <c r="D68" s="2805">
        <v>-115</v>
      </c>
      <c r="E68" s="2805">
        <v>0</v>
      </c>
      <c r="F68" s="2811">
        <f>C68+D68+E68</f>
        <v>-61</v>
      </c>
      <c r="G68" s="2763" t="s">
        <v>926</v>
      </c>
      <c r="H68" s="2812"/>
      <c r="I68" s="2808">
        <f>F68</f>
        <v>-61</v>
      </c>
    </row>
    <row r="69" spans="1:10" ht="12.75" customHeight="1" x14ac:dyDescent="0.2">
      <c r="A69" s="3503"/>
      <c r="B69" s="2813" t="s">
        <v>733</v>
      </c>
      <c r="C69" s="2814">
        <f>C66+C68</f>
        <v>12037</v>
      </c>
      <c r="D69" s="2815">
        <f>D66+D68</f>
        <v>-115</v>
      </c>
      <c r="E69" s="2815">
        <f>E66+E68</f>
        <v>0</v>
      </c>
      <c r="F69" s="2815">
        <f>F63+F64+F65+F68</f>
        <v>11922</v>
      </c>
      <c r="G69" s="2760" t="s">
        <v>926</v>
      </c>
      <c r="H69" s="2815">
        <f>H66</f>
        <v>3</v>
      </c>
      <c r="I69" s="2816">
        <f>I66+I68</f>
        <v>11925</v>
      </c>
    </row>
    <row r="70" spans="1:10" ht="12.75" customHeight="1" x14ac:dyDescent="0.2">
      <c r="A70" s="2817"/>
      <c r="B70" s="2818"/>
      <c r="C70" s="2819"/>
      <c r="D70" s="2819"/>
      <c r="E70" s="2819"/>
      <c r="F70" s="2819"/>
      <c r="G70" s="2819"/>
      <c r="H70" s="2819"/>
      <c r="I70" s="2820"/>
      <c r="J70" s="2664"/>
    </row>
    <row r="71" spans="1:10" ht="12.75" customHeight="1" x14ac:dyDescent="0.2">
      <c r="A71" s="2822" t="s">
        <v>459</v>
      </c>
      <c r="B71" s="2766"/>
      <c r="C71" s="2663"/>
      <c r="D71" s="2663"/>
      <c r="E71" s="2663"/>
      <c r="F71" s="2663"/>
      <c r="G71" s="2663"/>
      <c r="H71" s="2663"/>
      <c r="I71" s="2600"/>
      <c r="J71" s="2664"/>
    </row>
    <row r="72" spans="1:10" ht="12.75" customHeight="1" x14ac:dyDescent="0.2">
      <c r="A72" s="2620" t="s">
        <v>547</v>
      </c>
      <c r="B72" s="2571"/>
      <c r="C72" s="2617"/>
      <c r="D72" s="2617"/>
      <c r="E72" s="2617"/>
      <c r="F72" s="2617"/>
      <c r="G72" s="2617"/>
      <c r="H72" s="2617"/>
      <c r="I72" s="2617"/>
    </row>
    <row r="73" spans="1:10" ht="12.75" customHeight="1" x14ac:dyDescent="0.2">
      <c r="A73" s="3494"/>
      <c r="B73" s="3495"/>
      <c r="C73" s="3498" t="s">
        <v>725</v>
      </c>
      <c r="D73" s="3499"/>
      <c r="E73" s="3499"/>
      <c r="F73" s="3499"/>
      <c r="G73" s="3499"/>
      <c r="H73" s="3499"/>
      <c r="I73" s="3500"/>
    </row>
    <row r="74" spans="1:10" ht="33" customHeight="1" x14ac:dyDescent="0.2">
      <c r="A74" s="3496"/>
      <c r="B74" s="3497"/>
      <c r="C74" s="2727" t="s">
        <v>290</v>
      </c>
      <c r="D74" s="2728" t="s">
        <v>557</v>
      </c>
      <c r="E74" s="2728" t="s">
        <v>708</v>
      </c>
      <c r="F74" s="2728" t="s">
        <v>709</v>
      </c>
      <c r="G74" s="2728" t="s">
        <v>710</v>
      </c>
      <c r="H74" s="2729" t="s">
        <v>711</v>
      </c>
      <c r="I74" s="2730" t="s">
        <v>726</v>
      </c>
    </row>
    <row r="75" spans="1:10" ht="12.75" customHeight="1" x14ac:dyDescent="0.2">
      <c r="A75" s="3488" t="s">
        <v>727</v>
      </c>
      <c r="B75" s="2731" t="s">
        <v>290</v>
      </c>
      <c r="C75" s="2732"/>
      <c r="D75" s="2793">
        <v>11045</v>
      </c>
      <c r="E75" s="2793">
        <v>16419</v>
      </c>
      <c r="F75" s="2733">
        <f>D75+E75</f>
        <v>27464</v>
      </c>
      <c r="G75" s="2734" t="s">
        <v>926</v>
      </c>
      <c r="H75" s="2794">
        <v>541</v>
      </c>
      <c r="I75" s="2653">
        <f>F75+H75</f>
        <v>28005</v>
      </c>
    </row>
    <row r="76" spans="1:10" ht="12.75" customHeight="1" x14ac:dyDescent="0.2">
      <c r="A76" s="3489"/>
      <c r="B76" s="2736" t="s">
        <v>557</v>
      </c>
      <c r="C76" s="2737">
        <v>0</v>
      </c>
      <c r="D76" s="2738"/>
      <c r="E76" s="2739">
        <v>0</v>
      </c>
      <c r="F76" s="2739">
        <f>C76+E76</f>
        <v>0</v>
      </c>
      <c r="G76" s="2740" t="s">
        <v>926</v>
      </c>
      <c r="H76" s="2741">
        <v>0</v>
      </c>
      <c r="I76" s="2639">
        <f>F76+H76</f>
        <v>0</v>
      </c>
    </row>
    <row r="77" spans="1:10" ht="12.75" customHeight="1" x14ac:dyDescent="0.2">
      <c r="A77" s="3489"/>
      <c r="B77" s="2736" t="s">
        <v>708</v>
      </c>
      <c r="C77" s="2737">
        <v>0</v>
      </c>
      <c r="D77" s="2739">
        <v>0</v>
      </c>
      <c r="E77" s="2738"/>
      <c r="F77" s="2739">
        <f>C77+D77</f>
        <v>0</v>
      </c>
      <c r="G77" s="2740" t="s">
        <v>926</v>
      </c>
      <c r="H77" s="2741">
        <v>0</v>
      </c>
      <c r="I77" s="2644">
        <f>F77+H77</f>
        <v>0</v>
      </c>
    </row>
    <row r="78" spans="1:10" ht="12.75" customHeight="1" x14ac:dyDescent="0.2">
      <c r="A78" s="3489"/>
      <c r="B78" s="2743" t="s">
        <v>709</v>
      </c>
      <c r="C78" s="2744">
        <f>C76+C77</f>
        <v>0</v>
      </c>
      <c r="D78" s="2745">
        <f>D75+D77</f>
        <v>11045</v>
      </c>
      <c r="E78" s="2745">
        <f>E75+E76</f>
        <v>16419</v>
      </c>
      <c r="F78" s="2746"/>
      <c r="G78" s="2750" t="s">
        <v>926</v>
      </c>
      <c r="H78" s="2764">
        <f>H75+H76+H77</f>
        <v>541</v>
      </c>
      <c r="I78" s="2742">
        <f>C78+D78+E78+H78</f>
        <v>28005</v>
      </c>
    </row>
    <row r="79" spans="1:10" ht="12.75" customHeight="1" x14ac:dyDescent="0.2">
      <c r="A79" s="3489"/>
      <c r="B79" s="2736" t="s">
        <v>710</v>
      </c>
      <c r="C79" s="2748" t="s">
        <v>926</v>
      </c>
      <c r="D79" s="2750" t="s">
        <v>926</v>
      </c>
      <c r="E79" s="2750" t="s">
        <v>926</v>
      </c>
      <c r="F79" s="2763" t="s">
        <v>926</v>
      </c>
      <c r="G79" s="2809"/>
      <c r="H79" s="2762" t="s">
        <v>926</v>
      </c>
      <c r="I79" s="2753" t="s">
        <v>926</v>
      </c>
    </row>
    <row r="80" spans="1:10" ht="12.75" customHeight="1" x14ac:dyDescent="0.2">
      <c r="A80" s="3489"/>
      <c r="B80" s="2754" t="s">
        <v>711</v>
      </c>
      <c r="C80" s="2744">
        <v>0</v>
      </c>
      <c r="D80" s="2745"/>
      <c r="E80" s="2745">
        <v>0</v>
      </c>
      <c r="F80" s="2755">
        <f>C80+D80+E80</f>
        <v>0</v>
      </c>
      <c r="G80" s="2763" t="s">
        <v>926</v>
      </c>
      <c r="H80" s="2756"/>
      <c r="I80" s="2742">
        <f>F80</f>
        <v>0</v>
      </c>
    </row>
    <row r="81" spans="1:10" ht="12.75" customHeight="1" x14ac:dyDescent="0.2">
      <c r="A81" s="3490"/>
      <c r="B81" s="2757" t="s">
        <v>728</v>
      </c>
      <c r="C81" s="2758">
        <f>C78+C80</f>
        <v>0</v>
      </c>
      <c r="D81" s="2759">
        <f>D78+D80</f>
        <v>11045</v>
      </c>
      <c r="E81" s="2759">
        <f>E78+E80</f>
        <v>16419</v>
      </c>
      <c r="F81" s="2759">
        <f>F75+F76+F77+F80</f>
        <v>27464</v>
      </c>
      <c r="G81" s="2760" t="s">
        <v>926</v>
      </c>
      <c r="H81" s="2759">
        <f>H78</f>
        <v>541</v>
      </c>
      <c r="I81" s="2761">
        <f>I78+I80</f>
        <v>28005</v>
      </c>
    </row>
    <row r="82" spans="1:10" ht="12.75" customHeight="1" x14ac:dyDescent="0.2">
      <c r="A82" s="2787"/>
      <c r="B82" s="2766"/>
      <c r="C82" s="2663"/>
      <c r="D82" s="2663"/>
      <c r="E82" s="2663"/>
      <c r="F82" s="2663"/>
      <c r="G82" s="2663"/>
      <c r="H82" s="2663"/>
      <c r="I82" s="2600"/>
      <c r="J82" s="2664"/>
    </row>
    <row r="83" spans="1:10" ht="12.75" customHeight="1" x14ac:dyDescent="0.2">
      <c r="A83" s="2620" t="s">
        <v>548</v>
      </c>
      <c r="B83" s="2571"/>
      <c r="C83" s="2617"/>
      <c r="D83" s="2617"/>
      <c r="E83" s="2617"/>
      <c r="F83" s="2617"/>
      <c r="G83" s="2617"/>
      <c r="H83" s="2617"/>
      <c r="I83" s="2617"/>
    </row>
    <row r="84" spans="1:10" ht="12.75" customHeight="1" x14ac:dyDescent="0.2">
      <c r="A84" s="3494"/>
      <c r="B84" s="3495"/>
      <c r="C84" s="3498" t="s">
        <v>730</v>
      </c>
      <c r="D84" s="3499"/>
      <c r="E84" s="3499"/>
      <c r="F84" s="3499"/>
      <c r="G84" s="3499"/>
      <c r="H84" s="3499"/>
      <c r="I84" s="3500"/>
    </row>
    <row r="85" spans="1:10" ht="33" customHeight="1" x14ac:dyDescent="0.2">
      <c r="A85" s="3496"/>
      <c r="B85" s="3497"/>
      <c r="C85" s="2727" t="s">
        <v>290</v>
      </c>
      <c r="D85" s="2728" t="s">
        <v>557</v>
      </c>
      <c r="E85" s="2728" t="s">
        <v>708</v>
      </c>
      <c r="F85" s="2728" t="s">
        <v>709</v>
      </c>
      <c r="G85" s="2728" t="s">
        <v>710</v>
      </c>
      <c r="H85" s="2729" t="s">
        <v>711</v>
      </c>
      <c r="I85" s="2730" t="s">
        <v>731</v>
      </c>
    </row>
    <row r="86" spans="1:10" ht="12.75" customHeight="1" x14ac:dyDescent="0.2">
      <c r="A86" s="3488" t="s">
        <v>732</v>
      </c>
      <c r="B86" s="2731" t="s">
        <v>290</v>
      </c>
      <c r="C86" s="2732"/>
      <c r="D86" s="2733">
        <v>0</v>
      </c>
      <c r="E86" s="2733">
        <v>0</v>
      </c>
      <c r="F86" s="2733">
        <f>D86+E86</f>
        <v>0</v>
      </c>
      <c r="G86" s="2734" t="s">
        <v>926</v>
      </c>
      <c r="H86" s="2735">
        <v>0</v>
      </c>
      <c r="I86" s="2684">
        <f>F86+H86</f>
        <v>0</v>
      </c>
    </row>
    <row r="87" spans="1:10" ht="12.75" customHeight="1" x14ac:dyDescent="0.2">
      <c r="A87" s="3489"/>
      <c r="B87" s="2736" t="s">
        <v>557</v>
      </c>
      <c r="C87" s="2797">
        <v>11</v>
      </c>
      <c r="D87" s="2738"/>
      <c r="E87" s="2739">
        <v>0</v>
      </c>
      <c r="F87" s="2739">
        <f>C87+E87</f>
        <v>11</v>
      </c>
      <c r="G87" s="2740" t="s">
        <v>926</v>
      </c>
      <c r="H87" s="2800">
        <v>27</v>
      </c>
      <c r="I87" s="2742">
        <f>F87+H87</f>
        <v>38</v>
      </c>
    </row>
    <row r="88" spans="1:10" ht="12.75" customHeight="1" x14ac:dyDescent="0.2">
      <c r="A88" s="3489"/>
      <c r="B88" s="2736" t="s">
        <v>708</v>
      </c>
      <c r="C88" s="2797">
        <v>30878</v>
      </c>
      <c r="D88" s="2739">
        <v>0</v>
      </c>
      <c r="E88" s="2738"/>
      <c r="F88" s="2739">
        <f>C88+D88</f>
        <v>30878</v>
      </c>
      <c r="G88" s="2740" t="s">
        <v>926</v>
      </c>
      <c r="H88" s="2741">
        <v>0</v>
      </c>
      <c r="I88" s="2742">
        <f>F88+H88</f>
        <v>30878</v>
      </c>
    </row>
    <row r="89" spans="1:10" ht="12.75" customHeight="1" x14ac:dyDescent="0.2">
      <c r="A89" s="3489"/>
      <c r="B89" s="2743" t="s">
        <v>709</v>
      </c>
      <c r="C89" s="2744">
        <f>C87+C88</f>
        <v>30889</v>
      </c>
      <c r="D89" s="2745">
        <f>D86+D88</f>
        <v>0</v>
      </c>
      <c r="E89" s="2745">
        <f>E86+E87</f>
        <v>0</v>
      </c>
      <c r="F89" s="2746"/>
      <c r="G89" s="2750" t="s">
        <v>926</v>
      </c>
      <c r="H89" s="2764">
        <f>H86+H87+H88</f>
        <v>27</v>
      </c>
      <c r="I89" s="2742">
        <f>C89+D89+E89+H89</f>
        <v>30916</v>
      </c>
    </row>
    <row r="90" spans="1:10" ht="12.75" customHeight="1" x14ac:dyDescent="0.2">
      <c r="A90" s="3489"/>
      <c r="B90" s="2736" t="s">
        <v>710</v>
      </c>
      <c r="C90" s="2748" t="s">
        <v>926</v>
      </c>
      <c r="D90" s="2750" t="s">
        <v>926</v>
      </c>
      <c r="E90" s="2750" t="s">
        <v>926</v>
      </c>
      <c r="F90" s="2763" t="s">
        <v>926</v>
      </c>
      <c r="G90" s="2809"/>
      <c r="H90" s="2762" t="s">
        <v>926</v>
      </c>
      <c r="I90" s="2753" t="s">
        <v>926</v>
      </c>
    </row>
    <row r="91" spans="1:10" ht="12.75" customHeight="1" x14ac:dyDescent="0.2">
      <c r="A91" s="3489"/>
      <c r="B91" s="2754" t="s">
        <v>711</v>
      </c>
      <c r="C91" s="2804">
        <v>553</v>
      </c>
      <c r="D91" s="2805">
        <v>1496</v>
      </c>
      <c r="E91" s="2745">
        <v>0</v>
      </c>
      <c r="F91" s="2755">
        <f>C91+D91+E91</f>
        <v>2049</v>
      </c>
      <c r="G91" s="2763" t="s">
        <v>926</v>
      </c>
      <c r="H91" s="2756"/>
      <c r="I91" s="2742">
        <f>F91</f>
        <v>2049</v>
      </c>
    </row>
    <row r="92" spans="1:10" ht="12.75" customHeight="1" x14ac:dyDescent="0.2">
      <c r="A92" s="3490"/>
      <c r="B92" s="2757" t="s">
        <v>733</v>
      </c>
      <c r="C92" s="2758">
        <f>C89+C91</f>
        <v>31442</v>
      </c>
      <c r="D92" s="2759">
        <f>D89+D91</f>
        <v>1496</v>
      </c>
      <c r="E92" s="2759">
        <f>E89+E91</f>
        <v>0</v>
      </c>
      <c r="F92" s="2759">
        <f>F86+F87+F88+F91</f>
        <v>32938</v>
      </c>
      <c r="G92" s="2760" t="s">
        <v>926</v>
      </c>
      <c r="H92" s="2759">
        <f>H89</f>
        <v>27</v>
      </c>
      <c r="I92" s="2761">
        <f>I89+I91</f>
        <v>32965</v>
      </c>
    </row>
    <row r="93" spans="1:10" ht="12.75" customHeight="1" x14ac:dyDescent="0.2">
      <c r="A93" s="2787"/>
      <c r="B93" s="2766"/>
      <c r="C93" s="2663"/>
      <c r="D93" s="2663"/>
      <c r="E93" s="2663"/>
      <c r="F93" s="2663"/>
      <c r="G93" s="2663"/>
      <c r="H93" s="2663"/>
      <c r="I93" s="2600"/>
      <c r="J93" s="2664"/>
    </row>
    <row r="94" spans="1:10" ht="9.75" customHeight="1" x14ac:dyDescent="0.2">
      <c r="A94" s="2571" t="s">
        <v>637</v>
      </c>
      <c r="B94" s="2571"/>
      <c r="C94" s="2617"/>
      <c r="D94" s="2617"/>
      <c r="E94" s="2617"/>
      <c r="F94" s="2617"/>
      <c r="G94" s="2617"/>
      <c r="H94" s="2617"/>
      <c r="I94" s="2617"/>
    </row>
    <row r="95" spans="1:10" ht="9.75" customHeight="1" x14ac:dyDescent="0.2">
      <c r="A95" s="2571" t="s">
        <v>638</v>
      </c>
      <c r="B95" s="2571"/>
      <c r="C95" s="2617"/>
      <c r="D95" s="2617"/>
      <c r="E95" s="2617"/>
      <c r="F95" s="2617"/>
      <c r="G95" s="2617"/>
      <c r="H95" s="2617"/>
      <c r="I95" s="2617"/>
    </row>
    <row r="96" spans="1:10" ht="9.75" customHeight="1" x14ac:dyDescent="0.2">
      <c r="A96" s="2571" t="s">
        <v>639</v>
      </c>
      <c r="B96" s="2571"/>
      <c r="C96" s="2617"/>
      <c r="D96" s="2617"/>
      <c r="E96" s="2617"/>
      <c r="F96" s="2617"/>
      <c r="G96" s="2617"/>
      <c r="H96" s="2617"/>
      <c r="I96" s="2617"/>
    </row>
    <row r="97" spans="1:9" ht="9.75" customHeight="1" x14ac:dyDescent="0.2">
      <c r="A97" s="2571" t="s">
        <v>924</v>
      </c>
      <c r="B97" s="2571"/>
      <c r="C97" s="2617"/>
      <c r="D97" s="2617"/>
      <c r="E97" s="2617"/>
      <c r="F97" s="2617"/>
      <c r="G97" s="2617"/>
      <c r="H97" s="2617"/>
      <c r="I97" s="2617"/>
    </row>
  </sheetData>
  <mergeCells count="28">
    <mergeCell ref="A84:B85"/>
    <mergeCell ref="C84:I84"/>
    <mergeCell ref="A86:A92"/>
    <mergeCell ref="A61:B62"/>
    <mergeCell ref="C61:I61"/>
    <mergeCell ref="A63:A69"/>
    <mergeCell ref="A73:B74"/>
    <mergeCell ref="C73:I73"/>
    <mergeCell ref="A75:A81"/>
    <mergeCell ref="A52:A58"/>
    <mergeCell ref="A17:B18"/>
    <mergeCell ref="C17:I17"/>
    <mergeCell ref="A19:A25"/>
    <mergeCell ref="A28:B29"/>
    <mergeCell ref="C28:I28"/>
    <mergeCell ref="A30:A36"/>
    <mergeCell ref="A39:B40"/>
    <mergeCell ref="C39:I39"/>
    <mergeCell ref="A41:A47"/>
    <mergeCell ref="A50:B51"/>
    <mergeCell ref="C50:I50"/>
    <mergeCell ref="A8:A14"/>
    <mergeCell ref="D1:H1"/>
    <mergeCell ref="D2:I2"/>
    <mergeCell ref="G3:I3"/>
    <mergeCell ref="A6:B7"/>
    <mergeCell ref="C6:I6"/>
    <mergeCell ref="A1:B1"/>
  </mergeCells>
  <printOptions horizontalCentered="1"/>
  <pageMargins left="0.19685039370078741" right="0.19685039370078741" top="0.6692913385826772" bottom="0.51181102362204722" header="0" footer="0.31496062992125984"/>
  <pageSetup paperSize="9" scale="55" firstPageNumber="31" fitToWidth="0" orientation="portrait" r:id="rId1"/>
  <headerFooter alignWithMargins="0">
    <oddFooter>&amp;C&amp;P</oddFooter>
  </headerFooter>
  <rowBreaks count="1" manualBreakCount="1">
    <brk id="69" max="8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pageSetUpPr fitToPage="1"/>
  </sheetPr>
  <dimension ref="A1:L46"/>
  <sheetViews>
    <sheetView view="pageBreakPreview" zoomScale="75" zoomScaleNormal="100" zoomScaleSheetLayoutView="75" workbookViewId="0">
      <selection sqref="A1:XFD1048576"/>
    </sheetView>
  </sheetViews>
  <sheetFormatPr defaultRowHeight="12.75" x14ac:dyDescent="0.2"/>
  <cols>
    <col min="1" max="1" width="4.7109375" style="2376" customWidth="1"/>
    <col min="2" max="2" width="35.7109375" style="2376" customWidth="1"/>
    <col min="3" max="3" width="0.85546875" style="2376" customWidth="1"/>
    <col min="4" max="4" width="10" style="2376" customWidth="1"/>
    <col min="5" max="5" width="11.140625" style="2376" customWidth="1"/>
    <col min="6" max="12" width="10" style="2376" customWidth="1"/>
    <col min="13" max="16384" width="9.140625" style="2376"/>
  </cols>
  <sheetData>
    <row r="1" spans="1:12" ht="27.75" customHeight="1" x14ac:dyDescent="0.2">
      <c r="A1" s="3107" t="s">
        <v>184</v>
      </c>
      <c r="B1" s="3108"/>
      <c r="C1" s="2904"/>
      <c r="D1" s="2"/>
      <c r="E1" s="3"/>
      <c r="F1" s="3"/>
      <c r="G1" s="3092" t="s">
        <v>185</v>
      </c>
      <c r="H1" s="3092"/>
      <c r="I1" s="3092"/>
      <c r="J1" s="3092"/>
      <c r="K1" s="3092"/>
      <c r="L1" s="2899">
        <v>964</v>
      </c>
    </row>
    <row r="2" spans="1:12" x14ac:dyDescent="0.2">
      <c r="A2" s="94" t="s">
        <v>475</v>
      </c>
      <c r="B2" s="7"/>
      <c r="C2" s="8"/>
      <c r="D2" s="9"/>
      <c r="E2" s="3"/>
      <c r="F2" s="3"/>
      <c r="G2" s="3093" t="s">
        <v>356</v>
      </c>
      <c r="H2" s="3093"/>
      <c r="I2" s="3093"/>
      <c r="J2" s="3093"/>
      <c r="K2" s="3093"/>
      <c r="L2" s="3093"/>
    </row>
    <row r="3" spans="1:12" x14ac:dyDescent="0.2">
      <c r="A3" s="95"/>
      <c r="B3" s="10"/>
      <c r="C3" s="11"/>
      <c r="D3" s="3103" t="s">
        <v>147</v>
      </c>
      <c r="E3" s="3104"/>
      <c r="F3" s="3104"/>
      <c r="G3" s="3104"/>
      <c r="H3" s="3104"/>
      <c r="I3" s="3104"/>
      <c r="J3" s="3104"/>
      <c r="K3" s="3104"/>
      <c r="L3" s="3105"/>
    </row>
    <row r="4" spans="1:12" x14ac:dyDescent="0.2">
      <c r="A4" s="3094" t="s">
        <v>477</v>
      </c>
      <c r="B4" s="3095"/>
      <c r="C4" s="12"/>
      <c r="D4" s="3096" t="s">
        <v>552</v>
      </c>
      <c r="E4" s="3097"/>
      <c r="F4" s="3097"/>
      <c r="G4" s="3097"/>
      <c r="H4" s="3098"/>
      <c r="I4" s="3099" t="s">
        <v>553</v>
      </c>
      <c r="J4" s="3099" t="s">
        <v>554</v>
      </c>
      <c r="K4" s="3099" t="s">
        <v>555</v>
      </c>
      <c r="L4" s="3099" t="s">
        <v>357</v>
      </c>
    </row>
    <row r="5" spans="1:12" ht="31.5" x14ac:dyDescent="0.2">
      <c r="A5" s="3094"/>
      <c r="B5" s="3095"/>
      <c r="C5" s="12"/>
      <c r="D5" s="2182" t="s">
        <v>556</v>
      </c>
      <c r="E5" s="2900" t="s">
        <v>557</v>
      </c>
      <c r="F5" s="2901" t="s">
        <v>558</v>
      </c>
      <c r="G5" s="2900" t="s">
        <v>555</v>
      </c>
      <c r="H5" s="2901" t="s">
        <v>124</v>
      </c>
      <c r="I5" s="3100"/>
      <c r="J5" s="3100"/>
      <c r="K5" s="3100"/>
      <c r="L5" s="3100"/>
    </row>
    <row r="6" spans="1:12" x14ac:dyDescent="0.2">
      <c r="A6" s="96"/>
      <c r="B6" s="18"/>
      <c r="C6" s="18"/>
      <c r="D6" s="19" t="s">
        <v>559</v>
      </c>
      <c r="E6" s="20" t="s">
        <v>560</v>
      </c>
      <c r="F6" s="21" t="s">
        <v>561</v>
      </c>
      <c r="G6" s="20" t="s">
        <v>562</v>
      </c>
      <c r="H6" s="21" t="s">
        <v>563</v>
      </c>
      <c r="I6" s="20" t="s">
        <v>564</v>
      </c>
      <c r="J6" s="21" t="s">
        <v>565</v>
      </c>
      <c r="K6" s="20" t="s">
        <v>566</v>
      </c>
      <c r="L6" s="22" t="s">
        <v>567</v>
      </c>
    </row>
    <row r="7" spans="1:12" x14ac:dyDescent="0.2">
      <c r="A7" s="97"/>
      <c r="B7" s="23" t="s">
        <v>568</v>
      </c>
      <c r="C7" s="131"/>
      <c r="D7" s="109" t="s">
        <v>569</v>
      </c>
      <c r="E7" s="109" t="s">
        <v>569</v>
      </c>
      <c r="F7" s="109" t="s">
        <v>569</v>
      </c>
      <c r="G7" s="109" t="s">
        <v>569</v>
      </c>
      <c r="H7" s="110" t="s">
        <v>569</v>
      </c>
      <c r="I7" s="109" t="s">
        <v>569</v>
      </c>
      <c r="J7" s="110" t="s">
        <v>569</v>
      </c>
      <c r="K7" s="109" t="s">
        <v>569</v>
      </c>
      <c r="L7" s="111" t="s">
        <v>569</v>
      </c>
    </row>
    <row r="8" spans="1:12" x14ac:dyDescent="0.2">
      <c r="A8" s="103" t="s">
        <v>128</v>
      </c>
      <c r="B8" s="25" t="s">
        <v>12</v>
      </c>
      <c r="C8" s="12" t="s">
        <v>571</v>
      </c>
      <c r="D8" s="924">
        <v>7495</v>
      </c>
      <c r="E8" s="924">
        <v>0</v>
      </c>
      <c r="F8" s="924">
        <v>76994</v>
      </c>
      <c r="G8" s="924">
        <v>0</v>
      </c>
      <c r="H8" s="924">
        <v>84489</v>
      </c>
      <c r="I8" s="924">
        <v>0</v>
      </c>
      <c r="J8" s="924">
        <v>26451</v>
      </c>
      <c r="K8" s="924">
        <v>0</v>
      </c>
      <c r="L8" s="924">
        <v>110940</v>
      </c>
    </row>
    <row r="9" spans="1:12" x14ac:dyDescent="0.2">
      <c r="A9" s="103" t="s">
        <v>237</v>
      </c>
      <c r="B9" s="37" t="s">
        <v>239</v>
      </c>
      <c r="C9" s="12" t="s">
        <v>571</v>
      </c>
      <c r="D9" s="924">
        <v>0</v>
      </c>
      <c r="E9" s="924">
        <v>0</v>
      </c>
      <c r="F9" s="924">
        <v>76994</v>
      </c>
      <c r="G9" s="924">
        <v>0</v>
      </c>
      <c r="H9" s="924">
        <v>76994</v>
      </c>
      <c r="I9" s="924"/>
      <c r="J9" s="924">
        <v>26451</v>
      </c>
      <c r="K9" s="924">
        <v>0</v>
      </c>
      <c r="L9" s="924">
        <v>103445</v>
      </c>
    </row>
    <row r="10" spans="1:12" x14ac:dyDescent="0.2">
      <c r="A10" s="99" t="s">
        <v>240</v>
      </c>
      <c r="B10" s="38" t="s">
        <v>631</v>
      </c>
      <c r="C10" s="12" t="s">
        <v>571</v>
      </c>
      <c r="D10" s="915">
        <v>0</v>
      </c>
      <c r="E10" s="915">
        <v>0</v>
      </c>
      <c r="F10" s="915">
        <v>0</v>
      </c>
      <c r="G10" s="915">
        <v>0</v>
      </c>
      <c r="H10" s="915">
        <v>0</v>
      </c>
      <c r="I10" s="915"/>
      <c r="J10" s="915">
        <v>0</v>
      </c>
      <c r="K10" s="915">
        <v>0</v>
      </c>
      <c r="L10" s="915">
        <v>0</v>
      </c>
    </row>
    <row r="11" spans="1:12" x14ac:dyDescent="0.2">
      <c r="A11" s="99" t="s">
        <v>241</v>
      </c>
      <c r="B11" s="38" t="s">
        <v>644</v>
      </c>
      <c r="C11" s="12" t="s">
        <v>571</v>
      </c>
      <c r="D11" s="915">
        <v>0</v>
      </c>
      <c r="E11" s="915">
        <v>0</v>
      </c>
      <c r="F11" s="915">
        <v>76994</v>
      </c>
      <c r="G11" s="915">
        <v>0</v>
      </c>
      <c r="H11" s="915">
        <v>76994</v>
      </c>
      <c r="I11" s="915"/>
      <c r="J11" s="915">
        <v>26451</v>
      </c>
      <c r="K11" s="915">
        <v>0</v>
      </c>
      <c r="L11" s="915">
        <v>103445</v>
      </c>
    </row>
    <row r="12" spans="1:12" x14ac:dyDescent="0.2">
      <c r="A12" s="99" t="s">
        <v>242</v>
      </c>
      <c r="B12" s="38" t="s">
        <v>297</v>
      </c>
      <c r="C12" s="12" t="s">
        <v>571</v>
      </c>
      <c r="D12" s="915">
        <v>0</v>
      </c>
      <c r="E12" s="915">
        <v>0</v>
      </c>
      <c r="F12" s="915">
        <v>0</v>
      </c>
      <c r="G12" s="915">
        <v>0</v>
      </c>
      <c r="H12" s="915">
        <v>0</v>
      </c>
      <c r="I12" s="915"/>
      <c r="J12" s="915">
        <v>0</v>
      </c>
      <c r="K12" s="915">
        <v>0</v>
      </c>
      <c r="L12" s="915">
        <v>0</v>
      </c>
    </row>
    <row r="13" spans="1:12" x14ac:dyDescent="0.2">
      <c r="A13" s="99" t="s">
        <v>243</v>
      </c>
      <c r="B13" s="38" t="s">
        <v>298</v>
      </c>
      <c r="C13" s="12" t="s">
        <v>571</v>
      </c>
      <c r="D13" s="915">
        <v>0</v>
      </c>
      <c r="E13" s="915">
        <v>0</v>
      </c>
      <c r="F13" s="915">
        <v>0</v>
      </c>
      <c r="G13" s="915">
        <v>0</v>
      </c>
      <c r="H13" s="915">
        <v>0</v>
      </c>
      <c r="I13" s="915"/>
      <c r="J13" s="915">
        <v>0</v>
      </c>
      <c r="K13" s="915">
        <v>0</v>
      </c>
      <c r="L13" s="915">
        <v>0</v>
      </c>
    </row>
    <row r="14" spans="1:12" x14ac:dyDescent="0.2">
      <c r="A14" s="103" t="s">
        <v>244</v>
      </c>
      <c r="B14" s="37" t="s">
        <v>245</v>
      </c>
      <c r="C14" s="12" t="s">
        <v>571</v>
      </c>
      <c r="D14" s="924">
        <v>7495</v>
      </c>
      <c r="E14" s="924">
        <v>0</v>
      </c>
      <c r="F14" s="924">
        <v>0</v>
      </c>
      <c r="G14" s="924">
        <v>0</v>
      </c>
      <c r="H14" s="924">
        <v>7495</v>
      </c>
      <c r="I14" s="924"/>
      <c r="J14" s="924">
        <v>0</v>
      </c>
      <c r="K14" s="924">
        <v>0</v>
      </c>
      <c r="L14" s="924">
        <v>7495</v>
      </c>
    </row>
    <row r="15" spans="1:12" x14ac:dyDescent="0.2">
      <c r="A15" s="99" t="s">
        <v>246</v>
      </c>
      <c r="B15" s="38" t="s">
        <v>631</v>
      </c>
      <c r="C15" s="12" t="s">
        <v>571</v>
      </c>
      <c r="D15" s="915">
        <v>0</v>
      </c>
      <c r="E15" s="915">
        <v>0</v>
      </c>
      <c r="F15" s="915">
        <v>0</v>
      </c>
      <c r="G15" s="915">
        <v>0</v>
      </c>
      <c r="H15" s="915">
        <v>0</v>
      </c>
      <c r="I15" s="915"/>
      <c r="J15" s="915">
        <v>0</v>
      </c>
      <c r="K15" s="915">
        <v>0</v>
      </c>
      <c r="L15" s="915">
        <v>0</v>
      </c>
    </row>
    <row r="16" spans="1:12" x14ac:dyDescent="0.2">
      <c r="A16" s="99" t="s">
        <v>247</v>
      </c>
      <c r="B16" s="38" t="s">
        <v>644</v>
      </c>
      <c r="C16" s="12" t="s">
        <v>571</v>
      </c>
      <c r="D16" s="915">
        <v>0</v>
      </c>
      <c r="E16" s="915">
        <v>0</v>
      </c>
      <c r="F16" s="915">
        <v>0</v>
      </c>
      <c r="G16" s="915">
        <v>0</v>
      </c>
      <c r="H16" s="915">
        <v>0</v>
      </c>
      <c r="I16" s="915"/>
      <c r="J16" s="915">
        <v>0</v>
      </c>
      <c r="K16" s="915">
        <v>0</v>
      </c>
      <c r="L16" s="915">
        <v>0</v>
      </c>
    </row>
    <row r="17" spans="1:12" x14ac:dyDescent="0.2">
      <c r="A17" s="99" t="s">
        <v>248</v>
      </c>
      <c r="B17" s="38" t="s">
        <v>299</v>
      </c>
      <c r="C17" s="12" t="s">
        <v>571</v>
      </c>
      <c r="D17" s="915">
        <v>7495</v>
      </c>
      <c r="E17" s="915">
        <v>0</v>
      </c>
      <c r="F17" s="915">
        <v>0</v>
      </c>
      <c r="G17" s="915">
        <v>0</v>
      </c>
      <c r="H17" s="915">
        <v>7495</v>
      </c>
      <c r="I17" s="915"/>
      <c r="J17" s="915">
        <v>0</v>
      </c>
      <c r="K17" s="915">
        <v>0</v>
      </c>
      <c r="L17" s="915">
        <v>7495</v>
      </c>
    </row>
    <row r="18" spans="1:12" x14ac:dyDescent="0.2">
      <c r="A18" s="103" t="s">
        <v>129</v>
      </c>
      <c r="B18" s="25" t="s">
        <v>249</v>
      </c>
      <c r="C18" s="12" t="s">
        <v>571</v>
      </c>
      <c r="D18" s="924">
        <v>1785</v>
      </c>
      <c r="E18" s="924">
        <v>17334</v>
      </c>
      <c r="F18" s="924">
        <v>46257</v>
      </c>
      <c r="G18" s="924">
        <v>-57075</v>
      </c>
      <c r="H18" s="924">
        <v>8301</v>
      </c>
      <c r="I18" s="924"/>
      <c r="J18" s="924">
        <v>45818</v>
      </c>
      <c r="K18" s="924">
        <v>-53533</v>
      </c>
      <c r="L18" s="924">
        <v>586</v>
      </c>
    </row>
    <row r="19" spans="1:12" x14ac:dyDescent="0.2">
      <c r="A19" s="103" t="s">
        <v>250</v>
      </c>
      <c r="B19" s="37" t="s">
        <v>251</v>
      </c>
      <c r="C19" s="12" t="s">
        <v>571</v>
      </c>
      <c r="D19" s="924">
        <v>0</v>
      </c>
      <c r="E19" s="924">
        <v>0</v>
      </c>
      <c r="F19" s="924">
        <v>0</v>
      </c>
      <c r="G19" s="924">
        <v>0</v>
      </c>
      <c r="H19" s="924">
        <v>0</v>
      </c>
      <c r="I19" s="924"/>
      <c r="J19" s="924">
        <v>0</v>
      </c>
      <c r="K19" s="924">
        <v>0</v>
      </c>
      <c r="L19" s="924">
        <v>0</v>
      </c>
    </row>
    <row r="20" spans="1:12" x14ac:dyDescent="0.2">
      <c r="A20" s="99" t="s">
        <v>252</v>
      </c>
      <c r="B20" s="38" t="s">
        <v>300</v>
      </c>
      <c r="C20" s="12" t="s">
        <v>571</v>
      </c>
      <c r="D20" s="915">
        <v>0</v>
      </c>
      <c r="E20" s="915">
        <v>0</v>
      </c>
      <c r="F20" s="915">
        <v>0</v>
      </c>
      <c r="G20" s="915">
        <v>0</v>
      </c>
      <c r="H20" s="915">
        <v>0</v>
      </c>
      <c r="I20" s="915"/>
      <c r="J20" s="915">
        <v>0</v>
      </c>
      <c r="K20" s="915">
        <v>0</v>
      </c>
      <c r="L20" s="915">
        <v>0</v>
      </c>
    </row>
    <row r="21" spans="1:12" x14ac:dyDescent="0.2">
      <c r="A21" s="99" t="s">
        <v>253</v>
      </c>
      <c r="B21" s="38" t="s">
        <v>301</v>
      </c>
      <c r="C21" s="12" t="s">
        <v>571</v>
      </c>
      <c r="D21" s="915">
        <v>0</v>
      </c>
      <c r="E21" s="915">
        <v>0</v>
      </c>
      <c r="F21" s="915">
        <v>0</v>
      </c>
      <c r="G21" s="915">
        <v>0</v>
      </c>
      <c r="H21" s="915">
        <v>0</v>
      </c>
      <c r="I21" s="915"/>
      <c r="J21" s="915">
        <v>0</v>
      </c>
      <c r="K21" s="915">
        <v>0</v>
      </c>
      <c r="L21" s="915">
        <v>0</v>
      </c>
    </row>
    <row r="22" spans="1:12" s="2913" customFormat="1" x14ac:dyDescent="0.2">
      <c r="A22" s="114" t="s">
        <v>254</v>
      </c>
      <c r="B22" s="119" t="s">
        <v>255</v>
      </c>
      <c r="C22" s="162" t="s">
        <v>571</v>
      </c>
      <c r="D22" s="928">
        <v>585</v>
      </c>
      <c r="E22" s="928">
        <v>1</v>
      </c>
      <c r="F22" s="928">
        <v>0</v>
      </c>
      <c r="G22" s="928">
        <v>0</v>
      </c>
      <c r="H22" s="928">
        <v>586</v>
      </c>
      <c r="I22" s="928"/>
      <c r="J22" s="928">
        <v>0</v>
      </c>
      <c r="K22" s="928">
        <v>0</v>
      </c>
      <c r="L22" s="928">
        <v>586</v>
      </c>
    </row>
    <row r="23" spans="1:12" s="2913" customFormat="1" x14ac:dyDescent="0.2">
      <c r="A23" s="115" t="s">
        <v>256</v>
      </c>
      <c r="B23" s="117" t="s">
        <v>300</v>
      </c>
      <c r="C23" s="162" t="s">
        <v>571</v>
      </c>
      <c r="D23" s="926">
        <v>161</v>
      </c>
      <c r="E23" s="926">
        <v>1</v>
      </c>
      <c r="F23" s="926">
        <v>0</v>
      </c>
      <c r="G23" s="926">
        <v>0</v>
      </c>
      <c r="H23" s="926">
        <v>162</v>
      </c>
      <c r="I23" s="926"/>
      <c r="J23" s="926">
        <v>0</v>
      </c>
      <c r="K23" s="926">
        <v>0</v>
      </c>
      <c r="L23" s="926">
        <v>162</v>
      </c>
    </row>
    <row r="24" spans="1:12" s="2913" customFormat="1" x14ac:dyDescent="0.2">
      <c r="A24" s="115" t="s">
        <v>257</v>
      </c>
      <c r="B24" s="117" t="s">
        <v>301</v>
      </c>
      <c r="C24" s="162" t="s">
        <v>571</v>
      </c>
      <c r="D24" s="926">
        <v>424</v>
      </c>
      <c r="E24" s="926">
        <v>0</v>
      </c>
      <c r="F24" s="926">
        <v>0</v>
      </c>
      <c r="G24" s="926">
        <v>0</v>
      </c>
      <c r="H24" s="926">
        <v>424</v>
      </c>
      <c r="I24" s="926"/>
      <c r="J24" s="926">
        <v>0</v>
      </c>
      <c r="K24" s="926">
        <v>0</v>
      </c>
      <c r="L24" s="926">
        <v>424</v>
      </c>
    </row>
    <row r="25" spans="1:12" x14ac:dyDescent="0.2">
      <c r="A25" s="103" t="s">
        <v>258</v>
      </c>
      <c r="B25" s="37" t="s">
        <v>259</v>
      </c>
      <c r="C25" s="12" t="s">
        <v>571</v>
      </c>
      <c r="D25" s="924">
        <v>1200</v>
      </c>
      <c r="E25" s="924">
        <v>17333</v>
      </c>
      <c r="F25" s="924">
        <v>46257</v>
      </c>
      <c r="G25" s="924">
        <v>-57075</v>
      </c>
      <c r="H25" s="924">
        <v>7715</v>
      </c>
      <c r="I25" s="924"/>
      <c r="J25" s="924">
        <v>45818</v>
      </c>
      <c r="K25" s="924">
        <v>-53533</v>
      </c>
      <c r="L25" s="924">
        <v>0</v>
      </c>
    </row>
    <row r="26" spans="1:12" x14ac:dyDescent="0.2">
      <c r="A26" s="99" t="s">
        <v>260</v>
      </c>
      <c r="B26" s="38" t="s">
        <v>300</v>
      </c>
      <c r="C26" s="12" t="s">
        <v>571</v>
      </c>
      <c r="D26" s="915">
        <v>1200</v>
      </c>
      <c r="E26" s="915">
        <v>17312</v>
      </c>
      <c r="F26" s="915">
        <v>46257</v>
      </c>
      <c r="G26" s="915">
        <v>-57064</v>
      </c>
      <c r="H26" s="915">
        <v>7705</v>
      </c>
      <c r="I26" s="915"/>
      <c r="J26" s="915">
        <v>43883</v>
      </c>
      <c r="K26" s="915">
        <v>-51588</v>
      </c>
      <c r="L26" s="915">
        <v>0</v>
      </c>
    </row>
    <row r="27" spans="1:12" x14ac:dyDescent="0.2">
      <c r="A27" s="99" t="s">
        <v>261</v>
      </c>
      <c r="B27" s="38" t="s">
        <v>301</v>
      </c>
      <c r="C27" s="12" t="s">
        <v>571</v>
      </c>
      <c r="D27" s="915">
        <v>0</v>
      </c>
      <c r="E27" s="915">
        <v>21</v>
      </c>
      <c r="F27" s="915">
        <v>0</v>
      </c>
      <c r="G27" s="915">
        <v>-11</v>
      </c>
      <c r="H27" s="915">
        <v>10</v>
      </c>
      <c r="I27" s="915"/>
      <c r="J27" s="915">
        <v>1935</v>
      </c>
      <c r="K27" s="915">
        <v>-1945</v>
      </c>
      <c r="L27" s="915">
        <v>0</v>
      </c>
    </row>
    <row r="28" spans="1:12" x14ac:dyDescent="0.2">
      <c r="A28" s="103" t="s">
        <v>130</v>
      </c>
      <c r="B28" s="25" t="s">
        <v>262</v>
      </c>
      <c r="C28" s="12" t="s">
        <v>571</v>
      </c>
      <c r="D28" s="924">
        <v>7703</v>
      </c>
      <c r="E28" s="924">
        <v>15782</v>
      </c>
      <c r="F28" s="924">
        <v>56</v>
      </c>
      <c r="G28" s="924">
        <v>-21</v>
      </c>
      <c r="H28" s="924">
        <v>23520</v>
      </c>
      <c r="I28" s="924"/>
      <c r="J28" s="924">
        <v>22876</v>
      </c>
      <c r="K28" s="924">
        <v>-23</v>
      </c>
      <c r="L28" s="924">
        <v>46373</v>
      </c>
    </row>
    <row r="29" spans="1:12" x14ac:dyDescent="0.2">
      <c r="A29" s="103" t="s">
        <v>263</v>
      </c>
      <c r="B29" s="37" t="s">
        <v>264</v>
      </c>
      <c r="C29" s="12" t="s">
        <v>571</v>
      </c>
      <c r="D29" s="924">
        <v>5332</v>
      </c>
      <c r="E29" s="924">
        <v>2240</v>
      </c>
      <c r="F29" s="924">
        <v>153</v>
      </c>
      <c r="G29" s="924">
        <v>-8</v>
      </c>
      <c r="H29" s="924">
        <v>7717</v>
      </c>
      <c r="I29" s="924"/>
      <c r="J29" s="924">
        <v>3122</v>
      </c>
      <c r="K29" s="924">
        <v>-2</v>
      </c>
      <c r="L29" s="924">
        <v>10837</v>
      </c>
    </row>
    <row r="30" spans="1:12" x14ac:dyDescent="0.2">
      <c r="A30" s="99" t="s">
        <v>265</v>
      </c>
      <c r="B30" s="38" t="s">
        <v>302</v>
      </c>
      <c r="C30" s="12" t="s">
        <v>571</v>
      </c>
      <c r="D30" s="915">
        <v>2673</v>
      </c>
      <c r="E30" s="915">
        <v>1078</v>
      </c>
      <c r="F30" s="915">
        <v>153</v>
      </c>
      <c r="G30" s="915">
        <v>-8</v>
      </c>
      <c r="H30" s="915">
        <v>3896</v>
      </c>
      <c r="I30" s="915"/>
      <c r="J30" s="915">
        <v>1903</v>
      </c>
      <c r="K30" s="915">
        <v>-2</v>
      </c>
      <c r="L30" s="915">
        <v>5797</v>
      </c>
    </row>
    <row r="31" spans="1:12" x14ac:dyDescent="0.2">
      <c r="A31" s="99" t="s">
        <v>266</v>
      </c>
      <c r="B31" s="38" t="s">
        <v>303</v>
      </c>
      <c r="C31" s="12" t="s">
        <v>571</v>
      </c>
      <c r="D31" s="915">
        <v>2658</v>
      </c>
      <c r="E31" s="915">
        <v>95</v>
      </c>
      <c r="F31" s="915">
        <v>0</v>
      </c>
      <c r="G31" s="915">
        <v>0</v>
      </c>
      <c r="H31" s="915">
        <v>2753</v>
      </c>
      <c r="I31" s="915"/>
      <c r="J31" s="915">
        <v>128</v>
      </c>
      <c r="K31" s="915">
        <v>0</v>
      </c>
      <c r="L31" s="915">
        <v>2881</v>
      </c>
    </row>
    <row r="32" spans="1:12" x14ac:dyDescent="0.2">
      <c r="A32" s="99" t="s">
        <v>267</v>
      </c>
      <c r="B32" s="38" t="s">
        <v>304</v>
      </c>
      <c r="C32" s="12" t="s">
        <v>571</v>
      </c>
      <c r="D32" s="915">
        <v>0</v>
      </c>
      <c r="E32" s="915">
        <v>0</v>
      </c>
      <c r="F32" s="915">
        <v>0</v>
      </c>
      <c r="G32" s="915">
        <v>0</v>
      </c>
      <c r="H32" s="915">
        <v>0</v>
      </c>
      <c r="I32" s="915"/>
      <c r="J32" s="915">
        <v>0</v>
      </c>
      <c r="K32" s="915">
        <v>0</v>
      </c>
      <c r="L32" s="915">
        <v>0</v>
      </c>
    </row>
    <row r="33" spans="1:12" x14ac:dyDescent="0.2">
      <c r="A33" s="99" t="s">
        <v>268</v>
      </c>
      <c r="B33" s="38" t="s">
        <v>305</v>
      </c>
      <c r="C33" s="12" t="s">
        <v>571</v>
      </c>
      <c r="D33" s="915">
        <v>0</v>
      </c>
      <c r="E33" s="915">
        <v>0</v>
      </c>
      <c r="F33" s="915">
        <v>0</v>
      </c>
      <c r="G33" s="915">
        <v>0</v>
      </c>
      <c r="H33" s="915">
        <v>0</v>
      </c>
      <c r="I33" s="915"/>
      <c r="J33" s="915">
        <v>0</v>
      </c>
      <c r="K33" s="915">
        <v>0</v>
      </c>
      <c r="L33" s="915">
        <v>0</v>
      </c>
    </row>
    <row r="34" spans="1:12" x14ac:dyDescent="0.2">
      <c r="A34" s="99" t="s">
        <v>269</v>
      </c>
      <c r="B34" s="38" t="s">
        <v>648</v>
      </c>
      <c r="C34" s="12" t="s">
        <v>571</v>
      </c>
      <c r="D34" s="915">
        <v>1</v>
      </c>
      <c r="E34" s="915">
        <v>1067</v>
      </c>
      <c r="F34" s="915">
        <v>0</v>
      </c>
      <c r="G34" s="915">
        <v>0</v>
      </c>
      <c r="H34" s="915">
        <v>1068</v>
      </c>
      <c r="I34" s="915"/>
      <c r="J34" s="915">
        <v>1091</v>
      </c>
      <c r="K34" s="915">
        <v>0</v>
      </c>
      <c r="L34" s="915">
        <v>2159</v>
      </c>
    </row>
    <row r="35" spans="1:12" x14ac:dyDescent="0.2">
      <c r="A35" s="103" t="s">
        <v>270</v>
      </c>
      <c r="B35" s="37" t="s">
        <v>271</v>
      </c>
      <c r="C35" s="12" t="s">
        <v>571</v>
      </c>
      <c r="D35" s="924">
        <v>2429</v>
      </c>
      <c r="E35" s="924">
        <v>9091</v>
      </c>
      <c r="F35" s="924">
        <v>1</v>
      </c>
      <c r="G35" s="924">
        <v>-13</v>
      </c>
      <c r="H35" s="924">
        <v>11508</v>
      </c>
      <c r="I35" s="924"/>
      <c r="J35" s="924">
        <v>16139</v>
      </c>
      <c r="K35" s="924">
        <v>-20</v>
      </c>
      <c r="L35" s="924">
        <v>27627</v>
      </c>
    </row>
    <row r="36" spans="1:12" x14ac:dyDescent="0.2">
      <c r="A36" s="99" t="s">
        <v>272</v>
      </c>
      <c r="B36" s="38" t="s">
        <v>649</v>
      </c>
      <c r="C36" s="12" t="s">
        <v>571</v>
      </c>
      <c r="D36" s="915">
        <v>261</v>
      </c>
      <c r="E36" s="915">
        <v>2499</v>
      </c>
      <c r="F36" s="915">
        <v>1</v>
      </c>
      <c r="G36" s="915">
        <v>0</v>
      </c>
      <c r="H36" s="915">
        <v>2761</v>
      </c>
      <c r="I36" s="915"/>
      <c r="J36" s="915">
        <v>13110</v>
      </c>
      <c r="K36" s="915">
        <v>0</v>
      </c>
      <c r="L36" s="915">
        <v>15871</v>
      </c>
    </row>
    <row r="37" spans="1:12" x14ac:dyDescent="0.2">
      <c r="A37" s="99" t="s">
        <v>273</v>
      </c>
      <c r="B37" s="38" t="s">
        <v>650</v>
      </c>
      <c r="C37" s="12" t="s">
        <v>571</v>
      </c>
      <c r="D37" s="915">
        <v>2168</v>
      </c>
      <c r="E37" s="915">
        <v>1459</v>
      </c>
      <c r="F37" s="915">
        <v>0</v>
      </c>
      <c r="G37" s="915">
        <v>-13</v>
      </c>
      <c r="H37" s="915">
        <v>3614</v>
      </c>
      <c r="I37" s="915"/>
      <c r="J37" s="915">
        <v>2692</v>
      </c>
      <c r="K37" s="915">
        <v>-20</v>
      </c>
      <c r="L37" s="915">
        <v>6286</v>
      </c>
    </row>
    <row r="38" spans="1:12" x14ac:dyDescent="0.2">
      <c r="A38" s="99" t="s">
        <v>274</v>
      </c>
      <c r="B38" s="38" t="s">
        <v>651</v>
      </c>
      <c r="C38" s="12" t="s">
        <v>571</v>
      </c>
      <c r="D38" s="915">
        <v>0</v>
      </c>
      <c r="E38" s="915">
        <v>5055</v>
      </c>
      <c r="F38" s="915">
        <v>0</v>
      </c>
      <c r="G38" s="915">
        <v>0</v>
      </c>
      <c r="H38" s="915">
        <v>5055</v>
      </c>
      <c r="I38" s="915"/>
      <c r="J38" s="915">
        <v>337</v>
      </c>
      <c r="K38" s="915">
        <v>0</v>
      </c>
      <c r="L38" s="915">
        <v>5392</v>
      </c>
    </row>
    <row r="39" spans="1:12" x14ac:dyDescent="0.2">
      <c r="A39" s="99" t="s">
        <v>275</v>
      </c>
      <c r="B39" s="38" t="s">
        <v>358</v>
      </c>
      <c r="C39" s="12" t="s">
        <v>571</v>
      </c>
      <c r="D39" s="915">
        <v>0</v>
      </c>
      <c r="E39" s="915">
        <v>78</v>
      </c>
      <c r="F39" s="915">
        <v>0</v>
      </c>
      <c r="G39" s="915">
        <v>0</v>
      </c>
      <c r="H39" s="915">
        <v>78</v>
      </c>
      <c r="I39" s="915"/>
      <c r="J39" s="915">
        <v>0</v>
      </c>
      <c r="K39" s="915">
        <v>0</v>
      </c>
      <c r="L39" s="915">
        <v>78</v>
      </c>
    </row>
    <row r="40" spans="1:12" x14ac:dyDescent="0.2">
      <c r="A40" s="103" t="s">
        <v>276</v>
      </c>
      <c r="B40" s="37" t="s">
        <v>277</v>
      </c>
      <c r="C40" s="12" t="s">
        <v>571</v>
      </c>
      <c r="D40" s="924">
        <v>469</v>
      </c>
      <c r="E40" s="924">
        <v>411</v>
      </c>
      <c r="F40" s="924">
        <v>0</v>
      </c>
      <c r="G40" s="924">
        <v>0</v>
      </c>
      <c r="H40" s="924">
        <v>880</v>
      </c>
      <c r="I40" s="924"/>
      <c r="J40" s="924">
        <v>329</v>
      </c>
      <c r="K40" s="924">
        <v>0</v>
      </c>
      <c r="L40" s="924">
        <v>1209</v>
      </c>
    </row>
    <row r="41" spans="1:12" x14ac:dyDescent="0.2">
      <c r="A41" s="103" t="s">
        <v>278</v>
      </c>
      <c r="B41" s="37" t="s">
        <v>279</v>
      </c>
      <c r="C41" s="12" t="s">
        <v>571</v>
      </c>
      <c r="D41" s="924">
        <v>-616</v>
      </c>
      <c r="E41" s="924">
        <v>114</v>
      </c>
      <c r="F41" s="924">
        <v>-1052</v>
      </c>
      <c r="G41" s="924">
        <v>0</v>
      </c>
      <c r="H41" s="924">
        <v>-1554</v>
      </c>
      <c r="I41" s="924"/>
      <c r="J41" s="924">
        <v>729</v>
      </c>
      <c r="K41" s="924">
        <v>0</v>
      </c>
      <c r="L41" s="924">
        <v>-825</v>
      </c>
    </row>
    <row r="42" spans="1:12" x14ac:dyDescent="0.2">
      <c r="A42" s="99" t="s">
        <v>280</v>
      </c>
      <c r="B42" s="38" t="s">
        <v>300</v>
      </c>
      <c r="C42" s="12" t="s">
        <v>571</v>
      </c>
      <c r="D42" s="915">
        <v>807</v>
      </c>
      <c r="E42" s="915">
        <v>38</v>
      </c>
      <c r="F42" s="915">
        <v>0</v>
      </c>
      <c r="G42" s="915">
        <v>0</v>
      </c>
      <c r="H42" s="915">
        <v>845</v>
      </c>
      <c r="I42" s="915"/>
      <c r="J42" s="915">
        <v>25</v>
      </c>
      <c r="K42" s="915">
        <v>0</v>
      </c>
      <c r="L42" s="915">
        <v>870</v>
      </c>
    </row>
    <row r="43" spans="1:12" x14ac:dyDescent="0.2">
      <c r="A43" s="99" t="s">
        <v>281</v>
      </c>
      <c r="B43" s="38" t="s">
        <v>301</v>
      </c>
      <c r="C43" s="12" t="s">
        <v>571</v>
      </c>
      <c r="D43" s="915">
        <v>-1423</v>
      </c>
      <c r="E43" s="915">
        <v>76</v>
      </c>
      <c r="F43" s="915">
        <v>-1052</v>
      </c>
      <c r="G43" s="915">
        <v>0</v>
      </c>
      <c r="H43" s="915">
        <v>-2399</v>
      </c>
      <c r="I43" s="915"/>
      <c r="J43" s="915">
        <v>704</v>
      </c>
      <c r="K43" s="915">
        <v>0</v>
      </c>
      <c r="L43" s="915">
        <v>-1695</v>
      </c>
    </row>
    <row r="44" spans="1:12" x14ac:dyDescent="0.2">
      <c r="A44" s="105" t="s">
        <v>282</v>
      </c>
      <c r="B44" s="113" t="s">
        <v>283</v>
      </c>
      <c r="C44" s="18" t="s">
        <v>571</v>
      </c>
      <c r="D44" s="937">
        <v>89</v>
      </c>
      <c r="E44" s="937">
        <v>3926</v>
      </c>
      <c r="F44" s="937">
        <v>954</v>
      </c>
      <c r="G44" s="937">
        <v>0</v>
      </c>
      <c r="H44" s="937">
        <v>4969</v>
      </c>
      <c r="I44" s="937"/>
      <c r="J44" s="937">
        <v>2557</v>
      </c>
      <c r="K44" s="937">
        <v>-1</v>
      </c>
      <c r="L44" s="937">
        <v>7525</v>
      </c>
    </row>
    <row r="45" spans="1:12" x14ac:dyDescent="0.2">
      <c r="A45" s="106" t="s">
        <v>58</v>
      </c>
      <c r="B45" s="35"/>
      <c r="C45" s="35"/>
      <c r="D45" s="108"/>
      <c r="E45" s="108"/>
      <c r="F45" s="108"/>
      <c r="G45" s="108"/>
      <c r="H45" s="108"/>
      <c r="I45" s="108"/>
      <c r="J45" s="108"/>
      <c r="K45" s="108"/>
      <c r="L45" s="108"/>
    </row>
    <row r="46" spans="1:12" x14ac:dyDescent="0.2">
      <c r="A46" s="106" t="s">
        <v>59</v>
      </c>
      <c r="B46" s="35"/>
      <c r="C46" s="35"/>
      <c r="D46" s="108"/>
      <c r="E46" s="108"/>
      <c r="F46" s="108"/>
      <c r="G46" s="108"/>
      <c r="H46" s="108"/>
      <c r="I46" s="108"/>
      <c r="J46" s="108"/>
      <c r="K46" s="108"/>
      <c r="L46" s="108"/>
    </row>
  </sheetData>
  <mergeCells count="10">
    <mergeCell ref="G1:K1"/>
    <mergeCell ref="G2:L2"/>
    <mergeCell ref="A4:B5"/>
    <mergeCell ref="D4:H4"/>
    <mergeCell ref="I4:I5"/>
    <mergeCell ref="J4:J5"/>
    <mergeCell ref="K4:K5"/>
    <mergeCell ref="L4:L5"/>
    <mergeCell ref="D3:L3"/>
    <mergeCell ref="A1:B1"/>
  </mergeCells>
  <phoneticPr fontId="1" type="noConversion"/>
  <printOptions horizontalCentered="1"/>
  <pageMargins left="0.19685039370078741" right="0.19685039370078741" top="0.6692913385826772" bottom="0.51181102362204722" header="0" footer="0.31496062992125984"/>
  <pageSetup paperSize="9" scale="84" firstPageNumber="31" fitToWidth="0" orientation="landscape" r:id="rId1"/>
  <headerFooter alignWithMargins="0">
    <oddFooter>&amp;C&amp;P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pageSetUpPr fitToPage="1"/>
  </sheetPr>
  <dimension ref="A1:M44"/>
  <sheetViews>
    <sheetView view="pageBreakPreview" zoomScale="75" zoomScaleNormal="100" zoomScaleSheetLayoutView="75" workbookViewId="0">
      <selection activeCell="N12" sqref="N12"/>
    </sheetView>
  </sheetViews>
  <sheetFormatPr defaultRowHeight="12.75" x14ac:dyDescent="0.2"/>
  <cols>
    <col min="1" max="1" width="4.7109375" style="2911" customWidth="1"/>
    <col min="2" max="2" width="35.28515625" style="2905" customWidth="1"/>
    <col min="3" max="3" width="0.85546875" style="2905" customWidth="1"/>
    <col min="4" max="4" width="10" style="2906" customWidth="1"/>
    <col min="5" max="5" width="11.140625" style="2906" customWidth="1"/>
    <col min="6" max="12" width="10" style="2906" customWidth="1"/>
    <col min="13" max="13" width="3.28515625" style="2906" customWidth="1"/>
    <col min="14" max="16384" width="9.140625" style="2905"/>
  </cols>
  <sheetData>
    <row r="1" spans="1:13" ht="27.75" customHeight="1" x14ac:dyDescent="0.2">
      <c r="A1" s="3107" t="s">
        <v>184</v>
      </c>
      <c r="B1" s="3108"/>
      <c r="C1" s="2904"/>
      <c r="D1" s="2"/>
      <c r="E1" s="3"/>
      <c r="F1" s="3"/>
      <c r="G1" s="3092" t="s">
        <v>185</v>
      </c>
      <c r="H1" s="3092"/>
      <c r="I1" s="3092"/>
      <c r="J1" s="3092"/>
      <c r="K1" s="3092"/>
      <c r="L1" s="2899">
        <v>964</v>
      </c>
      <c r="M1" s="2905"/>
    </row>
    <row r="2" spans="1:13" x14ac:dyDescent="0.2">
      <c r="A2" s="94" t="s">
        <v>74</v>
      </c>
      <c r="B2" s="7"/>
      <c r="C2" s="8"/>
      <c r="D2" s="9"/>
      <c r="E2" s="3"/>
      <c r="F2" s="3"/>
      <c r="G2" s="3093" t="s">
        <v>356</v>
      </c>
      <c r="H2" s="3093"/>
      <c r="I2" s="3093"/>
      <c r="J2" s="3093"/>
      <c r="K2" s="3093"/>
      <c r="L2" s="3093"/>
      <c r="M2" s="2905"/>
    </row>
    <row r="3" spans="1:13" ht="12" customHeight="1" x14ac:dyDescent="0.2">
      <c r="A3" s="95"/>
      <c r="B3" s="10"/>
      <c r="C3" s="11"/>
      <c r="D3" s="3103" t="s">
        <v>147</v>
      </c>
      <c r="E3" s="3104"/>
      <c r="F3" s="3104"/>
      <c r="G3" s="3104"/>
      <c r="H3" s="3104"/>
      <c r="I3" s="3104"/>
      <c r="J3" s="3104"/>
      <c r="K3" s="3104"/>
      <c r="L3" s="3105"/>
      <c r="M3" s="2905"/>
    </row>
    <row r="4" spans="1:13" ht="12" customHeight="1" x14ac:dyDescent="0.2">
      <c r="A4" s="3094" t="s">
        <v>75</v>
      </c>
      <c r="B4" s="3095"/>
      <c r="C4" s="12"/>
      <c r="D4" s="3096" t="s">
        <v>552</v>
      </c>
      <c r="E4" s="3097"/>
      <c r="F4" s="3097"/>
      <c r="G4" s="3097"/>
      <c r="H4" s="3098"/>
      <c r="I4" s="3099" t="s">
        <v>553</v>
      </c>
      <c r="J4" s="3101" t="s">
        <v>554</v>
      </c>
      <c r="K4" s="3099" t="s">
        <v>555</v>
      </c>
      <c r="L4" s="3102" t="s">
        <v>357</v>
      </c>
    </row>
    <row r="5" spans="1:13" ht="31.5" x14ac:dyDescent="0.2">
      <c r="A5" s="3094"/>
      <c r="B5" s="3095"/>
      <c r="C5" s="12"/>
      <c r="D5" s="2182" t="s">
        <v>556</v>
      </c>
      <c r="E5" s="2900" t="s">
        <v>557</v>
      </c>
      <c r="F5" s="2901" t="s">
        <v>558</v>
      </c>
      <c r="G5" s="2900" t="s">
        <v>555</v>
      </c>
      <c r="H5" s="2901" t="s">
        <v>124</v>
      </c>
      <c r="I5" s="3100"/>
      <c r="J5" s="3101"/>
      <c r="K5" s="3100"/>
      <c r="L5" s="3102"/>
    </row>
    <row r="6" spans="1:13" ht="10.5" customHeight="1" x14ac:dyDescent="0.2">
      <c r="A6" s="96"/>
      <c r="B6" s="18"/>
      <c r="C6" s="18"/>
      <c r="D6" s="19" t="s">
        <v>559</v>
      </c>
      <c r="E6" s="20" t="s">
        <v>560</v>
      </c>
      <c r="F6" s="21" t="s">
        <v>561</v>
      </c>
      <c r="G6" s="20" t="s">
        <v>562</v>
      </c>
      <c r="H6" s="21" t="s">
        <v>563</v>
      </c>
      <c r="I6" s="20" t="s">
        <v>564</v>
      </c>
      <c r="J6" s="21" t="s">
        <v>565</v>
      </c>
      <c r="K6" s="20" t="s">
        <v>566</v>
      </c>
      <c r="L6" s="22" t="s">
        <v>567</v>
      </c>
    </row>
    <row r="7" spans="1:13" ht="10.5" customHeight="1" x14ac:dyDescent="0.2">
      <c r="A7" s="99"/>
      <c r="B7" s="23" t="s">
        <v>568</v>
      </c>
      <c r="C7" s="131"/>
      <c r="D7" s="109" t="s">
        <v>569</v>
      </c>
      <c r="E7" s="109" t="s">
        <v>569</v>
      </c>
      <c r="F7" s="109" t="s">
        <v>569</v>
      </c>
      <c r="G7" s="109" t="s">
        <v>569</v>
      </c>
      <c r="H7" s="110" t="s">
        <v>569</v>
      </c>
      <c r="I7" s="109" t="s">
        <v>569</v>
      </c>
      <c r="J7" s="110" t="s">
        <v>569</v>
      </c>
      <c r="K7" s="109" t="s">
        <v>569</v>
      </c>
      <c r="L7" s="111" t="s">
        <v>569</v>
      </c>
    </row>
    <row r="8" spans="1:13" ht="15" customHeight="1" x14ac:dyDescent="0.2">
      <c r="A8" s="705" t="s">
        <v>131</v>
      </c>
      <c r="B8" s="41" t="s">
        <v>284</v>
      </c>
      <c r="C8" s="41" t="s">
        <v>571</v>
      </c>
      <c r="D8" s="935">
        <v>186799</v>
      </c>
      <c r="E8" s="935">
        <v>0.75</v>
      </c>
      <c r="F8" s="935">
        <v>125191</v>
      </c>
      <c r="G8" s="935">
        <v>-57749</v>
      </c>
      <c r="H8" s="935">
        <v>292934</v>
      </c>
      <c r="I8" s="935"/>
      <c r="J8" s="935">
        <v>118111</v>
      </c>
      <c r="K8" s="935">
        <v>-54373</v>
      </c>
      <c r="L8" s="935">
        <v>356672</v>
      </c>
      <c r="M8" s="144"/>
    </row>
    <row r="9" spans="1:13" ht="15.75" customHeight="1" x14ac:dyDescent="0.2">
      <c r="A9" s="103" t="s">
        <v>505</v>
      </c>
      <c r="B9" s="25" t="s">
        <v>691</v>
      </c>
      <c r="C9" s="25" t="s">
        <v>571</v>
      </c>
      <c r="D9" s="924">
        <v>26835</v>
      </c>
      <c r="E9" s="924">
        <v>14827</v>
      </c>
      <c r="F9" s="924">
        <v>1742</v>
      </c>
      <c r="G9" s="924">
        <v>0</v>
      </c>
      <c r="H9" s="924">
        <v>43404</v>
      </c>
      <c r="I9" s="924"/>
      <c r="J9" s="924">
        <v>50664</v>
      </c>
      <c r="K9" s="924">
        <v>0</v>
      </c>
      <c r="L9" s="924">
        <v>94068</v>
      </c>
      <c r="M9" s="144"/>
    </row>
    <row r="10" spans="1:13" ht="9.75" customHeight="1" x14ac:dyDescent="0.2">
      <c r="A10" s="99" t="s">
        <v>692</v>
      </c>
      <c r="B10" s="28" t="s">
        <v>455</v>
      </c>
      <c r="C10" s="12" t="s">
        <v>571</v>
      </c>
      <c r="D10" s="915">
        <v>16258</v>
      </c>
      <c r="E10" s="915">
        <v>12663</v>
      </c>
      <c r="F10" s="915">
        <v>1415</v>
      </c>
      <c r="G10" s="915">
        <v>0</v>
      </c>
      <c r="H10" s="915">
        <v>30336</v>
      </c>
      <c r="I10" s="915"/>
      <c r="J10" s="915">
        <v>43258</v>
      </c>
      <c r="K10" s="915">
        <v>0</v>
      </c>
      <c r="L10" s="915">
        <v>73594</v>
      </c>
      <c r="M10" s="144"/>
    </row>
    <row r="11" spans="1:13" ht="9.75" customHeight="1" x14ac:dyDescent="0.2">
      <c r="A11" s="99" t="s">
        <v>693</v>
      </c>
      <c r="B11" s="28" t="s">
        <v>456</v>
      </c>
      <c r="C11" s="12" t="s">
        <v>571</v>
      </c>
      <c r="D11" s="915">
        <v>10577</v>
      </c>
      <c r="E11" s="915">
        <v>2164</v>
      </c>
      <c r="F11" s="915">
        <v>327</v>
      </c>
      <c r="G11" s="915">
        <v>0</v>
      </c>
      <c r="H11" s="915">
        <v>13068</v>
      </c>
      <c r="I11" s="915"/>
      <c r="J11" s="915">
        <v>7406</v>
      </c>
      <c r="K11" s="915">
        <v>0</v>
      </c>
      <c r="L11" s="915">
        <v>20474</v>
      </c>
      <c r="M11" s="144"/>
    </row>
    <row r="12" spans="1:13" ht="9.75" customHeight="1" x14ac:dyDescent="0.2">
      <c r="A12" s="99" t="s">
        <v>694</v>
      </c>
      <c r="B12" s="38" t="s">
        <v>457</v>
      </c>
      <c r="C12" s="12" t="s">
        <v>571</v>
      </c>
      <c r="D12" s="915">
        <v>3082</v>
      </c>
      <c r="E12" s="915">
        <v>2164</v>
      </c>
      <c r="F12" s="915">
        <v>327</v>
      </c>
      <c r="G12" s="915">
        <v>0</v>
      </c>
      <c r="H12" s="915">
        <v>5573</v>
      </c>
      <c r="I12" s="915"/>
      <c r="J12" s="915">
        <v>7406</v>
      </c>
      <c r="K12" s="915">
        <v>0</v>
      </c>
      <c r="L12" s="915">
        <v>12979</v>
      </c>
      <c r="M12" s="144"/>
    </row>
    <row r="13" spans="1:13" ht="9.75" customHeight="1" x14ac:dyDescent="0.2">
      <c r="A13" s="99" t="s">
        <v>695</v>
      </c>
      <c r="B13" s="38" t="s">
        <v>458</v>
      </c>
      <c r="C13" s="12" t="s">
        <v>571</v>
      </c>
      <c r="D13" s="915">
        <v>7495</v>
      </c>
      <c r="E13" s="915">
        <v>0</v>
      </c>
      <c r="F13" s="915">
        <v>0</v>
      </c>
      <c r="G13" s="915">
        <v>0</v>
      </c>
      <c r="H13" s="915">
        <v>7495</v>
      </c>
      <c r="I13" s="915"/>
      <c r="J13" s="915">
        <v>0</v>
      </c>
      <c r="K13" s="915">
        <v>0</v>
      </c>
      <c r="L13" s="915">
        <v>7495</v>
      </c>
      <c r="M13" s="144"/>
    </row>
    <row r="14" spans="1:13" ht="15.75" customHeight="1" x14ac:dyDescent="0.2">
      <c r="A14" s="103" t="s">
        <v>506</v>
      </c>
      <c r="B14" s="25" t="s">
        <v>696</v>
      </c>
      <c r="C14" s="25" t="s">
        <v>571</v>
      </c>
      <c r="D14" s="924">
        <v>10417</v>
      </c>
      <c r="E14" s="924">
        <v>9993</v>
      </c>
      <c r="F14" s="924">
        <v>1534</v>
      </c>
      <c r="G14" s="924">
        <v>-610</v>
      </c>
      <c r="H14" s="924">
        <v>21334</v>
      </c>
      <c r="I14" s="924"/>
      <c r="J14" s="924">
        <v>26673</v>
      </c>
      <c r="K14" s="924">
        <v>-663</v>
      </c>
      <c r="L14" s="924">
        <v>47344</v>
      </c>
      <c r="M14" s="144"/>
    </row>
    <row r="15" spans="1:13" ht="15.75" customHeight="1" x14ac:dyDescent="0.2">
      <c r="A15" s="103" t="s">
        <v>507</v>
      </c>
      <c r="B15" s="25" t="s">
        <v>697</v>
      </c>
      <c r="C15" s="25" t="s">
        <v>571</v>
      </c>
      <c r="D15" s="924">
        <v>3414</v>
      </c>
      <c r="E15" s="924">
        <v>5827</v>
      </c>
      <c r="F15" s="924">
        <v>201</v>
      </c>
      <c r="G15" s="924">
        <v>0</v>
      </c>
      <c r="H15" s="924">
        <v>9442</v>
      </c>
      <c r="I15" s="924"/>
      <c r="J15" s="924">
        <v>7650</v>
      </c>
      <c r="K15" s="924">
        <v>0</v>
      </c>
      <c r="L15" s="924">
        <v>17092</v>
      </c>
      <c r="M15" s="144"/>
    </row>
    <row r="16" spans="1:13" ht="15.75" customHeight="1" x14ac:dyDescent="0.2">
      <c r="A16" s="103" t="s">
        <v>508</v>
      </c>
      <c r="B16" s="25" t="s">
        <v>698</v>
      </c>
      <c r="C16" s="25" t="s">
        <v>571</v>
      </c>
      <c r="D16" s="924">
        <v>22211</v>
      </c>
      <c r="E16" s="924">
        <v>262</v>
      </c>
      <c r="F16" s="924">
        <v>597</v>
      </c>
      <c r="G16" s="924">
        <v>-8</v>
      </c>
      <c r="H16" s="924">
        <v>23062</v>
      </c>
      <c r="I16" s="924"/>
      <c r="J16" s="924">
        <v>1211</v>
      </c>
      <c r="K16" s="924">
        <v>-2</v>
      </c>
      <c r="L16" s="924">
        <v>24271</v>
      </c>
      <c r="M16" s="144"/>
    </row>
    <row r="17" spans="1:13" ht="9.75" customHeight="1" x14ac:dyDescent="0.2">
      <c r="A17" s="99" t="s">
        <v>699</v>
      </c>
      <c r="B17" s="28" t="s">
        <v>200</v>
      </c>
      <c r="C17" s="12" t="s">
        <v>571</v>
      </c>
      <c r="D17" s="915">
        <v>3635</v>
      </c>
      <c r="E17" s="915">
        <v>0</v>
      </c>
      <c r="F17" s="915">
        <v>0</v>
      </c>
      <c r="G17" s="915">
        <v>0</v>
      </c>
      <c r="H17" s="915">
        <v>3635</v>
      </c>
      <c r="I17" s="915"/>
      <c r="J17" s="915">
        <v>5</v>
      </c>
      <c r="K17" s="915">
        <v>0</v>
      </c>
      <c r="L17" s="915">
        <v>3640</v>
      </c>
      <c r="M17" s="144"/>
    </row>
    <row r="18" spans="1:13" ht="9.75" customHeight="1" x14ac:dyDescent="0.2">
      <c r="A18" s="99" t="s">
        <v>700</v>
      </c>
      <c r="B18" s="28" t="s">
        <v>201</v>
      </c>
      <c r="C18" s="12" t="s">
        <v>571</v>
      </c>
      <c r="D18" s="915">
        <v>18576</v>
      </c>
      <c r="E18" s="915">
        <v>254</v>
      </c>
      <c r="F18" s="915">
        <v>597</v>
      </c>
      <c r="G18" s="915">
        <v>0</v>
      </c>
      <c r="H18" s="915">
        <v>19427</v>
      </c>
      <c r="I18" s="915"/>
      <c r="J18" s="915">
        <v>1204</v>
      </c>
      <c r="K18" s="915">
        <v>0</v>
      </c>
      <c r="L18" s="915">
        <v>20631</v>
      </c>
      <c r="M18" s="144"/>
    </row>
    <row r="19" spans="1:13" ht="9.75" customHeight="1" x14ac:dyDescent="0.2">
      <c r="A19" s="99" t="s">
        <v>701</v>
      </c>
      <c r="B19" s="28" t="s">
        <v>589</v>
      </c>
      <c r="C19" s="12" t="s">
        <v>571</v>
      </c>
      <c r="D19" s="915">
        <v>0</v>
      </c>
      <c r="E19" s="915">
        <v>8</v>
      </c>
      <c r="F19" s="915">
        <v>0</v>
      </c>
      <c r="G19" s="915">
        <v>-8</v>
      </c>
      <c r="H19" s="915">
        <v>0</v>
      </c>
      <c r="I19" s="915"/>
      <c r="J19" s="915">
        <v>2</v>
      </c>
      <c r="K19" s="915">
        <v>-2</v>
      </c>
      <c r="L19" s="915">
        <v>0</v>
      </c>
      <c r="M19" s="144"/>
    </row>
    <row r="20" spans="1:13" ht="15.75" customHeight="1" x14ac:dyDescent="0.2">
      <c r="A20" s="103" t="s">
        <v>509</v>
      </c>
      <c r="B20" s="25" t="s">
        <v>76</v>
      </c>
      <c r="C20" s="25" t="s">
        <v>571</v>
      </c>
      <c r="D20" s="924">
        <v>3243</v>
      </c>
      <c r="E20" s="924">
        <v>808</v>
      </c>
      <c r="F20" s="924">
        <v>0</v>
      </c>
      <c r="G20" s="924">
        <v>0</v>
      </c>
      <c r="H20" s="924">
        <v>4051</v>
      </c>
      <c r="I20" s="924"/>
      <c r="J20" s="924">
        <v>1273</v>
      </c>
      <c r="K20" s="924">
        <v>0</v>
      </c>
      <c r="L20" s="924">
        <v>5324</v>
      </c>
      <c r="M20" s="144"/>
    </row>
    <row r="21" spans="1:13" ht="9.75" customHeight="1" x14ac:dyDescent="0.2">
      <c r="A21" s="99" t="s">
        <v>77</v>
      </c>
      <c r="B21" s="28" t="s">
        <v>590</v>
      </c>
      <c r="C21" s="12" t="s">
        <v>571</v>
      </c>
      <c r="D21" s="915">
        <v>3034</v>
      </c>
      <c r="E21" s="915">
        <v>63</v>
      </c>
      <c r="F21" s="915">
        <v>0</v>
      </c>
      <c r="G21" s="915">
        <v>0</v>
      </c>
      <c r="H21" s="915">
        <v>3097</v>
      </c>
      <c r="I21" s="915"/>
      <c r="J21" s="915">
        <v>520</v>
      </c>
      <c r="K21" s="915">
        <v>0</v>
      </c>
      <c r="L21" s="915">
        <v>3617</v>
      </c>
      <c r="M21" s="144"/>
    </row>
    <row r="22" spans="1:13" ht="9.75" customHeight="1" x14ac:dyDescent="0.2">
      <c r="A22" s="99" t="s">
        <v>78</v>
      </c>
      <c r="B22" s="28" t="s">
        <v>591</v>
      </c>
      <c r="C22" s="12" t="s">
        <v>571</v>
      </c>
      <c r="D22" s="915">
        <v>209</v>
      </c>
      <c r="E22" s="915">
        <v>745</v>
      </c>
      <c r="F22" s="915">
        <v>0</v>
      </c>
      <c r="G22" s="915">
        <v>0</v>
      </c>
      <c r="H22" s="915">
        <v>954</v>
      </c>
      <c r="I22" s="915"/>
      <c r="J22" s="915">
        <v>753</v>
      </c>
      <c r="K22" s="915">
        <v>0</v>
      </c>
      <c r="L22" s="915">
        <v>1707</v>
      </c>
      <c r="M22" s="144"/>
    </row>
    <row r="23" spans="1:13" ht="15.75" customHeight="1" x14ac:dyDescent="0.2">
      <c r="A23" s="103" t="s">
        <v>510</v>
      </c>
      <c r="B23" s="25" t="s">
        <v>79</v>
      </c>
      <c r="C23" s="25" t="s">
        <v>571</v>
      </c>
      <c r="D23" s="924">
        <v>101904</v>
      </c>
      <c r="E23" s="924">
        <v>1317</v>
      </c>
      <c r="F23" s="924">
        <v>0</v>
      </c>
      <c r="G23" s="924">
        <v>-57075</v>
      </c>
      <c r="H23" s="924">
        <v>46146</v>
      </c>
      <c r="I23" s="924"/>
      <c r="J23" s="924">
        <v>7715</v>
      </c>
      <c r="K23" s="924">
        <v>-53533</v>
      </c>
      <c r="L23" s="924">
        <v>328</v>
      </c>
      <c r="M23" s="144"/>
    </row>
    <row r="24" spans="1:13" ht="9.75" customHeight="1" x14ac:dyDescent="0.2">
      <c r="A24" s="99" t="s">
        <v>80</v>
      </c>
      <c r="B24" s="28" t="s">
        <v>592</v>
      </c>
      <c r="C24" s="12" t="s">
        <v>571</v>
      </c>
      <c r="D24" s="915">
        <v>0</v>
      </c>
      <c r="E24" s="915">
        <v>0</v>
      </c>
      <c r="F24" s="915">
        <v>0</v>
      </c>
      <c r="G24" s="915">
        <v>0</v>
      </c>
      <c r="H24" s="915">
        <v>0</v>
      </c>
      <c r="I24" s="915"/>
      <c r="J24" s="915">
        <v>0</v>
      </c>
      <c r="K24" s="915">
        <v>0</v>
      </c>
      <c r="L24" s="915">
        <v>0</v>
      </c>
      <c r="M24" s="144"/>
    </row>
    <row r="25" spans="1:13" ht="9.75" customHeight="1" x14ac:dyDescent="0.2">
      <c r="A25" s="99" t="s">
        <v>81</v>
      </c>
      <c r="B25" s="38" t="s">
        <v>110</v>
      </c>
      <c r="C25" s="12" t="s">
        <v>571</v>
      </c>
      <c r="D25" s="915">
        <v>0</v>
      </c>
      <c r="E25" s="915">
        <v>0</v>
      </c>
      <c r="F25" s="915">
        <v>0</v>
      </c>
      <c r="G25" s="915">
        <v>0</v>
      </c>
      <c r="H25" s="915">
        <v>0</v>
      </c>
      <c r="I25" s="915"/>
      <c r="J25" s="915">
        <v>0</v>
      </c>
      <c r="K25" s="915">
        <v>0</v>
      </c>
      <c r="L25" s="915">
        <v>0</v>
      </c>
      <c r="M25" s="144"/>
    </row>
    <row r="26" spans="1:13" ht="9.75" customHeight="1" x14ac:dyDescent="0.2">
      <c r="A26" s="99" t="s">
        <v>82</v>
      </c>
      <c r="B26" s="38" t="s">
        <v>111</v>
      </c>
      <c r="C26" s="12" t="s">
        <v>571</v>
      </c>
      <c r="D26" s="915">
        <v>0</v>
      </c>
      <c r="E26" s="915">
        <v>0</v>
      </c>
      <c r="F26" s="915">
        <v>0</v>
      </c>
      <c r="G26" s="915">
        <v>0</v>
      </c>
      <c r="H26" s="915">
        <v>0</v>
      </c>
      <c r="I26" s="915"/>
      <c r="J26" s="915">
        <v>0</v>
      </c>
      <c r="K26" s="915">
        <v>0</v>
      </c>
      <c r="L26" s="915">
        <v>0</v>
      </c>
      <c r="M26" s="144"/>
    </row>
    <row r="27" spans="1:13" ht="9.75" customHeight="1" x14ac:dyDescent="0.2">
      <c r="A27" s="99" t="s">
        <v>83</v>
      </c>
      <c r="B27" s="28" t="s">
        <v>112</v>
      </c>
      <c r="C27" s="12" t="s">
        <v>571</v>
      </c>
      <c r="D27" s="915">
        <v>328</v>
      </c>
      <c r="E27" s="915">
        <v>0</v>
      </c>
      <c r="F27" s="915">
        <v>0</v>
      </c>
      <c r="G27" s="915">
        <v>0</v>
      </c>
      <c r="H27" s="915">
        <v>328</v>
      </c>
      <c r="I27" s="915"/>
      <c r="J27" s="915">
        <v>0</v>
      </c>
      <c r="K27" s="915">
        <v>0</v>
      </c>
      <c r="L27" s="915">
        <v>328</v>
      </c>
      <c r="M27" s="144"/>
    </row>
    <row r="28" spans="1:13" ht="9.75" customHeight="1" x14ac:dyDescent="0.2">
      <c r="A28" s="99" t="s">
        <v>84</v>
      </c>
      <c r="B28" s="38" t="s">
        <v>110</v>
      </c>
      <c r="C28" s="12" t="s">
        <v>571</v>
      </c>
      <c r="D28" s="915">
        <v>328</v>
      </c>
      <c r="E28" s="915">
        <v>0</v>
      </c>
      <c r="F28" s="915">
        <v>0</v>
      </c>
      <c r="G28" s="915">
        <v>0</v>
      </c>
      <c r="H28" s="915">
        <v>328</v>
      </c>
      <c r="I28" s="915"/>
      <c r="J28" s="915">
        <v>0</v>
      </c>
      <c r="K28" s="915">
        <v>0</v>
      </c>
      <c r="L28" s="915">
        <v>328</v>
      </c>
      <c r="M28" s="144"/>
    </row>
    <row r="29" spans="1:13" ht="9.75" customHeight="1" x14ac:dyDescent="0.2">
      <c r="A29" s="99" t="s">
        <v>85</v>
      </c>
      <c r="B29" s="38" t="s">
        <v>111</v>
      </c>
      <c r="C29" s="12" t="s">
        <v>571</v>
      </c>
      <c r="D29" s="915"/>
      <c r="E29" s="915">
        <v>0</v>
      </c>
      <c r="F29" s="915">
        <v>0</v>
      </c>
      <c r="G29" s="915">
        <v>0</v>
      </c>
      <c r="H29" s="915">
        <v>0</v>
      </c>
      <c r="I29" s="915"/>
      <c r="J29" s="915">
        <v>0</v>
      </c>
      <c r="K29" s="915">
        <v>0</v>
      </c>
      <c r="L29" s="915">
        <v>0</v>
      </c>
      <c r="M29" s="144"/>
    </row>
    <row r="30" spans="1:13" ht="9.75" customHeight="1" x14ac:dyDescent="0.2">
      <c r="A30" s="99" t="s">
        <v>86</v>
      </c>
      <c r="B30" s="28" t="s">
        <v>113</v>
      </c>
      <c r="C30" s="12" t="s">
        <v>571</v>
      </c>
      <c r="D30" s="915">
        <v>101576</v>
      </c>
      <c r="E30" s="915">
        <v>1317</v>
      </c>
      <c r="F30" s="915">
        <v>0</v>
      </c>
      <c r="G30" s="915">
        <v>-57075</v>
      </c>
      <c r="H30" s="915">
        <v>45818</v>
      </c>
      <c r="I30" s="915"/>
      <c r="J30" s="915">
        <v>7715</v>
      </c>
      <c r="K30" s="915">
        <v>-53533</v>
      </c>
      <c r="L30" s="915">
        <v>0</v>
      </c>
      <c r="M30" s="144"/>
    </row>
    <row r="31" spans="1:13" ht="9.75" customHeight="1" x14ac:dyDescent="0.2">
      <c r="A31" s="99" t="s">
        <v>87</v>
      </c>
      <c r="B31" s="38" t="s">
        <v>110</v>
      </c>
      <c r="C31" s="12" t="s">
        <v>571</v>
      </c>
      <c r="D31" s="915">
        <v>99711</v>
      </c>
      <c r="E31" s="915">
        <v>1236</v>
      </c>
      <c r="F31" s="915">
        <v>0</v>
      </c>
      <c r="G31" s="915">
        <v>-57064</v>
      </c>
      <c r="H31" s="915">
        <v>43883</v>
      </c>
      <c r="I31" s="915"/>
      <c r="J31" s="915">
        <v>7705</v>
      </c>
      <c r="K31" s="915">
        <v>-51588</v>
      </c>
      <c r="L31" s="915">
        <v>0</v>
      </c>
      <c r="M31" s="144"/>
    </row>
    <row r="32" spans="1:13" ht="9.75" customHeight="1" x14ac:dyDescent="0.2">
      <c r="A32" s="99" t="s">
        <v>88</v>
      </c>
      <c r="B32" s="38" t="s">
        <v>111</v>
      </c>
      <c r="C32" s="12" t="s">
        <v>571</v>
      </c>
      <c r="D32" s="915">
        <v>1865</v>
      </c>
      <c r="E32" s="915">
        <v>81</v>
      </c>
      <c r="F32" s="915">
        <v>0</v>
      </c>
      <c r="G32" s="915">
        <v>-11</v>
      </c>
      <c r="H32" s="915">
        <v>1935</v>
      </c>
      <c r="I32" s="915"/>
      <c r="J32" s="915">
        <v>10</v>
      </c>
      <c r="K32" s="915">
        <v>-1945</v>
      </c>
      <c r="L32" s="915">
        <v>0</v>
      </c>
      <c r="M32" s="144"/>
    </row>
    <row r="33" spans="1:13" ht="15.75" customHeight="1" x14ac:dyDescent="0.2">
      <c r="A33" s="103" t="s">
        <v>511</v>
      </c>
      <c r="B33" s="25" t="s">
        <v>89</v>
      </c>
      <c r="C33" s="25" t="s">
        <v>571</v>
      </c>
      <c r="D33" s="924">
        <v>14417</v>
      </c>
      <c r="E33" s="924">
        <v>1828</v>
      </c>
      <c r="F33" s="924">
        <v>119559</v>
      </c>
      <c r="G33" s="924">
        <v>0</v>
      </c>
      <c r="H33" s="924">
        <v>135804</v>
      </c>
      <c r="I33" s="924"/>
      <c r="J33" s="924">
        <v>19123</v>
      </c>
      <c r="K33" s="924">
        <v>0</v>
      </c>
      <c r="L33" s="924">
        <v>154927</v>
      </c>
      <c r="M33" s="144"/>
    </row>
    <row r="34" spans="1:13" ht="9.75" customHeight="1" x14ac:dyDescent="0.2">
      <c r="A34" s="99" t="s">
        <v>90</v>
      </c>
      <c r="B34" s="28" t="s">
        <v>114</v>
      </c>
      <c r="C34" s="12" t="s">
        <v>571</v>
      </c>
      <c r="D34" s="915">
        <v>13021</v>
      </c>
      <c r="E34" s="915">
        <v>1422</v>
      </c>
      <c r="F34" s="915">
        <v>119559</v>
      </c>
      <c r="G34" s="915">
        <v>0</v>
      </c>
      <c r="H34" s="915">
        <v>134002</v>
      </c>
      <c r="I34" s="915"/>
      <c r="J34" s="915">
        <v>16660</v>
      </c>
      <c r="K34" s="915">
        <v>0</v>
      </c>
      <c r="L34" s="915">
        <v>150662</v>
      </c>
      <c r="M34" s="144"/>
    </row>
    <row r="35" spans="1:13" ht="9.75" customHeight="1" x14ac:dyDescent="0.2">
      <c r="A35" s="99" t="s">
        <v>91</v>
      </c>
      <c r="B35" s="28" t="s">
        <v>115</v>
      </c>
      <c r="C35" s="12" t="s">
        <v>571</v>
      </c>
      <c r="D35" s="915">
        <v>1396</v>
      </c>
      <c r="E35" s="915">
        <v>406</v>
      </c>
      <c r="F35" s="915">
        <v>0</v>
      </c>
      <c r="G35" s="915">
        <v>0</v>
      </c>
      <c r="H35" s="915">
        <v>1802</v>
      </c>
      <c r="I35" s="915"/>
      <c r="J35" s="915">
        <v>2463</v>
      </c>
      <c r="K35" s="915">
        <v>0</v>
      </c>
      <c r="L35" s="915">
        <v>4265</v>
      </c>
      <c r="M35" s="144"/>
    </row>
    <row r="36" spans="1:13" ht="9.75" customHeight="1" x14ac:dyDescent="0.2">
      <c r="A36" s="99" t="s">
        <v>92</v>
      </c>
      <c r="B36" s="28" t="s">
        <v>116</v>
      </c>
      <c r="C36" s="12" t="s">
        <v>571</v>
      </c>
      <c r="D36" s="915"/>
      <c r="E36" s="915">
        <v>0</v>
      </c>
      <c r="F36" s="915">
        <v>0</v>
      </c>
      <c r="G36" s="915">
        <v>0</v>
      </c>
      <c r="H36" s="915">
        <v>0</v>
      </c>
      <c r="I36" s="915"/>
      <c r="J36" s="915">
        <v>0</v>
      </c>
      <c r="K36" s="915">
        <v>0</v>
      </c>
      <c r="L36" s="915">
        <v>0</v>
      </c>
      <c r="M36" s="144"/>
    </row>
    <row r="37" spans="1:13" ht="15.75" customHeight="1" x14ac:dyDescent="0.2">
      <c r="A37" s="103" t="s">
        <v>512</v>
      </c>
      <c r="B37" s="25" t="s">
        <v>93</v>
      </c>
      <c r="C37" s="25" t="s">
        <v>571</v>
      </c>
      <c r="D37" s="924">
        <v>4358</v>
      </c>
      <c r="E37" s="924">
        <v>3831</v>
      </c>
      <c r="F37" s="924">
        <v>1558</v>
      </c>
      <c r="G37" s="924">
        <v>-56</v>
      </c>
      <c r="H37" s="924">
        <v>9691</v>
      </c>
      <c r="I37" s="924"/>
      <c r="J37" s="924">
        <v>3802</v>
      </c>
      <c r="K37" s="924">
        <v>-175</v>
      </c>
      <c r="L37" s="924">
        <v>13318</v>
      </c>
      <c r="M37" s="144"/>
    </row>
    <row r="38" spans="1:13" ht="9.75" customHeight="1" x14ac:dyDescent="0.2">
      <c r="A38" s="99" t="s">
        <v>94</v>
      </c>
      <c r="B38" s="28" t="s">
        <v>117</v>
      </c>
      <c r="C38" s="12" t="s">
        <v>571</v>
      </c>
      <c r="D38" s="915">
        <v>0</v>
      </c>
      <c r="E38" s="915">
        <v>172</v>
      </c>
      <c r="F38" s="915">
        <v>0</v>
      </c>
      <c r="G38" s="915">
        <v>0</v>
      </c>
      <c r="H38" s="915">
        <v>172</v>
      </c>
      <c r="I38" s="915"/>
      <c r="J38" s="915">
        <v>0</v>
      </c>
      <c r="K38" s="915">
        <v>0</v>
      </c>
      <c r="L38" s="915">
        <v>172</v>
      </c>
      <c r="M38" s="144"/>
    </row>
    <row r="39" spans="1:13" ht="9.75" customHeight="1" x14ac:dyDescent="0.2">
      <c r="A39" s="99" t="s">
        <v>95</v>
      </c>
      <c r="B39" s="28" t="s">
        <v>118</v>
      </c>
      <c r="C39" s="12" t="s">
        <v>571</v>
      </c>
      <c r="D39" s="915">
        <v>4358</v>
      </c>
      <c r="E39" s="915">
        <v>3659</v>
      </c>
      <c r="F39" s="915">
        <v>1558</v>
      </c>
      <c r="G39" s="915">
        <v>-56</v>
      </c>
      <c r="H39" s="915">
        <v>9519</v>
      </c>
      <c r="I39" s="915"/>
      <c r="J39" s="915">
        <v>3802</v>
      </c>
      <c r="K39" s="915">
        <v>-175</v>
      </c>
      <c r="L39" s="915">
        <v>13146</v>
      </c>
      <c r="M39" s="144"/>
    </row>
    <row r="40" spans="1:13" ht="9.75" customHeight="1" x14ac:dyDescent="0.2">
      <c r="A40" s="99" t="s">
        <v>96</v>
      </c>
      <c r="B40" s="38" t="s">
        <v>119</v>
      </c>
      <c r="C40" s="12" t="s">
        <v>571</v>
      </c>
      <c r="D40" s="915">
        <v>2041</v>
      </c>
      <c r="E40" s="915">
        <v>2984</v>
      </c>
      <c r="F40" s="915">
        <v>1537</v>
      </c>
      <c r="G40" s="915">
        <v>-56</v>
      </c>
      <c r="H40" s="915">
        <v>6506</v>
      </c>
      <c r="I40" s="915"/>
      <c r="J40" s="915">
        <v>3525</v>
      </c>
      <c r="K40" s="915">
        <v>-175</v>
      </c>
      <c r="L40" s="915">
        <v>9856</v>
      </c>
      <c r="M40" s="144"/>
    </row>
    <row r="41" spans="1:13" ht="10.5" customHeight="1" x14ac:dyDescent="0.2">
      <c r="A41" s="96" t="s">
        <v>97</v>
      </c>
      <c r="B41" s="39" t="s">
        <v>111</v>
      </c>
      <c r="C41" s="18" t="s">
        <v>571</v>
      </c>
      <c r="D41" s="920">
        <v>2317</v>
      </c>
      <c r="E41" s="920">
        <v>675</v>
      </c>
      <c r="F41" s="920">
        <v>21</v>
      </c>
      <c r="G41" s="920">
        <v>0</v>
      </c>
      <c r="H41" s="920">
        <v>3013</v>
      </c>
      <c r="I41" s="920"/>
      <c r="J41" s="920">
        <v>277</v>
      </c>
      <c r="K41" s="920">
        <v>0</v>
      </c>
      <c r="L41" s="920">
        <v>3290</v>
      </c>
      <c r="M41" s="144"/>
    </row>
    <row r="42" spans="1:13" ht="12.75" customHeight="1" x14ac:dyDescent="0.2">
      <c r="A42" s="106" t="s">
        <v>58</v>
      </c>
      <c r="B42" s="12"/>
      <c r="C42" s="12"/>
      <c r="D42" s="93"/>
      <c r="E42" s="107"/>
      <c r="F42" s="107"/>
      <c r="G42" s="107"/>
      <c r="H42" s="107"/>
      <c r="I42" s="107"/>
      <c r="J42" s="107"/>
      <c r="K42" s="107"/>
      <c r="L42" s="107"/>
      <c r="M42" s="144"/>
    </row>
    <row r="43" spans="1:13" ht="9.75" customHeight="1" x14ac:dyDescent="0.2">
      <c r="A43" s="106" t="s">
        <v>59</v>
      </c>
      <c r="B43" s="12"/>
      <c r="C43" s="12"/>
      <c r="D43" s="93"/>
      <c r="E43" s="107"/>
      <c r="F43" s="107"/>
      <c r="G43" s="107"/>
      <c r="H43" s="107"/>
      <c r="I43" s="107"/>
      <c r="J43" s="107"/>
      <c r="K43" s="107"/>
      <c r="L43" s="107"/>
      <c r="M43" s="144"/>
    </row>
    <row r="44" spans="1:13" ht="10.5" customHeight="1" x14ac:dyDescent="0.2">
      <c r="D44" s="144"/>
      <c r="E44" s="2912"/>
      <c r="F44" s="2912"/>
      <c r="G44" s="2912"/>
      <c r="H44" s="2912"/>
      <c r="I44" s="2912"/>
      <c r="J44" s="2912"/>
      <c r="K44" s="2912"/>
      <c r="L44" s="2912"/>
      <c r="M44" s="144"/>
    </row>
  </sheetData>
  <mergeCells count="10">
    <mergeCell ref="G1:K1"/>
    <mergeCell ref="G2:L2"/>
    <mergeCell ref="A4:B5"/>
    <mergeCell ref="D4:H4"/>
    <mergeCell ref="I4:I5"/>
    <mergeCell ref="J4:J5"/>
    <mergeCell ref="K4:K5"/>
    <mergeCell ref="L4:L5"/>
    <mergeCell ref="D3:L3"/>
    <mergeCell ref="A1:B1"/>
  </mergeCells>
  <phoneticPr fontId="1" type="noConversion"/>
  <printOptions horizontalCentered="1"/>
  <pageMargins left="0.19685039370078741" right="0.19685039370078741" top="0.6692913385826772" bottom="0.51181102362204722" header="0" footer="0.31496062992125984"/>
  <pageSetup paperSize="9" firstPageNumber="31" fitToWidth="0" orientation="landscape" r:id="rId1"/>
  <headerFooter alignWithMargins="0">
    <oddFooter>&amp;C&amp;P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>
    <pageSetUpPr fitToPage="1"/>
  </sheetPr>
  <dimension ref="A1:M47"/>
  <sheetViews>
    <sheetView view="pageBreakPreview" topLeftCell="A4" zoomScaleNormal="100" zoomScaleSheetLayoutView="100" workbookViewId="0">
      <selection activeCell="O14" sqref="O14"/>
    </sheetView>
  </sheetViews>
  <sheetFormatPr defaultRowHeight="12.75" x14ac:dyDescent="0.2"/>
  <cols>
    <col min="1" max="1" width="5.140625" style="153" customWidth="1"/>
    <col min="2" max="2" width="34.42578125" style="34" customWidth="1"/>
    <col min="3" max="3" width="0.85546875" style="34" customWidth="1"/>
    <col min="4" max="4" width="10" style="5" customWidth="1"/>
    <col min="5" max="5" width="11" style="5" customWidth="1"/>
    <col min="6" max="12" width="10" style="5" customWidth="1"/>
    <col min="13" max="13" width="3.28515625" style="5" customWidth="1"/>
    <col min="14" max="16384" width="9.140625" style="34"/>
  </cols>
  <sheetData>
    <row r="1" spans="1:13" ht="27.75" customHeight="1" x14ac:dyDescent="0.2">
      <c r="A1" s="3107" t="s">
        <v>184</v>
      </c>
      <c r="B1" s="3075"/>
      <c r="C1" s="130"/>
      <c r="D1" s="2"/>
      <c r="E1" s="3"/>
      <c r="F1" s="3"/>
      <c r="G1" s="3092" t="s">
        <v>185</v>
      </c>
      <c r="H1" s="3092"/>
      <c r="I1" s="3092"/>
      <c r="J1" s="3092"/>
      <c r="K1" s="3092"/>
      <c r="L1" s="4">
        <v>964</v>
      </c>
      <c r="M1" s="34"/>
    </row>
    <row r="2" spans="1:13" x14ac:dyDescent="0.2">
      <c r="A2" s="94" t="s">
        <v>518</v>
      </c>
      <c r="B2" s="7"/>
      <c r="C2" s="8"/>
      <c r="D2" s="9"/>
      <c r="E2" s="3"/>
      <c r="F2" s="3"/>
      <c r="G2" s="3093" t="s">
        <v>356</v>
      </c>
      <c r="H2" s="3093"/>
      <c r="I2" s="3093"/>
      <c r="J2" s="3093"/>
      <c r="K2" s="3093"/>
      <c r="L2" s="3093"/>
      <c r="M2" s="34"/>
    </row>
    <row r="3" spans="1:13" ht="12" customHeight="1" x14ac:dyDescent="0.2">
      <c r="A3" s="95"/>
      <c r="B3" s="10"/>
      <c r="C3" s="11"/>
      <c r="D3" s="3103" t="s">
        <v>147</v>
      </c>
      <c r="E3" s="3104"/>
      <c r="F3" s="3104"/>
      <c r="G3" s="3104"/>
      <c r="H3" s="3104"/>
      <c r="I3" s="3104"/>
      <c r="J3" s="3104"/>
      <c r="K3" s="3104"/>
      <c r="L3" s="3105"/>
      <c r="M3" s="34"/>
    </row>
    <row r="4" spans="1:13" ht="12" customHeight="1" x14ac:dyDescent="0.2">
      <c r="A4" s="3094" t="s">
        <v>144</v>
      </c>
      <c r="B4" s="3095"/>
      <c r="C4" s="12"/>
      <c r="D4" s="3096" t="s">
        <v>552</v>
      </c>
      <c r="E4" s="3097"/>
      <c r="F4" s="3097"/>
      <c r="G4" s="3097"/>
      <c r="H4" s="3098"/>
      <c r="I4" s="3099" t="s">
        <v>553</v>
      </c>
      <c r="J4" s="3101" t="s">
        <v>554</v>
      </c>
      <c r="K4" s="3099" t="s">
        <v>555</v>
      </c>
      <c r="L4" s="3102" t="s">
        <v>357</v>
      </c>
    </row>
    <row r="5" spans="1:13" ht="31.5" x14ac:dyDescent="0.2">
      <c r="A5" s="3094"/>
      <c r="B5" s="3095"/>
      <c r="C5" s="12"/>
      <c r="D5" s="2182" t="s">
        <v>556</v>
      </c>
      <c r="E5" s="2180" t="s">
        <v>557</v>
      </c>
      <c r="F5" s="2181" t="s">
        <v>558</v>
      </c>
      <c r="G5" s="2180" t="s">
        <v>555</v>
      </c>
      <c r="H5" s="2181" t="s">
        <v>124</v>
      </c>
      <c r="I5" s="3100"/>
      <c r="J5" s="3101"/>
      <c r="K5" s="3100"/>
      <c r="L5" s="3102"/>
    </row>
    <row r="6" spans="1:13" ht="10.5" customHeight="1" x14ac:dyDescent="0.2">
      <c r="A6" s="96"/>
      <c r="B6" s="18"/>
      <c r="C6" s="18"/>
      <c r="D6" s="19" t="s">
        <v>559</v>
      </c>
      <c r="E6" s="20" t="s">
        <v>560</v>
      </c>
      <c r="F6" s="21" t="s">
        <v>561</v>
      </c>
      <c r="G6" s="20" t="s">
        <v>562</v>
      </c>
      <c r="H6" s="21" t="s">
        <v>563</v>
      </c>
      <c r="I6" s="20" t="s">
        <v>564</v>
      </c>
      <c r="J6" s="21" t="s">
        <v>565</v>
      </c>
      <c r="K6" s="20" t="s">
        <v>566</v>
      </c>
      <c r="L6" s="22" t="s">
        <v>567</v>
      </c>
    </row>
    <row r="7" spans="1:13" ht="10.5" customHeight="1" x14ac:dyDescent="0.2">
      <c r="A7" s="97"/>
      <c r="B7" s="23" t="s">
        <v>568</v>
      </c>
      <c r="C7" s="131"/>
      <c r="D7" s="109" t="s">
        <v>569</v>
      </c>
      <c r="E7" s="109" t="s">
        <v>569</v>
      </c>
      <c r="F7" s="109" t="s">
        <v>569</v>
      </c>
      <c r="G7" s="109" t="s">
        <v>569</v>
      </c>
      <c r="H7" s="110" t="s">
        <v>569</v>
      </c>
      <c r="I7" s="109" t="s">
        <v>569</v>
      </c>
      <c r="J7" s="110" t="s">
        <v>569</v>
      </c>
      <c r="K7" s="109" t="s">
        <v>569</v>
      </c>
      <c r="L7" s="111" t="s">
        <v>569</v>
      </c>
    </row>
    <row r="8" spans="1:13" ht="15" customHeight="1" x14ac:dyDescent="0.2">
      <c r="A8" s="158" t="s">
        <v>98</v>
      </c>
      <c r="B8" s="41" t="s">
        <v>99</v>
      </c>
      <c r="C8" s="11" t="s">
        <v>571</v>
      </c>
      <c r="D8" s="921">
        <v>-34861</v>
      </c>
      <c r="E8" s="922">
        <v>-2356</v>
      </c>
      <c r="F8" s="922">
        <v>-1884</v>
      </c>
      <c r="G8" s="922">
        <v>0</v>
      </c>
      <c r="H8" s="923">
        <v>-39101</v>
      </c>
      <c r="I8" s="922"/>
      <c r="J8" s="922">
        <v>3320</v>
      </c>
      <c r="K8" s="922">
        <v>0</v>
      </c>
      <c r="L8" s="923">
        <v>-35781</v>
      </c>
      <c r="M8" s="148"/>
    </row>
    <row r="9" spans="1:13" ht="15" customHeight="1" x14ac:dyDescent="0.2">
      <c r="A9" s="114" t="s">
        <v>513</v>
      </c>
      <c r="B9" s="25" t="s">
        <v>461</v>
      </c>
      <c r="C9" s="12" t="s">
        <v>571</v>
      </c>
      <c r="D9" s="924">
        <v>925</v>
      </c>
      <c r="E9" s="924">
        <v>-3741</v>
      </c>
      <c r="F9" s="924">
        <v>105</v>
      </c>
      <c r="G9" s="924">
        <v>0</v>
      </c>
      <c r="H9" s="924">
        <v>-2711</v>
      </c>
      <c r="I9" s="924"/>
      <c r="J9" s="924">
        <v>8209</v>
      </c>
      <c r="K9" s="924">
        <v>0</v>
      </c>
      <c r="L9" s="924">
        <v>5498</v>
      </c>
      <c r="M9" s="148"/>
    </row>
    <row r="10" spans="1:13" ht="14.45" customHeight="1" x14ac:dyDescent="0.2">
      <c r="A10" s="114" t="s">
        <v>515</v>
      </c>
      <c r="B10" s="37" t="s">
        <v>462</v>
      </c>
      <c r="C10" s="12" t="s">
        <v>571</v>
      </c>
      <c r="D10" s="924">
        <v>925</v>
      </c>
      <c r="E10" s="924">
        <v>-2834</v>
      </c>
      <c r="F10" s="924">
        <v>105</v>
      </c>
      <c r="G10" s="924">
        <v>0</v>
      </c>
      <c r="H10" s="924">
        <v>-1804</v>
      </c>
      <c r="I10" s="924"/>
      <c r="J10" s="924">
        <v>8209</v>
      </c>
      <c r="K10" s="924">
        <v>0</v>
      </c>
      <c r="L10" s="924">
        <v>6405</v>
      </c>
      <c r="M10" s="148"/>
    </row>
    <row r="11" spans="1:13" s="837" customFormat="1" ht="9.75" customHeight="1" x14ac:dyDescent="0.2">
      <c r="A11" s="772" t="s">
        <v>149</v>
      </c>
      <c r="B11" s="835" t="s">
        <v>3</v>
      </c>
      <c r="C11" s="774" t="s">
        <v>571</v>
      </c>
      <c r="D11" s="925">
        <v>4339</v>
      </c>
      <c r="E11" s="925">
        <v>3391</v>
      </c>
      <c r="F11" s="925">
        <v>339</v>
      </c>
      <c r="G11" s="925">
        <v>0</v>
      </c>
      <c r="H11" s="925">
        <v>8069</v>
      </c>
      <c r="I11" s="925"/>
      <c r="J11" s="925">
        <v>16937</v>
      </c>
      <c r="K11" s="925">
        <v>0</v>
      </c>
      <c r="L11" s="925">
        <v>25006</v>
      </c>
      <c r="M11" s="836"/>
    </row>
    <row r="12" spans="1:13" s="837" customFormat="1" ht="9.75" customHeight="1" x14ac:dyDescent="0.2">
      <c r="A12" s="772" t="s">
        <v>154</v>
      </c>
      <c r="B12" s="835" t="s">
        <v>4</v>
      </c>
      <c r="C12" s="774" t="s">
        <v>571</v>
      </c>
      <c r="D12" s="925">
        <v>0</v>
      </c>
      <c r="E12" s="925">
        <v>398</v>
      </c>
      <c r="F12" s="925">
        <v>33</v>
      </c>
      <c r="G12" s="925">
        <v>0</v>
      </c>
      <c r="H12" s="925">
        <v>431</v>
      </c>
      <c r="I12" s="925"/>
      <c r="J12" s="925">
        <v>1078</v>
      </c>
      <c r="K12" s="925">
        <v>0</v>
      </c>
      <c r="L12" s="925">
        <v>1509</v>
      </c>
      <c r="M12" s="836"/>
    </row>
    <row r="13" spans="1:13" s="837" customFormat="1" ht="9.75" customHeight="1" x14ac:dyDescent="0.2">
      <c r="A13" s="772" t="s">
        <v>158</v>
      </c>
      <c r="B13" s="835" t="s">
        <v>780</v>
      </c>
      <c r="C13" s="774" t="s">
        <v>571</v>
      </c>
      <c r="D13" s="925">
        <v>3414</v>
      </c>
      <c r="E13" s="925">
        <v>5827</v>
      </c>
      <c r="F13" s="925">
        <v>201</v>
      </c>
      <c r="G13" s="925">
        <v>0</v>
      </c>
      <c r="H13" s="925">
        <v>9442</v>
      </c>
      <c r="I13" s="925"/>
      <c r="J13" s="925">
        <v>7650</v>
      </c>
      <c r="K13" s="925">
        <v>0</v>
      </c>
      <c r="L13" s="925">
        <v>17092</v>
      </c>
      <c r="M13" s="836"/>
    </row>
    <row r="14" spans="1:13" s="169" customFormat="1" ht="14.45" customHeight="1" x14ac:dyDescent="0.2">
      <c r="A14" s="115" t="s">
        <v>781</v>
      </c>
      <c r="B14" s="117" t="s">
        <v>145</v>
      </c>
      <c r="C14" s="162" t="s">
        <v>571</v>
      </c>
      <c r="D14" s="926" t="s">
        <v>146</v>
      </c>
      <c r="E14" s="926" t="s">
        <v>146</v>
      </c>
      <c r="F14" s="926" t="s">
        <v>146</v>
      </c>
      <c r="G14" s="926" t="s">
        <v>146</v>
      </c>
      <c r="H14" s="926" t="s">
        <v>146</v>
      </c>
      <c r="I14" s="926"/>
      <c r="J14" s="926" t="s">
        <v>146</v>
      </c>
      <c r="K14" s="926" t="s">
        <v>146</v>
      </c>
      <c r="L14" s="926" t="s">
        <v>146</v>
      </c>
      <c r="M14" s="168"/>
    </row>
    <row r="15" spans="1:13" s="169" customFormat="1" ht="9.75" customHeight="1" x14ac:dyDescent="0.2">
      <c r="A15" s="709" t="s">
        <v>159</v>
      </c>
      <c r="B15" s="710" t="s">
        <v>492</v>
      </c>
      <c r="C15" s="711" t="s">
        <v>571</v>
      </c>
      <c r="D15" s="927" t="s">
        <v>146</v>
      </c>
      <c r="E15" s="927" t="s">
        <v>146</v>
      </c>
      <c r="F15" s="927" t="s">
        <v>146</v>
      </c>
      <c r="G15" s="927" t="s">
        <v>146</v>
      </c>
      <c r="H15" s="927" t="s">
        <v>146</v>
      </c>
      <c r="I15" s="927"/>
      <c r="J15" s="927" t="s">
        <v>146</v>
      </c>
      <c r="K15" s="927" t="s">
        <v>146</v>
      </c>
      <c r="L15" s="927" t="s">
        <v>146</v>
      </c>
      <c r="M15" s="168"/>
    </row>
    <row r="16" spans="1:13" s="169" customFormat="1" ht="9.75" customHeight="1" x14ac:dyDescent="0.2">
      <c r="A16" s="709" t="s">
        <v>160</v>
      </c>
      <c r="B16" s="710" t="s">
        <v>122</v>
      </c>
      <c r="C16" s="711" t="s">
        <v>571</v>
      </c>
      <c r="D16" s="927" t="s">
        <v>146</v>
      </c>
      <c r="E16" s="927" t="s">
        <v>146</v>
      </c>
      <c r="F16" s="927" t="s">
        <v>146</v>
      </c>
      <c r="G16" s="927" t="s">
        <v>146</v>
      </c>
      <c r="H16" s="927" t="s">
        <v>146</v>
      </c>
      <c r="I16" s="927"/>
      <c r="J16" s="927" t="s">
        <v>146</v>
      </c>
      <c r="K16" s="927" t="s">
        <v>146</v>
      </c>
      <c r="L16" s="927" t="s">
        <v>146</v>
      </c>
      <c r="M16" s="168"/>
    </row>
    <row r="17" spans="1:13" s="169" customFormat="1" ht="9.75" customHeight="1" x14ac:dyDescent="0.2">
      <c r="A17" s="709" t="s">
        <v>161</v>
      </c>
      <c r="B17" s="710" t="s">
        <v>123</v>
      </c>
      <c r="C17" s="711" t="s">
        <v>571</v>
      </c>
      <c r="D17" s="927" t="s">
        <v>146</v>
      </c>
      <c r="E17" s="927" t="s">
        <v>146</v>
      </c>
      <c r="F17" s="927" t="s">
        <v>146</v>
      </c>
      <c r="G17" s="927" t="s">
        <v>146</v>
      </c>
      <c r="H17" s="927" t="s">
        <v>146</v>
      </c>
      <c r="I17" s="927"/>
      <c r="J17" s="927" t="s">
        <v>146</v>
      </c>
      <c r="K17" s="927" t="s">
        <v>146</v>
      </c>
      <c r="L17" s="927" t="s">
        <v>146</v>
      </c>
      <c r="M17" s="168"/>
    </row>
    <row r="18" spans="1:13" s="169" customFormat="1" ht="14.45" customHeight="1" x14ac:dyDescent="0.2">
      <c r="A18" s="115" t="s">
        <v>785</v>
      </c>
      <c r="B18" s="117" t="s">
        <v>440</v>
      </c>
      <c r="C18" s="162" t="s">
        <v>571</v>
      </c>
      <c r="D18" s="926" t="s">
        <v>146</v>
      </c>
      <c r="E18" s="926" t="s">
        <v>146</v>
      </c>
      <c r="F18" s="926" t="s">
        <v>146</v>
      </c>
      <c r="G18" s="926" t="s">
        <v>146</v>
      </c>
      <c r="H18" s="926" t="s">
        <v>146</v>
      </c>
      <c r="I18" s="926"/>
      <c r="J18" s="926" t="s">
        <v>146</v>
      </c>
      <c r="K18" s="926" t="s">
        <v>146</v>
      </c>
      <c r="L18" s="926" t="s">
        <v>146</v>
      </c>
      <c r="M18" s="168"/>
    </row>
    <row r="19" spans="1:13" s="169" customFormat="1" ht="9.75" customHeight="1" x14ac:dyDescent="0.2">
      <c r="A19" s="709" t="s">
        <v>162</v>
      </c>
      <c r="B19" s="710" t="s">
        <v>441</v>
      </c>
      <c r="C19" s="162" t="s">
        <v>571</v>
      </c>
      <c r="D19" s="927" t="s">
        <v>146</v>
      </c>
      <c r="E19" s="927" t="s">
        <v>146</v>
      </c>
      <c r="F19" s="927" t="s">
        <v>146</v>
      </c>
      <c r="G19" s="927" t="s">
        <v>146</v>
      </c>
      <c r="H19" s="927" t="s">
        <v>146</v>
      </c>
      <c r="I19" s="927"/>
      <c r="J19" s="927" t="s">
        <v>146</v>
      </c>
      <c r="K19" s="927" t="s">
        <v>146</v>
      </c>
      <c r="L19" s="927" t="s">
        <v>146</v>
      </c>
      <c r="M19" s="168"/>
    </row>
    <row r="20" spans="1:13" s="169" customFormat="1" ht="9.75" customHeight="1" x14ac:dyDescent="0.2">
      <c r="A20" s="709" t="s">
        <v>163</v>
      </c>
      <c r="B20" s="710" t="s">
        <v>442</v>
      </c>
      <c r="C20" s="162" t="s">
        <v>571</v>
      </c>
      <c r="D20" s="927" t="s">
        <v>146</v>
      </c>
      <c r="E20" s="927" t="s">
        <v>146</v>
      </c>
      <c r="F20" s="927" t="s">
        <v>146</v>
      </c>
      <c r="G20" s="927" t="s">
        <v>146</v>
      </c>
      <c r="H20" s="927" t="s">
        <v>146</v>
      </c>
      <c r="I20" s="927"/>
      <c r="J20" s="927" t="s">
        <v>146</v>
      </c>
      <c r="K20" s="927" t="s">
        <v>146</v>
      </c>
      <c r="L20" s="927" t="s">
        <v>146</v>
      </c>
      <c r="M20" s="168"/>
    </row>
    <row r="21" spans="1:13" s="169" customFormat="1" ht="9.75" customHeight="1" x14ac:dyDescent="0.2">
      <c r="A21" s="709" t="s">
        <v>164</v>
      </c>
      <c r="B21" s="710" t="s">
        <v>443</v>
      </c>
      <c r="C21" s="162" t="s">
        <v>571</v>
      </c>
      <c r="D21" s="927" t="s">
        <v>146</v>
      </c>
      <c r="E21" s="927" t="s">
        <v>146</v>
      </c>
      <c r="F21" s="927" t="s">
        <v>146</v>
      </c>
      <c r="G21" s="927" t="s">
        <v>146</v>
      </c>
      <c r="H21" s="927" t="s">
        <v>146</v>
      </c>
      <c r="I21" s="927"/>
      <c r="J21" s="927" t="s">
        <v>146</v>
      </c>
      <c r="K21" s="927" t="s">
        <v>146</v>
      </c>
      <c r="L21" s="927" t="s">
        <v>146</v>
      </c>
      <c r="M21" s="168"/>
    </row>
    <row r="22" spans="1:13" s="169" customFormat="1" ht="14.25" customHeight="1" x14ac:dyDescent="0.2">
      <c r="A22" s="115" t="s">
        <v>789</v>
      </c>
      <c r="B22" s="117" t="s">
        <v>444</v>
      </c>
      <c r="C22" s="162" t="s">
        <v>571</v>
      </c>
      <c r="D22" s="926" t="s">
        <v>146</v>
      </c>
      <c r="E22" s="926" t="s">
        <v>146</v>
      </c>
      <c r="F22" s="926" t="s">
        <v>146</v>
      </c>
      <c r="G22" s="926" t="s">
        <v>146</v>
      </c>
      <c r="H22" s="926" t="s">
        <v>146</v>
      </c>
      <c r="I22" s="926"/>
      <c r="J22" s="926" t="s">
        <v>146</v>
      </c>
      <c r="K22" s="926" t="s">
        <v>146</v>
      </c>
      <c r="L22" s="926" t="s">
        <v>146</v>
      </c>
      <c r="M22" s="168"/>
    </row>
    <row r="23" spans="1:13" s="169" customFormat="1" ht="9.75" customHeight="1" x14ac:dyDescent="0.2">
      <c r="A23" s="709" t="s">
        <v>165</v>
      </c>
      <c r="B23" s="710" t="s">
        <v>445</v>
      </c>
      <c r="C23" s="162" t="s">
        <v>571</v>
      </c>
      <c r="D23" s="927" t="s">
        <v>146</v>
      </c>
      <c r="E23" s="927" t="s">
        <v>146</v>
      </c>
      <c r="F23" s="927" t="s">
        <v>146</v>
      </c>
      <c r="G23" s="927" t="s">
        <v>146</v>
      </c>
      <c r="H23" s="927" t="s">
        <v>146</v>
      </c>
      <c r="I23" s="927"/>
      <c r="J23" s="927" t="s">
        <v>146</v>
      </c>
      <c r="K23" s="927" t="s">
        <v>146</v>
      </c>
      <c r="L23" s="927" t="s">
        <v>146</v>
      </c>
      <c r="M23" s="168"/>
    </row>
    <row r="24" spans="1:13" s="169" customFormat="1" ht="9.75" customHeight="1" x14ac:dyDescent="0.2">
      <c r="A24" s="709" t="s">
        <v>166</v>
      </c>
      <c r="B24" s="710" t="s">
        <v>446</v>
      </c>
      <c r="C24" s="162" t="s">
        <v>571</v>
      </c>
      <c r="D24" s="927" t="s">
        <v>146</v>
      </c>
      <c r="E24" s="927" t="s">
        <v>146</v>
      </c>
      <c r="F24" s="927" t="s">
        <v>146</v>
      </c>
      <c r="G24" s="927" t="s">
        <v>146</v>
      </c>
      <c r="H24" s="927" t="s">
        <v>146</v>
      </c>
      <c r="I24" s="927"/>
      <c r="J24" s="927" t="s">
        <v>146</v>
      </c>
      <c r="K24" s="927" t="s">
        <v>146</v>
      </c>
      <c r="L24" s="927" t="s">
        <v>146</v>
      </c>
      <c r="M24" s="168"/>
    </row>
    <row r="25" spans="1:13" s="169" customFormat="1" ht="9.75" customHeight="1" x14ac:dyDescent="0.2">
      <c r="A25" s="709" t="s">
        <v>167</v>
      </c>
      <c r="B25" s="710" t="s">
        <v>447</v>
      </c>
      <c r="C25" s="162" t="s">
        <v>571</v>
      </c>
      <c r="D25" s="927" t="s">
        <v>146</v>
      </c>
      <c r="E25" s="927" t="s">
        <v>146</v>
      </c>
      <c r="F25" s="927" t="s">
        <v>146</v>
      </c>
      <c r="G25" s="927" t="s">
        <v>146</v>
      </c>
      <c r="H25" s="927" t="s">
        <v>146</v>
      </c>
      <c r="I25" s="927"/>
      <c r="J25" s="927" t="s">
        <v>146</v>
      </c>
      <c r="K25" s="927" t="s">
        <v>146</v>
      </c>
      <c r="L25" s="927" t="s">
        <v>146</v>
      </c>
      <c r="M25" s="168"/>
    </row>
    <row r="26" spans="1:13" s="169" customFormat="1" ht="14.25" customHeight="1" x14ac:dyDescent="0.2">
      <c r="A26" s="114" t="s">
        <v>516</v>
      </c>
      <c r="B26" s="119" t="s">
        <v>793</v>
      </c>
      <c r="C26" s="162" t="s">
        <v>571</v>
      </c>
      <c r="D26" s="928">
        <v>0</v>
      </c>
      <c r="E26" s="928">
        <v>0</v>
      </c>
      <c r="F26" s="928">
        <v>0</v>
      </c>
      <c r="G26" s="928">
        <v>0</v>
      </c>
      <c r="H26" s="928">
        <v>0</v>
      </c>
      <c r="I26" s="928"/>
      <c r="J26" s="928">
        <v>0</v>
      </c>
      <c r="K26" s="928">
        <v>0</v>
      </c>
      <c r="L26" s="928">
        <v>0</v>
      </c>
      <c r="M26" s="168"/>
    </row>
    <row r="27" spans="1:13" s="169" customFormat="1" ht="14.25" customHeight="1" x14ac:dyDescent="0.2">
      <c r="A27" s="114" t="s">
        <v>517</v>
      </c>
      <c r="B27" s="119" t="s">
        <v>794</v>
      </c>
      <c r="C27" s="162" t="s">
        <v>571</v>
      </c>
      <c r="D27" s="928">
        <v>0</v>
      </c>
      <c r="E27" s="928">
        <v>0</v>
      </c>
      <c r="F27" s="928">
        <v>0</v>
      </c>
      <c r="G27" s="928">
        <v>0</v>
      </c>
      <c r="H27" s="928">
        <v>0</v>
      </c>
      <c r="I27" s="928"/>
      <c r="J27" s="928">
        <v>0</v>
      </c>
      <c r="K27" s="928">
        <v>0</v>
      </c>
      <c r="L27" s="928">
        <v>0</v>
      </c>
      <c r="M27" s="168"/>
    </row>
    <row r="28" spans="1:13" s="837" customFormat="1" ht="9.75" customHeight="1" x14ac:dyDescent="0.2">
      <c r="A28" s="772" t="s">
        <v>151</v>
      </c>
      <c r="B28" s="835" t="s">
        <v>795</v>
      </c>
      <c r="C28" s="725" t="s">
        <v>571</v>
      </c>
      <c r="D28" s="925">
        <v>0</v>
      </c>
      <c r="E28" s="925">
        <v>0</v>
      </c>
      <c r="F28" s="925">
        <v>0</v>
      </c>
      <c r="G28" s="925">
        <v>0</v>
      </c>
      <c r="H28" s="925">
        <v>0</v>
      </c>
      <c r="I28" s="925"/>
      <c r="J28" s="925">
        <v>0</v>
      </c>
      <c r="K28" s="925">
        <v>0</v>
      </c>
      <c r="L28" s="925">
        <v>0</v>
      </c>
      <c r="M28" s="836"/>
    </row>
    <row r="29" spans="1:13" s="169" customFormat="1" ht="9.75" customHeight="1" x14ac:dyDescent="0.2">
      <c r="A29" s="707" t="s">
        <v>156</v>
      </c>
      <c r="B29" s="708" t="s">
        <v>796</v>
      </c>
      <c r="C29" s="712" t="s">
        <v>571</v>
      </c>
      <c r="D29" s="929">
        <v>0</v>
      </c>
      <c r="E29" s="929">
        <v>0</v>
      </c>
      <c r="F29" s="929">
        <v>0</v>
      </c>
      <c r="G29" s="929">
        <v>0</v>
      </c>
      <c r="H29" s="929">
        <v>0</v>
      </c>
      <c r="I29" s="929"/>
      <c r="J29" s="929">
        <v>0</v>
      </c>
      <c r="K29" s="929">
        <v>0</v>
      </c>
      <c r="L29" s="929">
        <v>0</v>
      </c>
      <c r="M29" s="168"/>
    </row>
    <row r="30" spans="1:13" s="169" customFormat="1" ht="14.25" customHeight="1" x14ac:dyDescent="0.2">
      <c r="A30" s="114" t="s">
        <v>40</v>
      </c>
      <c r="B30" s="119" t="s">
        <v>797</v>
      </c>
      <c r="C30" s="712" t="s">
        <v>571</v>
      </c>
      <c r="D30" s="928">
        <v>0</v>
      </c>
      <c r="E30" s="928">
        <v>-907</v>
      </c>
      <c r="F30" s="928">
        <v>0</v>
      </c>
      <c r="G30" s="928">
        <v>0</v>
      </c>
      <c r="H30" s="928">
        <v>-907</v>
      </c>
      <c r="I30" s="928"/>
      <c r="J30" s="928">
        <v>0</v>
      </c>
      <c r="K30" s="928">
        <v>0</v>
      </c>
      <c r="L30" s="928">
        <v>-907</v>
      </c>
      <c r="M30" s="168"/>
    </row>
    <row r="31" spans="1:13" s="837" customFormat="1" ht="9.75" customHeight="1" x14ac:dyDescent="0.2">
      <c r="A31" s="772" t="s">
        <v>152</v>
      </c>
      <c r="B31" s="835" t="s">
        <v>798</v>
      </c>
      <c r="C31" s="774" t="s">
        <v>571</v>
      </c>
      <c r="D31" s="925">
        <v>0</v>
      </c>
      <c r="E31" s="925">
        <v>0</v>
      </c>
      <c r="F31" s="925">
        <v>0</v>
      </c>
      <c r="G31" s="925">
        <v>0</v>
      </c>
      <c r="H31" s="930">
        <v>0</v>
      </c>
      <c r="I31" s="925"/>
      <c r="J31" s="925">
        <v>0</v>
      </c>
      <c r="K31" s="925">
        <v>0</v>
      </c>
      <c r="L31" s="925">
        <v>0</v>
      </c>
      <c r="M31" s="836"/>
    </row>
    <row r="32" spans="1:13" s="837" customFormat="1" ht="9.75" customHeight="1" x14ac:dyDescent="0.2">
      <c r="A32" s="772" t="s">
        <v>157</v>
      </c>
      <c r="B32" s="835" t="s">
        <v>799</v>
      </c>
      <c r="C32" s="774" t="s">
        <v>571</v>
      </c>
      <c r="D32" s="925">
        <v>0</v>
      </c>
      <c r="E32" s="925">
        <v>907</v>
      </c>
      <c r="F32" s="925">
        <v>0</v>
      </c>
      <c r="G32" s="925">
        <v>0</v>
      </c>
      <c r="H32" s="930">
        <v>907</v>
      </c>
      <c r="I32" s="925"/>
      <c r="J32" s="925">
        <v>0</v>
      </c>
      <c r="K32" s="925">
        <v>0</v>
      </c>
      <c r="L32" s="925">
        <v>907</v>
      </c>
      <c r="M32" s="836"/>
    </row>
    <row r="33" spans="1:13" s="837" customFormat="1" ht="9.75" customHeight="1" x14ac:dyDescent="0.2">
      <c r="A33" s="772" t="s">
        <v>168</v>
      </c>
      <c r="B33" s="835" t="s">
        <v>801</v>
      </c>
      <c r="C33" s="774" t="s">
        <v>571</v>
      </c>
      <c r="D33" s="925">
        <v>0</v>
      </c>
      <c r="E33" s="925">
        <v>0</v>
      </c>
      <c r="F33" s="925">
        <v>0</v>
      </c>
      <c r="G33" s="925">
        <v>0</v>
      </c>
      <c r="H33" s="930">
        <v>0</v>
      </c>
      <c r="I33" s="925"/>
      <c r="J33" s="925">
        <v>0</v>
      </c>
      <c r="K33" s="925">
        <v>0</v>
      </c>
      <c r="L33" s="925">
        <v>0</v>
      </c>
      <c r="M33" s="836"/>
    </row>
    <row r="34" spans="1:13" s="169" customFormat="1" ht="14.25" customHeight="1" x14ac:dyDescent="0.2">
      <c r="A34" s="115" t="s">
        <v>802</v>
      </c>
      <c r="B34" s="117" t="s">
        <v>448</v>
      </c>
      <c r="C34" s="162" t="s">
        <v>571</v>
      </c>
      <c r="D34" s="926">
        <v>0</v>
      </c>
      <c r="E34" s="926">
        <v>-907</v>
      </c>
      <c r="F34" s="926">
        <v>0</v>
      </c>
      <c r="G34" s="926">
        <v>0</v>
      </c>
      <c r="H34" s="926">
        <v>-907</v>
      </c>
      <c r="I34" s="926"/>
      <c r="J34" s="926">
        <v>0</v>
      </c>
      <c r="K34" s="926">
        <v>0</v>
      </c>
      <c r="L34" s="926">
        <v>-907</v>
      </c>
      <c r="M34" s="168"/>
    </row>
    <row r="35" spans="1:13" s="169" customFormat="1" ht="9.75" customHeight="1" x14ac:dyDescent="0.2">
      <c r="A35" s="709" t="s">
        <v>169</v>
      </c>
      <c r="B35" s="710" t="s">
        <v>449</v>
      </c>
      <c r="C35" s="711" t="s">
        <v>571</v>
      </c>
      <c r="D35" s="927">
        <v>0</v>
      </c>
      <c r="E35" s="927">
        <v>0</v>
      </c>
      <c r="F35" s="931">
        <v>0</v>
      </c>
      <c r="G35" s="927">
        <v>0</v>
      </c>
      <c r="H35" s="931">
        <v>0</v>
      </c>
      <c r="I35" s="927"/>
      <c r="J35" s="931">
        <v>0</v>
      </c>
      <c r="K35" s="927">
        <v>0</v>
      </c>
      <c r="L35" s="927">
        <v>0</v>
      </c>
      <c r="M35" s="168"/>
    </row>
    <row r="36" spans="1:13" s="169" customFormat="1" ht="9.75" customHeight="1" x14ac:dyDescent="0.2">
      <c r="A36" s="709" t="s">
        <v>170</v>
      </c>
      <c r="B36" s="710" t="s">
        <v>450</v>
      </c>
      <c r="C36" s="711" t="s">
        <v>571</v>
      </c>
      <c r="D36" s="927">
        <v>0</v>
      </c>
      <c r="E36" s="927">
        <v>907</v>
      </c>
      <c r="F36" s="931">
        <v>0</v>
      </c>
      <c r="G36" s="927">
        <v>0</v>
      </c>
      <c r="H36" s="931">
        <v>907</v>
      </c>
      <c r="I36" s="927"/>
      <c r="J36" s="931">
        <v>0</v>
      </c>
      <c r="K36" s="927">
        <v>0</v>
      </c>
      <c r="L36" s="927">
        <v>907</v>
      </c>
      <c r="M36" s="168"/>
    </row>
    <row r="37" spans="1:13" s="169" customFormat="1" ht="9.75" customHeight="1" x14ac:dyDescent="0.2">
      <c r="A37" s="709" t="s">
        <v>171</v>
      </c>
      <c r="B37" s="710" t="s">
        <v>451</v>
      </c>
      <c r="C37" s="711" t="s">
        <v>571</v>
      </c>
      <c r="D37" s="927">
        <v>0</v>
      </c>
      <c r="E37" s="927">
        <v>0</v>
      </c>
      <c r="F37" s="931">
        <v>0</v>
      </c>
      <c r="G37" s="927">
        <v>0</v>
      </c>
      <c r="H37" s="931">
        <v>0</v>
      </c>
      <c r="I37" s="927"/>
      <c r="J37" s="931">
        <v>0</v>
      </c>
      <c r="K37" s="927">
        <v>0</v>
      </c>
      <c r="L37" s="927">
        <v>0</v>
      </c>
      <c r="M37" s="168"/>
    </row>
    <row r="38" spans="1:13" s="169" customFormat="1" ht="14.25" customHeight="1" x14ac:dyDescent="0.2">
      <c r="A38" s="115" t="s">
        <v>806</v>
      </c>
      <c r="B38" s="117" t="s">
        <v>452</v>
      </c>
      <c r="C38" s="162" t="s">
        <v>571</v>
      </c>
      <c r="D38" s="926">
        <v>0</v>
      </c>
      <c r="E38" s="926">
        <v>0</v>
      </c>
      <c r="F38" s="926">
        <v>0</v>
      </c>
      <c r="G38" s="926">
        <v>0</v>
      </c>
      <c r="H38" s="926">
        <v>0</v>
      </c>
      <c r="I38" s="926"/>
      <c r="J38" s="926">
        <v>0</v>
      </c>
      <c r="K38" s="926">
        <v>0</v>
      </c>
      <c r="L38" s="926">
        <v>0</v>
      </c>
      <c r="M38" s="168"/>
    </row>
    <row r="39" spans="1:13" s="169" customFormat="1" ht="9.75" customHeight="1" x14ac:dyDescent="0.2">
      <c r="A39" s="709" t="s">
        <v>172</v>
      </c>
      <c r="B39" s="710" t="s">
        <v>453</v>
      </c>
      <c r="C39" s="711" t="s">
        <v>571</v>
      </c>
      <c r="D39" s="927">
        <v>0</v>
      </c>
      <c r="E39" s="927">
        <v>0</v>
      </c>
      <c r="F39" s="931">
        <v>0</v>
      </c>
      <c r="G39" s="927">
        <v>0</v>
      </c>
      <c r="H39" s="931">
        <v>0</v>
      </c>
      <c r="I39" s="927"/>
      <c r="J39" s="931">
        <v>0</v>
      </c>
      <c r="K39" s="927">
        <v>0</v>
      </c>
      <c r="L39" s="927">
        <v>0</v>
      </c>
      <c r="M39" s="168"/>
    </row>
    <row r="40" spans="1:13" s="169" customFormat="1" ht="9.75" customHeight="1" x14ac:dyDescent="0.2">
      <c r="A40" s="709" t="s">
        <v>173</v>
      </c>
      <c r="B40" s="710" t="s">
        <v>454</v>
      </c>
      <c r="C40" s="711" t="s">
        <v>571</v>
      </c>
      <c r="D40" s="927">
        <v>0</v>
      </c>
      <c r="E40" s="927">
        <v>0</v>
      </c>
      <c r="F40" s="931">
        <v>0</v>
      </c>
      <c r="G40" s="927">
        <v>0</v>
      </c>
      <c r="H40" s="931">
        <v>0</v>
      </c>
      <c r="I40" s="927"/>
      <c r="J40" s="931">
        <v>0</v>
      </c>
      <c r="K40" s="927">
        <v>0</v>
      </c>
      <c r="L40" s="927">
        <v>0</v>
      </c>
      <c r="M40" s="168"/>
    </row>
    <row r="41" spans="1:13" s="169" customFormat="1" ht="9.75" customHeight="1" x14ac:dyDescent="0.2">
      <c r="A41" s="709" t="s">
        <v>174</v>
      </c>
      <c r="B41" s="710" t="s">
        <v>0</v>
      </c>
      <c r="C41" s="711" t="s">
        <v>571</v>
      </c>
      <c r="D41" s="927">
        <v>0</v>
      </c>
      <c r="E41" s="927">
        <v>0</v>
      </c>
      <c r="F41" s="931">
        <v>0</v>
      </c>
      <c r="G41" s="927">
        <v>0</v>
      </c>
      <c r="H41" s="931">
        <v>0</v>
      </c>
      <c r="I41" s="927"/>
      <c r="J41" s="931">
        <v>0</v>
      </c>
      <c r="K41" s="927">
        <v>0</v>
      </c>
      <c r="L41" s="927">
        <v>0</v>
      </c>
      <c r="M41" s="168"/>
    </row>
    <row r="42" spans="1:13" s="169" customFormat="1" ht="14.25" customHeight="1" x14ac:dyDescent="0.2">
      <c r="A42" s="115" t="s">
        <v>810</v>
      </c>
      <c r="B42" s="117" t="s">
        <v>1</v>
      </c>
      <c r="C42" s="162" t="s">
        <v>571</v>
      </c>
      <c r="D42" s="926">
        <v>0</v>
      </c>
      <c r="E42" s="926">
        <v>0</v>
      </c>
      <c r="F42" s="926">
        <v>0</v>
      </c>
      <c r="G42" s="926">
        <v>0</v>
      </c>
      <c r="H42" s="932">
        <v>0</v>
      </c>
      <c r="I42" s="926"/>
      <c r="J42" s="926">
        <v>0</v>
      </c>
      <c r="K42" s="926">
        <v>0</v>
      </c>
      <c r="L42" s="926">
        <v>0</v>
      </c>
      <c r="M42" s="168"/>
    </row>
    <row r="43" spans="1:13" s="169" customFormat="1" ht="9.75" customHeight="1" x14ac:dyDescent="0.2">
      <c r="A43" s="709" t="s">
        <v>175</v>
      </c>
      <c r="B43" s="710" t="s">
        <v>2</v>
      </c>
      <c r="C43" s="711" t="s">
        <v>571</v>
      </c>
      <c r="D43" s="927">
        <v>0</v>
      </c>
      <c r="E43" s="927">
        <v>0</v>
      </c>
      <c r="F43" s="931">
        <v>0</v>
      </c>
      <c r="G43" s="927">
        <v>0</v>
      </c>
      <c r="H43" s="931">
        <v>0</v>
      </c>
      <c r="I43" s="927"/>
      <c r="J43" s="931">
        <v>0</v>
      </c>
      <c r="K43" s="927">
        <v>0</v>
      </c>
      <c r="L43" s="927">
        <v>0</v>
      </c>
      <c r="M43" s="168"/>
    </row>
    <row r="44" spans="1:13" s="169" customFormat="1" ht="9.75" customHeight="1" x14ac:dyDescent="0.2">
      <c r="A44" s="709" t="s">
        <v>176</v>
      </c>
      <c r="B44" s="710" t="s">
        <v>761</v>
      </c>
      <c r="C44" s="711" t="s">
        <v>571</v>
      </c>
      <c r="D44" s="927">
        <v>0</v>
      </c>
      <c r="E44" s="927">
        <v>0</v>
      </c>
      <c r="F44" s="931">
        <v>0</v>
      </c>
      <c r="G44" s="927">
        <v>0</v>
      </c>
      <c r="H44" s="931">
        <v>0</v>
      </c>
      <c r="I44" s="927"/>
      <c r="J44" s="931">
        <v>0</v>
      </c>
      <c r="K44" s="927">
        <v>0</v>
      </c>
      <c r="L44" s="927">
        <v>0</v>
      </c>
      <c r="M44" s="168"/>
    </row>
    <row r="45" spans="1:13" s="169" customFormat="1" ht="14.25" customHeight="1" x14ac:dyDescent="0.2">
      <c r="A45" s="115" t="s">
        <v>813</v>
      </c>
      <c r="B45" s="117" t="s">
        <v>762</v>
      </c>
      <c r="C45" s="162" t="s">
        <v>571</v>
      </c>
      <c r="D45" s="926">
        <v>0</v>
      </c>
      <c r="E45" s="926">
        <v>0</v>
      </c>
      <c r="F45" s="926">
        <v>0</v>
      </c>
      <c r="G45" s="926">
        <v>0</v>
      </c>
      <c r="H45" s="932">
        <v>0</v>
      </c>
      <c r="I45" s="926"/>
      <c r="J45" s="926">
        <v>0</v>
      </c>
      <c r="K45" s="926">
        <v>0</v>
      </c>
      <c r="L45" s="926">
        <v>0</v>
      </c>
      <c r="M45" s="168"/>
    </row>
    <row r="46" spans="1:13" s="169" customFormat="1" ht="9.75" customHeight="1" x14ac:dyDescent="0.2">
      <c r="A46" s="709" t="s">
        <v>177</v>
      </c>
      <c r="B46" s="710" t="s">
        <v>763</v>
      </c>
      <c r="C46" s="711" t="s">
        <v>571</v>
      </c>
      <c r="D46" s="927">
        <v>0</v>
      </c>
      <c r="E46" s="927">
        <v>0</v>
      </c>
      <c r="F46" s="931">
        <v>0</v>
      </c>
      <c r="G46" s="927">
        <v>0</v>
      </c>
      <c r="H46" s="931">
        <v>0</v>
      </c>
      <c r="I46" s="927"/>
      <c r="J46" s="931">
        <v>0</v>
      </c>
      <c r="K46" s="927">
        <v>0</v>
      </c>
      <c r="L46" s="927">
        <v>0</v>
      </c>
      <c r="M46" s="168"/>
    </row>
    <row r="47" spans="1:13" s="169" customFormat="1" ht="9.75" customHeight="1" x14ac:dyDescent="0.2">
      <c r="A47" s="713" t="s">
        <v>178</v>
      </c>
      <c r="B47" s="714" t="s">
        <v>764</v>
      </c>
      <c r="C47" s="715" t="s">
        <v>571</v>
      </c>
      <c r="D47" s="933">
        <v>0</v>
      </c>
      <c r="E47" s="933">
        <v>0</v>
      </c>
      <c r="F47" s="934">
        <v>0</v>
      </c>
      <c r="G47" s="933">
        <v>0</v>
      </c>
      <c r="H47" s="934">
        <v>0</v>
      </c>
      <c r="I47" s="933"/>
      <c r="J47" s="934">
        <v>0</v>
      </c>
      <c r="K47" s="933">
        <v>0</v>
      </c>
      <c r="L47" s="933">
        <v>0</v>
      </c>
      <c r="M47" s="168"/>
    </row>
  </sheetData>
  <mergeCells count="10">
    <mergeCell ref="G1:K1"/>
    <mergeCell ref="G2:L2"/>
    <mergeCell ref="A4:B5"/>
    <mergeCell ref="D4:H4"/>
    <mergeCell ref="I4:I5"/>
    <mergeCell ref="J4:J5"/>
    <mergeCell ref="K4:K5"/>
    <mergeCell ref="L4:L5"/>
    <mergeCell ref="D3:L3"/>
    <mergeCell ref="A1:B1"/>
  </mergeCells>
  <phoneticPr fontId="1" type="noConversion"/>
  <printOptions horizontalCentered="1"/>
  <pageMargins left="0.19685039370078741" right="0.19685039370078741" top="0.6692913385826772" bottom="0.51181102362204722" header="0" footer="0.31496062992125984"/>
  <pageSetup paperSize="9" scale="92" firstPageNumber="31" fitToWidth="0" orientation="landscape" r:id="rId1"/>
  <headerFooter alignWithMargins="0">
    <oddFooter>&amp;C&amp;P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pageSetUpPr fitToPage="1"/>
  </sheetPr>
  <dimension ref="A1:M32"/>
  <sheetViews>
    <sheetView view="pageBreakPreview" zoomScale="60" zoomScaleNormal="100" workbookViewId="0">
      <selection activeCell="N12" sqref="N12"/>
    </sheetView>
  </sheetViews>
  <sheetFormatPr defaultRowHeight="12.75" x14ac:dyDescent="0.2"/>
  <cols>
    <col min="1" max="1" width="5.140625" style="2923" customWidth="1"/>
    <col min="2" max="2" width="34.42578125" style="2914" customWidth="1"/>
    <col min="3" max="3" width="0.85546875" style="2914" customWidth="1"/>
    <col min="4" max="4" width="10" style="2915" customWidth="1"/>
    <col min="5" max="5" width="11" style="2915" customWidth="1"/>
    <col min="6" max="12" width="10" style="2915" customWidth="1"/>
    <col min="13" max="13" width="3.28515625" style="2915" customWidth="1"/>
    <col min="14" max="16384" width="9.140625" style="2914"/>
  </cols>
  <sheetData>
    <row r="1" spans="1:13" ht="27.75" customHeight="1" x14ac:dyDescent="0.2">
      <c r="A1" s="3107" t="s">
        <v>184</v>
      </c>
      <c r="B1" s="3109"/>
      <c r="C1" s="2904"/>
      <c r="D1" s="2"/>
      <c r="E1" s="3"/>
      <c r="F1" s="3"/>
      <c r="G1" s="3092" t="s">
        <v>185</v>
      </c>
      <c r="H1" s="3092"/>
      <c r="I1" s="3092"/>
      <c r="J1" s="3092"/>
      <c r="K1" s="3092"/>
      <c r="L1" s="2899">
        <v>964</v>
      </c>
      <c r="M1" s="2914"/>
    </row>
    <row r="2" spans="1:13" x14ac:dyDescent="0.2">
      <c r="A2" s="94" t="s">
        <v>518</v>
      </c>
      <c r="B2" s="7"/>
      <c r="C2" s="8"/>
      <c r="D2" s="9"/>
      <c r="E2" s="3"/>
      <c r="F2" s="3"/>
      <c r="G2" s="3093" t="s">
        <v>356</v>
      </c>
      <c r="H2" s="3093"/>
      <c r="I2" s="3093"/>
      <c r="J2" s="3093"/>
      <c r="K2" s="3093"/>
      <c r="L2" s="3093"/>
      <c r="M2" s="2914"/>
    </row>
    <row r="3" spans="1:13" ht="12" customHeight="1" x14ac:dyDescent="0.2">
      <c r="A3" s="95"/>
      <c r="B3" s="10"/>
      <c r="C3" s="11"/>
      <c r="D3" s="3103" t="s">
        <v>147</v>
      </c>
      <c r="E3" s="3104"/>
      <c r="F3" s="3104"/>
      <c r="G3" s="3104"/>
      <c r="H3" s="3104"/>
      <c r="I3" s="3104"/>
      <c r="J3" s="3104"/>
      <c r="K3" s="3104"/>
      <c r="L3" s="3105"/>
      <c r="M3" s="2914"/>
    </row>
    <row r="4" spans="1:13" ht="12" customHeight="1" x14ac:dyDescent="0.2">
      <c r="A4" s="3094" t="s">
        <v>144</v>
      </c>
      <c r="B4" s="3095"/>
      <c r="C4" s="12"/>
      <c r="D4" s="3096" t="s">
        <v>552</v>
      </c>
      <c r="E4" s="3097"/>
      <c r="F4" s="3097"/>
      <c r="G4" s="3097"/>
      <c r="H4" s="3098"/>
      <c r="I4" s="3099" t="s">
        <v>553</v>
      </c>
      <c r="J4" s="3101" t="s">
        <v>554</v>
      </c>
      <c r="K4" s="3099" t="s">
        <v>555</v>
      </c>
      <c r="L4" s="3102" t="s">
        <v>357</v>
      </c>
    </row>
    <row r="5" spans="1:13" ht="31.5" x14ac:dyDescent="0.2">
      <c r="A5" s="3094"/>
      <c r="B5" s="3095"/>
      <c r="C5" s="12"/>
      <c r="D5" s="2182" t="s">
        <v>556</v>
      </c>
      <c r="E5" s="2900" t="s">
        <v>557</v>
      </c>
      <c r="F5" s="2901" t="s">
        <v>558</v>
      </c>
      <c r="G5" s="2900" t="s">
        <v>555</v>
      </c>
      <c r="H5" s="2901" t="s">
        <v>124</v>
      </c>
      <c r="I5" s="3100"/>
      <c r="J5" s="3101"/>
      <c r="K5" s="3100"/>
      <c r="L5" s="3102"/>
    </row>
    <row r="6" spans="1:13" ht="10.5" customHeight="1" x14ac:dyDescent="0.2">
      <c r="A6" s="96"/>
      <c r="B6" s="18"/>
      <c r="C6" s="18"/>
      <c r="D6" s="19" t="s">
        <v>559</v>
      </c>
      <c r="E6" s="20" t="s">
        <v>560</v>
      </c>
      <c r="F6" s="21" t="s">
        <v>561</v>
      </c>
      <c r="G6" s="20" t="s">
        <v>562</v>
      </c>
      <c r="H6" s="21" t="s">
        <v>563</v>
      </c>
      <c r="I6" s="20" t="s">
        <v>564</v>
      </c>
      <c r="J6" s="21" t="s">
        <v>565</v>
      </c>
      <c r="K6" s="20" t="s">
        <v>566</v>
      </c>
      <c r="L6" s="22" t="s">
        <v>567</v>
      </c>
    </row>
    <row r="7" spans="1:13" ht="10.5" customHeight="1" x14ac:dyDescent="0.2">
      <c r="A7" s="97"/>
      <c r="B7" s="23" t="s">
        <v>568</v>
      </c>
      <c r="C7" s="131"/>
      <c r="D7" s="109" t="s">
        <v>569</v>
      </c>
      <c r="E7" s="109" t="s">
        <v>569</v>
      </c>
      <c r="F7" s="109" t="s">
        <v>569</v>
      </c>
      <c r="G7" s="109" t="s">
        <v>569</v>
      </c>
      <c r="H7" s="110" t="s">
        <v>569</v>
      </c>
      <c r="I7" s="109" t="s">
        <v>569</v>
      </c>
      <c r="J7" s="110" t="s">
        <v>569</v>
      </c>
      <c r="K7" s="109" t="s">
        <v>569</v>
      </c>
      <c r="L7" s="111" t="s">
        <v>569</v>
      </c>
    </row>
    <row r="8" spans="1:13" s="2917" customFormat="1" ht="15" customHeight="1" x14ac:dyDescent="0.2">
      <c r="A8" s="158" t="s">
        <v>41</v>
      </c>
      <c r="B8" s="41" t="s">
        <v>816</v>
      </c>
      <c r="C8" s="1382" t="s">
        <v>571</v>
      </c>
      <c r="D8" s="935">
        <v>-175</v>
      </c>
      <c r="E8" s="935">
        <v>2188</v>
      </c>
      <c r="F8" s="935">
        <v>1789</v>
      </c>
      <c r="G8" s="935">
        <v>36</v>
      </c>
      <c r="H8" s="935">
        <v>3838</v>
      </c>
      <c r="I8" s="935"/>
      <c r="J8" s="935">
        <v>264</v>
      </c>
      <c r="K8" s="935">
        <v>181</v>
      </c>
      <c r="L8" s="935">
        <v>4283</v>
      </c>
      <c r="M8" s="2916"/>
    </row>
    <row r="9" spans="1:13" s="2917" customFormat="1" ht="11.25" customHeight="1" x14ac:dyDescent="0.2">
      <c r="A9" s="2918" t="s">
        <v>765</v>
      </c>
      <c r="B9" s="2919" t="s">
        <v>766</v>
      </c>
      <c r="C9" s="2920" t="s">
        <v>571</v>
      </c>
      <c r="D9" s="2921">
        <v>1232</v>
      </c>
      <c r="E9" s="2921">
        <v>258</v>
      </c>
      <c r="F9" s="2921">
        <v>516</v>
      </c>
      <c r="G9" s="2921">
        <v>0</v>
      </c>
      <c r="H9" s="2921">
        <v>2006</v>
      </c>
      <c r="I9" s="2921"/>
      <c r="J9" s="2921">
        <v>-37</v>
      </c>
      <c r="K9" s="2921">
        <v>0</v>
      </c>
      <c r="L9" s="2921">
        <v>1969</v>
      </c>
      <c r="M9" s="2916"/>
    </row>
    <row r="10" spans="1:13" ht="9.75" customHeight="1" x14ac:dyDescent="0.2">
      <c r="A10" s="2918" t="s">
        <v>767</v>
      </c>
      <c r="B10" s="2919" t="s">
        <v>768</v>
      </c>
      <c r="C10" s="2920" t="s">
        <v>571</v>
      </c>
      <c r="D10" s="2921">
        <v>0</v>
      </c>
      <c r="E10" s="2921">
        <v>27</v>
      </c>
      <c r="F10" s="2921">
        <v>224</v>
      </c>
      <c r="G10" s="2921">
        <v>-251</v>
      </c>
      <c r="H10" s="2921">
        <v>0</v>
      </c>
      <c r="I10" s="2921"/>
      <c r="J10" s="2921">
        <v>-222</v>
      </c>
      <c r="K10" s="2921">
        <v>222</v>
      </c>
      <c r="L10" s="2921">
        <v>0</v>
      </c>
      <c r="M10" s="2922"/>
    </row>
    <row r="11" spans="1:13" ht="9.75" customHeight="1" x14ac:dyDescent="0.2">
      <c r="A11" s="2918" t="s">
        <v>769</v>
      </c>
      <c r="B11" s="2919" t="s">
        <v>770</v>
      </c>
      <c r="C11" s="2920" t="s">
        <v>571</v>
      </c>
      <c r="D11" s="2921">
        <v>25</v>
      </c>
      <c r="E11" s="2921">
        <v>277</v>
      </c>
      <c r="F11" s="2921">
        <v>-53</v>
      </c>
      <c r="G11" s="2921">
        <v>0</v>
      </c>
      <c r="H11" s="2921">
        <v>249</v>
      </c>
      <c r="I11" s="2921"/>
      <c r="J11" s="2921">
        <v>165</v>
      </c>
      <c r="K11" s="2921">
        <v>-41</v>
      </c>
      <c r="L11" s="2921">
        <v>373</v>
      </c>
      <c r="M11" s="2922"/>
    </row>
    <row r="12" spans="1:13" ht="9.75" customHeight="1" x14ac:dyDescent="0.2">
      <c r="A12" s="2918" t="s">
        <v>771</v>
      </c>
      <c r="B12" s="2919" t="s">
        <v>772</v>
      </c>
      <c r="C12" s="2920" t="s">
        <v>571</v>
      </c>
      <c r="D12" s="2921">
        <v>-2535</v>
      </c>
      <c r="E12" s="2921">
        <v>-125</v>
      </c>
      <c r="F12" s="2921">
        <v>-7</v>
      </c>
      <c r="G12" s="2921">
        <v>0</v>
      </c>
      <c r="H12" s="2921">
        <v>-2667</v>
      </c>
      <c r="I12" s="2921"/>
      <c r="J12" s="2921">
        <v>-270</v>
      </c>
      <c r="K12" s="2921">
        <v>0</v>
      </c>
      <c r="L12" s="2921">
        <v>-2937</v>
      </c>
      <c r="M12" s="2922"/>
    </row>
    <row r="13" spans="1:13" ht="9.75" customHeight="1" x14ac:dyDescent="0.2">
      <c r="A13" s="2918" t="s">
        <v>773</v>
      </c>
      <c r="B13" s="2919" t="s">
        <v>774</v>
      </c>
      <c r="C13" s="2920" t="s">
        <v>571</v>
      </c>
      <c r="D13" s="2921">
        <v>0</v>
      </c>
      <c r="E13" s="2921">
        <v>0</v>
      </c>
      <c r="F13" s="2921">
        <v>0</v>
      </c>
      <c r="G13" s="2921">
        <v>0</v>
      </c>
      <c r="H13" s="2921">
        <v>0</v>
      </c>
      <c r="I13" s="2921"/>
      <c r="J13" s="2921">
        <v>0</v>
      </c>
      <c r="K13" s="2921">
        <v>0</v>
      </c>
      <c r="L13" s="2921">
        <v>0</v>
      </c>
      <c r="M13" s="2922"/>
    </row>
    <row r="14" spans="1:13" ht="9.75" customHeight="1" x14ac:dyDescent="0.2">
      <c r="A14" s="2918" t="s">
        <v>775</v>
      </c>
      <c r="B14" s="2919" t="s">
        <v>359</v>
      </c>
      <c r="C14" s="2920" t="s">
        <v>571</v>
      </c>
      <c r="D14" s="2921">
        <v>0</v>
      </c>
      <c r="E14" s="2921">
        <v>0</v>
      </c>
      <c r="F14" s="2921">
        <v>0</v>
      </c>
      <c r="G14" s="2921">
        <v>0</v>
      </c>
      <c r="H14" s="2921">
        <v>0</v>
      </c>
      <c r="I14" s="2921"/>
      <c r="J14" s="2921">
        <v>0</v>
      </c>
      <c r="K14" s="2921">
        <v>0</v>
      </c>
      <c r="L14" s="2921">
        <v>0</v>
      </c>
      <c r="M14" s="2922"/>
    </row>
    <row r="15" spans="1:13" ht="9.75" customHeight="1" x14ac:dyDescent="0.2">
      <c r="A15" s="2918" t="s">
        <v>360</v>
      </c>
      <c r="B15" s="2919" t="s">
        <v>361</v>
      </c>
      <c r="C15" s="2920" t="s">
        <v>571</v>
      </c>
      <c r="D15" s="2921">
        <v>1103</v>
      </c>
      <c r="E15" s="2921">
        <v>1751</v>
      </c>
      <c r="F15" s="2921">
        <v>1109</v>
      </c>
      <c r="G15" s="2921">
        <v>287</v>
      </c>
      <c r="H15" s="2921">
        <v>4250</v>
      </c>
      <c r="I15" s="2921"/>
      <c r="J15" s="2921">
        <v>628</v>
      </c>
      <c r="K15" s="2921">
        <v>0</v>
      </c>
      <c r="L15" s="2921">
        <v>4878</v>
      </c>
      <c r="M15" s="2922"/>
    </row>
    <row r="16" spans="1:13" ht="15" customHeight="1" x14ac:dyDescent="0.2">
      <c r="A16" s="114" t="s">
        <v>57</v>
      </c>
      <c r="B16" s="37" t="s">
        <v>817</v>
      </c>
      <c r="C16" s="1383" t="s">
        <v>571</v>
      </c>
      <c r="D16" s="924">
        <v>-788</v>
      </c>
      <c r="E16" s="924">
        <v>2187</v>
      </c>
      <c r="F16" s="924">
        <v>1789</v>
      </c>
      <c r="G16" s="924">
        <v>36</v>
      </c>
      <c r="H16" s="924">
        <v>3224</v>
      </c>
      <c r="I16" s="924"/>
      <c r="J16" s="924">
        <v>264</v>
      </c>
      <c r="K16" s="924">
        <v>181</v>
      </c>
      <c r="L16" s="924">
        <v>3669</v>
      </c>
      <c r="M16" s="2922"/>
    </row>
    <row r="17" spans="1:13" ht="9.75" customHeight="1" x14ac:dyDescent="0.2">
      <c r="A17" s="115" t="s">
        <v>818</v>
      </c>
      <c r="B17" s="38" t="s">
        <v>362</v>
      </c>
      <c r="C17" s="1383" t="s">
        <v>571</v>
      </c>
      <c r="D17" s="915">
        <v>741</v>
      </c>
      <c r="E17" s="915">
        <v>258</v>
      </c>
      <c r="F17" s="915">
        <v>516</v>
      </c>
      <c r="G17" s="915">
        <v>0</v>
      </c>
      <c r="H17" s="915">
        <v>1515</v>
      </c>
      <c r="I17" s="915"/>
      <c r="J17" s="915">
        <v>-37</v>
      </c>
      <c r="K17" s="915">
        <v>0</v>
      </c>
      <c r="L17" s="915">
        <v>1478</v>
      </c>
      <c r="M17" s="2922"/>
    </row>
    <row r="18" spans="1:13" ht="9.75" customHeight="1" x14ac:dyDescent="0.2">
      <c r="A18" s="115" t="s">
        <v>819</v>
      </c>
      <c r="B18" s="38" t="s">
        <v>363</v>
      </c>
      <c r="C18" s="1383" t="s">
        <v>571</v>
      </c>
      <c r="D18" s="915">
        <v>0</v>
      </c>
      <c r="E18" s="915">
        <v>27</v>
      </c>
      <c r="F18" s="915">
        <v>224</v>
      </c>
      <c r="G18" s="915">
        <v>-251</v>
      </c>
      <c r="H18" s="915">
        <v>0</v>
      </c>
      <c r="I18" s="915"/>
      <c r="J18" s="915">
        <v>-222</v>
      </c>
      <c r="K18" s="915">
        <v>222</v>
      </c>
      <c r="L18" s="915">
        <v>0</v>
      </c>
      <c r="M18" s="2922"/>
    </row>
    <row r="19" spans="1:13" ht="9.75" customHeight="1" x14ac:dyDescent="0.2">
      <c r="A19" s="115" t="s">
        <v>820</v>
      </c>
      <c r="B19" s="38" t="s">
        <v>364</v>
      </c>
      <c r="C19" s="1383" t="s">
        <v>571</v>
      </c>
      <c r="D19" s="915">
        <v>-75</v>
      </c>
      <c r="E19" s="915">
        <v>277</v>
      </c>
      <c r="F19" s="915">
        <v>-53</v>
      </c>
      <c r="G19" s="915">
        <v>0</v>
      </c>
      <c r="H19" s="915">
        <v>149</v>
      </c>
      <c r="I19" s="915"/>
      <c r="J19" s="915">
        <v>165</v>
      </c>
      <c r="K19" s="915">
        <v>-41</v>
      </c>
      <c r="L19" s="915">
        <v>273</v>
      </c>
      <c r="M19" s="2922"/>
    </row>
    <row r="20" spans="1:13" ht="9.75" customHeight="1" x14ac:dyDescent="0.2">
      <c r="A20" s="115" t="s">
        <v>821</v>
      </c>
      <c r="B20" s="38" t="s">
        <v>365</v>
      </c>
      <c r="C20" s="1383" t="s">
        <v>571</v>
      </c>
      <c r="D20" s="915">
        <v>-2564</v>
      </c>
      <c r="E20" s="915">
        <v>-125</v>
      </c>
      <c r="F20" s="915">
        <v>-7</v>
      </c>
      <c r="G20" s="915">
        <v>0</v>
      </c>
      <c r="H20" s="915">
        <v>-2696</v>
      </c>
      <c r="I20" s="915"/>
      <c r="J20" s="915">
        <v>-270</v>
      </c>
      <c r="K20" s="915">
        <v>0</v>
      </c>
      <c r="L20" s="915">
        <v>-2966</v>
      </c>
      <c r="M20" s="2922"/>
    </row>
    <row r="21" spans="1:13" ht="9.75" customHeight="1" x14ac:dyDescent="0.2">
      <c r="A21" s="115" t="s">
        <v>822</v>
      </c>
      <c r="B21" s="38" t="s">
        <v>665</v>
      </c>
      <c r="C21" s="1383" t="s">
        <v>571</v>
      </c>
      <c r="D21" s="915">
        <v>0</v>
      </c>
      <c r="E21" s="915">
        <v>0</v>
      </c>
      <c r="F21" s="915">
        <v>0</v>
      </c>
      <c r="G21" s="915">
        <v>0</v>
      </c>
      <c r="H21" s="915">
        <v>0</v>
      </c>
      <c r="I21" s="915"/>
      <c r="J21" s="915">
        <v>0</v>
      </c>
      <c r="K21" s="915">
        <v>0</v>
      </c>
      <c r="L21" s="915">
        <v>0</v>
      </c>
      <c r="M21" s="2922"/>
    </row>
    <row r="22" spans="1:13" ht="9.75" customHeight="1" x14ac:dyDescent="0.2">
      <c r="A22" s="115" t="s">
        <v>823</v>
      </c>
      <c r="B22" s="38" t="s">
        <v>366</v>
      </c>
      <c r="C22" s="1383" t="s">
        <v>571</v>
      </c>
      <c r="D22" s="915">
        <v>0</v>
      </c>
      <c r="E22" s="915">
        <v>0</v>
      </c>
      <c r="F22" s="915">
        <v>0</v>
      </c>
      <c r="G22" s="915">
        <v>0</v>
      </c>
      <c r="H22" s="915">
        <v>0</v>
      </c>
      <c r="I22" s="915"/>
      <c r="J22" s="915">
        <v>0</v>
      </c>
      <c r="K22" s="915">
        <v>0</v>
      </c>
      <c r="L22" s="915">
        <v>0</v>
      </c>
      <c r="M22" s="2922"/>
    </row>
    <row r="23" spans="1:13" ht="9.75" customHeight="1" x14ac:dyDescent="0.2">
      <c r="A23" s="115" t="s">
        <v>824</v>
      </c>
      <c r="B23" s="38" t="s">
        <v>367</v>
      </c>
      <c r="C23" s="1383" t="s">
        <v>571</v>
      </c>
      <c r="D23" s="915">
        <v>1110</v>
      </c>
      <c r="E23" s="915">
        <v>1750</v>
      </c>
      <c r="F23" s="915">
        <v>1109</v>
      </c>
      <c r="G23" s="915">
        <v>287</v>
      </c>
      <c r="H23" s="915">
        <v>4256</v>
      </c>
      <c r="I23" s="915"/>
      <c r="J23" s="915">
        <v>628</v>
      </c>
      <c r="K23" s="915">
        <v>0</v>
      </c>
      <c r="L23" s="915">
        <v>4884</v>
      </c>
      <c r="M23" s="2922"/>
    </row>
    <row r="24" spans="1:13" ht="15" customHeight="1" x14ac:dyDescent="0.2">
      <c r="A24" s="114" t="s">
        <v>48</v>
      </c>
      <c r="B24" s="37" t="s">
        <v>825</v>
      </c>
      <c r="C24" s="1383" t="s">
        <v>571</v>
      </c>
      <c r="D24" s="924">
        <v>613</v>
      </c>
      <c r="E24" s="924">
        <v>1</v>
      </c>
      <c r="F24" s="924">
        <v>0</v>
      </c>
      <c r="G24" s="924">
        <v>0</v>
      </c>
      <c r="H24" s="924">
        <v>614</v>
      </c>
      <c r="I24" s="924"/>
      <c r="J24" s="924">
        <v>0</v>
      </c>
      <c r="K24" s="924">
        <v>0</v>
      </c>
      <c r="L24" s="924">
        <v>614</v>
      </c>
      <c r="M24" s="2922"/>
    </row>
    <row r="25" spans="1:13" ht="9.75" customHeight="1" x14ac:dyDescent="0.2">
      <c r="A25" s="115" t="s">
        <v>826</v>
      </c>
      <c r="B25" s="38" t="s">
        <v>362</v>
      </c>
      <c r="C25" s="1383" t="s">
        <v>571</v>
      </c>
      <c r="D25" s="915">
        <v>491</v>
      </c>
      <c r="E25" s="915">
        <v>0</v>
      </c>
      <c r="F25" s="916">
        <v>0</v>
      </c>
      <c r="G25" s="915">
        <v>0</v>
      </c>
      <c r="H25" s="916">
        <v>491</v>
      </c>
      <c r="I25" s="915"/>
      <c r="J25" s="916">
        <v>0</v>
      </c>
      <c r="K25" s="915">
        <v>0</v>
      </c>
      <c r="L25" s="917">
        <v>491</v>
      </c>
      <c r="M25" s="2922"/>
    </row>
    <row r="26" spans="1:13" ht="9.75" customHeight="1" x14ac:dyDescent="0.2">
      <c r="A26" s="115" t="s">
        <v>827</v>
      </c>
      <c r="B26" s="38" t="s">
        <v>368</v>
      </c>
      <c r="C26" s="1383" t="s">
        <v>571</v>
      </c>
      <c r="D26" s="915">
        <v>0</v>
      </c>
      <c r="E26" s="915">
        <v>0</v>
      </c>
      <c r="F26" s="916">
        <v>0</v>
      </c>
      <c r="G26" s="915">
        <v>0</v>
      </c>
      <c r="H26" s="916">
        <v>0</v>
      </c>
      <c r="I26" s="915"/>
      <c r="J26" s="916">
        <v>0</v>
      </c>
      <c r="K26" s="915">
        <v>0</v>
      </c>
      <c r="L26" s="917">
        <v>0</v>
      </c>
      <c r="M26" s="2922"/>
    </row>
    <row r="27" spans="1:13" ht="9.75" customHeight="1" x14ac:dyDescent="0.2">
      <c r="A27" s="115" t="s">
        <v>828</v>
      </c>
      <c r="B27" s="38" t="s">
        <v>364</v>
      </c>
      <c r="C27" s="1383" t="s">
        <v>571</v>
      </c>
      <c r="D27" s="915">
        <v>100</v>
      </c>
      <c r="E27" s="915">
        <v>0</v>
      </c>
      <c r="F27" s="916">
        <v>0</v>
      </c>
      <c r="G27" s="915">
        <v>0</v>
      </c>
      <c r="H27" s="916">
        <v>100</v>
      </c>
      <c r="I27" s="915"/>
      <c r="J27" s="916">
        <v>0</v>
      </c>
      <c r="K27" s="915">
        <v>0</v>
      </c>
      <c r="L27" s="917">
        <v>100</v>
      </c>
      <c r="M27" s="2922"/>
    </row>
    <row r="28" spans="1:13" ht="9.75" customHeight="1" x14ac:dyDescent="0.2">
      <c r="A28" s="115" t="s">
        <v>829</v>
      </c>
      <c r="B28" s="38" t="s">
        <v>365</v>
      </c>
      <c r="C28" s="1383" t="s">
        <v>571</v>
      </c>
      <c r="D28" s="915">
        <v>29</v>
      </c>
      <c r="E28" s="915">
        <v>0</v>
      </c>
      <c r="F28" s="916">
        <v>0</v>
      </c>
      <c r="G28" s="915">
        <v>0</v>
      </c>
      <c r="H28" s="916">
        <v>29</v>
      </c>
      <c r="I28" s="915"/>
      <c r="J28" s="916">
        <v>0</v>
      </c>
      <c r="K28" s="915">
        <v>0</v>
      </c>
      <c r="L28" s="917">
        <v>29</v>
      </c>
      <c r="M28" s="2922"/>
    </row>
    <row r="29" spans="1:13" ht="9.75" customHeight="1" x14ac:dyDescent="0.2">
      <c r="A29" s="115" t="s">
        <v>830</v>
      </c>
      <c r="B29" s="38" t="s">
        <v>665</v>
      </c>
      <c r="C29" s="1383" t="s">
        <v>571</v>
      </c>
      <c r="D29" s="915">
        <v>0</v>
      </c>
      <c r="E29" s="915">
        <v>0</v>
      </c>
      <c r="F29" s="916">
        <v>0</v>
      </c>
      <c r="G29" s="915">
        <v>0</v>
      </c>
      <c r="H29" s="916">
        <v>0</v>
      </c>
      <c r="I29" s="915"/>
      <c r="J29" s="916">
        <v>0</v>
      </c>
      <c r="K29" s="915">
        <v>0</v>
      </c>
      <c r="L29" s="917">
        <v>0</v>
      </c>
      <c r="M29" s="2922"/>
    </row>
    <row r="30" spans="1:13" ht="9.75" customHeight="1" x14ac:dyDescent="0.2">
      <c r="A30" s="115" t="s">
        <v>831</v>
      </c>
      <c r="B30" s="38" t="s">
        <v>366</v>
      </c>
      <c r="C30" s="1383" t="s">
        <v>571</v>
      </c>
      <c r="D30" s="915">
        <v>0</v>
      </c>
      <c r="E30" s="915">
        <v>0</v>
      </c>
      <c r="F30" s="916">
        <v>0</v>
      </c>
      <c r="G30" s="915">
        <v>0</v>
      </c>
      <c r="H30" s="916">
        <v>0</v>
      </c>
      <c r="I30" s="915"/>
      <c r="J30" s="916">
        <v>0</v>
      </c>
      <c r="K30" s="915">
        <v>0</v>
      </c>
      <c r="L30" s="917">
        <v>0</v>
      </c>
      <c r="M30" s="2922"/>
    </row>
    <row r="31" spans="1:13" ht="9.75" customHeight="1" x14ac:dyDescent="0.2">
      <c r="A31" s="115" t="s">
        <v>832</v>
      </c>
      <c r="B31" s="38" t="s">
        <v>367</v>
      </c>
      <c r="C31" s="1383" t="s">
        <v>571</v>
      </c>
      <c r="D31" s="915">
        <v>-7</v>
      </c>
      <c r="E31" s="915">
        <v>1</v>
      </c>
      <c r="F31" s="916">
        <v>0</v>
      </c>
      <c r="G31" s="915">
        <v>0</v>
      </c>
      <c r="H31" s="916">
        <v>-6</v>
      </c>
      <c r="I31" s="915"/>
      <c r="J31" s="916">
        <v>0</v>
      </c>
      <c r="K31" s="915">
        <v>0</v>
      </c>
      <c r="L31" s="917">
        <v>-6</v>
      </c>
      <c r="M31" s="2922"/>
    </row>
    <row r="32" spans="1:13" ht="15" customHeight="1" x14ac:dyDescent="0.2">
      <c r="A32" s="116" t="s">
        <v>49</v>
      </c>
      <c r="B32" s="113" t="s">
        <v>833</v>
      </c>
      <c r="C32" s="1384" t="s">
        <v>571</v>
      </c>
      <c r="D32" s="937">
        <v>0</v>
      </c>
      <c r="E32" s="937">
        <v>0</v>
      </c>
      <c r="F32" s="938">
        <v>0</v>
      </c>
      <c r="G32" s="937">
        <v>0</v>
      </c>
      <c r="H32" s="938">
        <v>0</v>
      </c>
      <c r="I32" s="937"/>
      <c r="J32" s="938">
        <v>0</v>
      </c>
      <c r="K32" s="937">
        <v>0</v>
      </c>
      <c r="L32" s="939">
        <v>0</v>
      </c>
      <c r="M32" s="2922"/>
    </row>
  </sheetData>
  <mergeCells count="10">
    <mergeCell ref="G1:K1"/>
    <mergeCell ref="G2:L2"/>
    <mergeCell ref="A4:B5"/>
    <mergeCell ref="D4:H4"/>
    <mergeCell ref="I4:I5"/>
    <mergeCell ref="J4:J5"/>
    <mergeCell ref="K4:K5"/>
    <mergeCell ref="L4:L5"/>
    <mergeCell ref="D3:L3"/>
    <mergeCell ref="A1:B1"/>
  </mergeCells>
  <phoneticPr fontId="1" type="noConversion"/>
  <printOptions horizontalCentered="1"/>
  <pageMargins left="0.19685039370078741" right="0.19685039370078741" top="0.6692913385826772" bottom="0.51181102362204722" header="0" footer="0.31496062992125984"/>
  <pageSetup paperSize="9" firstPageNumber="31" fitToWidth="0" orientation="landscape" r:id="rId1"/>
  <headerFooter alignWithMargins="0">
    <oddFooter>&amp;C&amp;P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pageSetUpPr fitToPage="1"/>
  </sheetPr>
  <dimension ref="A1:M35"/>
  <sheetViews>
    <sheetView view="pageBreakPreview" zoomScale="60" zoomScaleNormal="100" workbookViewId="0">
      <selection sqref="A1:B1"/>
    </sheetView>
  </sheetViews>
  <sheetFormatPr defaultRowHeight="12.75" x14ac:dyDescent="0.2"/>
  <cols>
    <col min="1" max="1" width="5.140625" style="153" customWidth="1"/>
    <col min="2" max="2" width="34.42578125" style="34" customWidth="1"/>
    <col min="3" max="3" width="0.85546875" style="34" customWidth="1"/>
    <col min="4" max="4" width="10" style="5" customWidth="1"/>
    <col min="5" max="5" width="11.140625" style="5" customWidth="1"/>
    <col min="6" max="12" width="10" style="5" customWidth="1"/>
    <col min="13" max="13" width="3.28515625" style="5" customWidth="1"/>
    <col min="14" max="16384" width="9.140625" style="34"/>
  </cols>
  <sheetData>
    <row r="1" spans="1:13" ht="27.75" customHeight="1" x14ac:dyDescent="0.2">
      <c r="A1" s="3107" t="s">
        <v>184</v>
      </c>
      <c r="B1" s="3075"/>
      <c r="C1" s="130"/>
      <c r="D1" s="2"/>
      <c r="E1" s="3"/>
      <c r="F1" s="3"/>
      <c r="G1" s="3092" t="s">
        <v>185</v>
      </c>
      <c r="H1" s="3092"/>
      <c r="I1" s="3092"/>
      <c r="J1" s="3092"/>
      <c r="K1" s="3092"/>
      <c r="L1" s="4">
        <v>964</v>
      </c>
      <c r="M1" s="34"/>
    </row>
    <row r="2" spans="1:13" x14ac:dyDescent="0.2">
      <c r="A2" s="94" t="s">
        <v>518</v>
      </c>
      <c r="B2" s="7"/>
      <c r="C2" s="8"/>
      <c r="D2" s="9"/>
      <c r="E2" s="3"/>
      <c r="F2" s="3"/>
      <c r="G2" s="3093" t="s">
        <v>356</v>
      </c>
      <c r="H2" s="3093"/>
      <c r="I2" s="3093"/>
      <c r="J2" s="3093"/>
      <c r="K2" s="3093"/>
      <c r="L2" s="3093"/>
      <c r="M2" s="34"/>
    </row>
    <row r="3" spans="1:13" ht="12" customHeight="1" x14ac:dyDescent="0.2">
      <c r="A3" s="95"/>
      <c r="B3" s="10"/>
      <c r="C3" s="11"/>
      <c r="D3" s="3103" t="s">
        <v>147</v>
      </c>
      <c r="E3" s="3104"/>
      <c r="F3" s="3104"/>
      <c r="G3" s="3104"/>
      <c r="H3" s="3104"/>
      <c r="I3" s="3104"/>
      <c r="J3" s="3104"/>
      <c r="K3" s="3104"/>
      <c r="L3" s="3105"/>
      <c r="M3" s="34"/>
    </row>
    <row r="4" spans="1:13" ht="12" customHeight="1" x14ac:dyDescent="0.2">
      <c r="A4" s="3094" t="s">
        <v>144</v>
      </c>
      <c r="B4" s="3095"/>
      <c r="C4" s="12"/>
      <c r="D4" s="3096" t="s">
        <v>552</v>
      </c>
      <c r="E4" s="3097"/>
      <c r="F4" s="3097"/>
      <c r="G4" s="3097"/>
      <c r="H4" s="3098"/>
      <c r="I4" s="3099" t="s">
        <v>553</v>
      </c>
      <c r="J4" s="3101" t="s">
        <v>554</v>
      </c>
      <c r="K4" s="3099" t="s">
        <v>555</v>
      </c>
      <c r="L4" s="3102" t="s">
        <v>357</v>
      </c>
    </row>
    <row r="5" spans="1:13" ht="31.5" x14ac:dyDescent="0.2">
      <c r="A5" s="3094"/>
      <c r="B5" s="3095"/>
      <c r="C5" s="12"/>
      <c r="D5" s="2182" t="s">
        <v>556</v>
      </c>
      <c r="E5" s="2180" t="s">
        <v>557</v>
      </c>
      <c r="F5" s="2181" t="s">
        <v>558</v>
      </c>
      <c r="G5" s="2180" t="s">
        <v>555</v>
      </c>
      <c r="H5" s="2181" t="s">
        <v>124</v>
      </c>
      <c r="I5" s="3100"/>
      <c r="J5" s="3101"/>
      <c r="K5" s="3100"/>
      <c r="L5" s="3102"/>
    </row>
    <row r="6" spans="1:13" ht="10.5" customHeight="1" x14ac:dyDescent="0.2">
      <c r="A6" s="96"/>
      <c r="B6" s="18"/>
      <c r="C6" s="18"/>
      <c r="D6" s="19" t="s">
        <v>559</v>
      </c>
      <c r="E6" s="20" t="s">
        <v>560</v>
      </c>
      <c r="F6" s="21" t="s">
        <v>561</v>
      </c>
      <c r="G6" s="20" t="s">
        <v>562</v>
      </c>
      <c r="H6" s="21" t="s">
        <v>563</v>
      </c>
      <c r="I6" s="20" t="s">
        <v>564</v>
      </c>
      <c r="J6" s="21" t="s">
        <v>565</v>
      </c>
      <c r="K6" s="20" t="s">
        <v>566</v>
      </c>
      <c r="L6" s="22" t="s">
        <v>567</v>
      </c>
    </row>
    <row r="7" spans="1:13" ht="10.5" customHeight="1" x14ac:dyDescent="0.2">
      <c r="A7" s="97"/>
      <c r="B7" s="23" t="s">
        <v>568</v>
      </c>
      <c r="C7" s="131"/>
      <c r="D7" s="109" t="s">
        <v>569</v>
      </c>
      <c r="E7" s="109" t="s">
        <v>569</v>
      </c>
      <c r="F7" s="109" t="s">
        <v>569</v>
      </c>
      <c r="G7" s="109" t="s">
        <v>569</v>
      </c>
      <c r="H7" s="110" t="s">
        <v>569</v>
      </c>
      <c r="I7" s="109" t="s">
        <v>569</v>
      </c>
      <c r="J7" s="110" t="s">
        <v>569</v>
      </c>
      <c r="K7" s="109" t="s">
        <v>569</v>
      </c>
      <c r="L7" s="111" t="s">
        <v>569</v>
      </c>
    </row>
    <row r="8" spans="1:13" s="717" customFormat="1" ht="15" customHeight="1" x14ac:dyDescent="0.2">
      <c r="A8" s="158" t="s">
        <v>50</v>
      </c>
      <c r="B8" s="41" t="s">
        <v>834</v>
      </c>
      <c r="C8" s="11" t="s">
        <v>571</v>
      </c>
      <c r="D8" s="940">
        <v>35611</v>
      </c>
      <c r="E8" s="940">
        <v>803</v>
      </c>
      <c r="F8" s="940">
        <v>3778</v>
      </c>
      <c r="G8" s="940">
        <v>36</v>
      </c>
      <c r="H8" s="940">
        <v>40228</v>
      </c>
      <c r="I8" s="940"/>
      <c r="J8" s="940">
        <v>5153</v>
      </c>
      <c r="K8" s="940">
        <v>181</v>
      </c>
      <c r="L8" s="940">
        <v>45562</v>
      </c>
      <c r="M8" s="716"/>
    </row>
    <row r="9" spans="1:13" s="719" customFormat="1" ht="11.25" customHeight="1" x14ac:dyDescent="0.2">
      <c r="A9" s="723" t="s">
        <v>369</v>
      </c>
      <c r="B9" s="838" t="s">
        <v>370</v>
      </c>
      <c r="C9" s="722" t="s">
        <v>571</v>
      </c>
      <c r="D9" s="936">
        <v>1180</v>
      </c>
      <c r="E9" s="936">
        <v>0</v>
      </c>
      <c r="F9" s="936">
        <v>0</v>
      </c>
      <c r="G9" s="936">
        <v>0</v>
      </c>
      <c r="H9" s="936">
        <v>1180</v>
      </c>
      <c r="I9" s="936"/>
      <c r="J9" s="936">
        <v>-41</v>
      </c>
      <c r="K9" s="936">
        <v>0</v>
      </c>
      <c r="L9" s="936">
        <v>1139</v>
      </c>
      <c r="M9" s="718"/>
    </row>
    <row r="10" spans="1:13" s="719" customFormat="1" ht="9.75" customHeight="1" x14ac:dyDescent="0.2">
      <c r="A10" s="723" t="s">
        <v>371</v>
      </c>
      <c r="B10" s="838" t="s">
        <v>213</v>
      </c>
      <c r="C10" s="722" t="s">
        <v>571</v>
      </c>
      <c r="D10" s="936">
        <v>43017</v>
      </c>
      <c r="E10" s="936">
        <v>2</v>
      </c>
      <c r="F10" s="936">
        <v>0</v>
      </c>
      <c r="G10" s="936">
        <v>-251</v>
      </c>
      <c r="H10" s="936">
        <v>42768</v>
      </c>
      <c r="I10" s="936"/>
      <c r="J10" s="936">
        <v>631</v>
      </c>
      <c r="K10" s="936">
        <v>222</v>
      </c>
      <c r="L10" s="936">
        <v>43621</v>
      </c>
      <c r="M10" s="718"/>
    </row>
    <row r="11" spans="1:13" s="719" customFormat="1" ht="9.75" customHeight="1" x14ac:dyDescent="0.2">
      <c r="A11" s="723" t="s">
        <v>214</v>
      </c>
      <c r="B11" s="838" t="s">
        <v>667</v>
      </c>
      <c r="C11" s="722" t="s">
        <v>571</v>
      </c>
      <c r="D11" s="936">
        <v>-6146</v>
      </c>
      <c r="E11" s="936">
        <v>-181</v>
      </c>
      <c r="F11" s="936">
        <v>2102</v>
      </c>
      <c r="G11" s="936">
        <v>0</v>
      </c>
      <c r="H11" s="936">
        <v>-4225</v>
      </c>
      <c r="I11" s="936"/>
      <c r="J11" s="936">
        <v>2460</v>
      </c>
      <c r="K11" s="936">
        <v>-41</v>
      </c>
      <c r="L11" s="936">
        <v>-1806</v>
      </c>
      <c r="M11" s="718"/>
    </row>
    <row r="12" spans="1:13" s="719" customFormat="1" ht="9.75" customHeight="1" x14ac:dyDescent="0.2">
      <c r="A12" s="723" t="s">
        <v>668</v>
      </c>
      <c r="B12" s="838" t="s">
        <v>669</v>
      </c>
      <c r="C12" s="722" t="s">
        <v>571</v>
      </c>
      <c r="D12" s="936">
        <v>0</v>
      </c>
      <c r="E12" s="936">
        <v>0</v>
      </c>
      <c r="F12" s="936">
        <v>0</v>
      </c>
      <c r="G12" s="936">
        <v>0</v>
      </c>
      <c r="H12" s="936">
        <v>0</v>
      </c>
      <c r="I12" s="936"/>
      <c r="J12" s="936">
        <v>0</v>
      </c>
      <c r="K12" s="936">
        <v>0</v>
      </c>
      <c r="L12" s="936">
        <v>0</v>
      </c>
      <c r="M12" s="718"/>
    </row>
    <row r="13" spans="1:13" s="719" customFormat="1" ht="9.75" customHeight="1" x14ac:dyDescent="0.2">
      <c r="A13" s="723" t="s">
        <v>670</v>
      </c>
      <c r="B13" s="838" t="s">
        <v>671</v>
      </c>
      <c r="C13" s="722" t="s">
        <v>571</v>
      </c>
      <c r="D13" s="936">
        <v>0</v>
      </c>
      <c r="E13" s="936">
        <v>0</v>
      </c>
      <c r="F13" s="936">
        <v>0</v>
      </c>
      <c r="G13" s="936">
        <v>0</v>
      </c>
      <c r="H13" s="936">
        <v>0</v>
      </c>
      <c r="I13" s="936"/>
      <c r="J13" s="936">
        <v>0</v>
      </c>
      <c r="K13" s="936">
        <v>0</v>
      </c>
      <c r="L13" s="936">
        <v>0</v>
      </c>
      <c r="M13" s="718"/>
    </row>
    <row r="14" spans="1:13" s="719" customFormat="1" ht="9.75" customHeight="1" x14ac:dyDescent="0.2">
      <c r="A14" s="723" t="s">
        <v>672</v>
      </c>
      <c r="B14" s="838" t="s">
        <v>613</v>
      </c>
      <c r="C14" s="722" t="s">
        <v>571</v>
      </c>
      <c r="D14" s="936">
        <v>0</v>
      </c>
      <c r="E14" s="936">
        <v>0</v>
      </c>
      <c r="F14" s="936">
        <v>0</v>
      </c>
      <c r="G14" s="936">
        <v>0</v>
      </c>
      <c r="H14" s="936">
        <v>0</v>
      </c>
      <c r="I14" s="936"/>
      <c r="J14" s="936">
        <v>0</v>
      </c>
      <c r="K14" s="936">
        <v>0</v>
      </c>
      <c r="L14" s="936">
        <v>0</v>
      </c>
      <c r="M14" s="718"/>
    </row>
    <row r="15" spans="1:13" s="719" customFormat="1" ht="9.75" customHeight="1" x14ac:dyDescent="0.2">
      <c r="A15" s="723" t="s">
        <v>614</v>
      </c>
      <c r="B15" s="838" t="s">
        <v>835</v>
      </c>
      <c r="C15" s="722" t="s">
        <v>571</v>
      </c>
      <c r="D15" s="936">
        <v>-2440</v>
      </c>
      <c r="E15" s="936">
        <v>982</v>
      </c>
      <c r="F15" s="936">
        <v>1676</v>
      </c>
      <c r="G15" s="936">
        <v>287</v>
      </c>
      <c r="H15" s="936">
        <v>505</v>
      </c>
      <c r="I15" s="936"/>
      <c r="J15" s="936">
        <v>2103</v>
      </c>
      <c r="K15" s="936">
        <v>0</v>
      </c>
      <c r="L15" s="936">
        <v>2608</v>
      </c>
      <c r="M15" s="718"/>
    </row>
    <row r="16" spans="1:13" ht="15" customHeight="1" x14ac:dyDescent="0.2">
      <c r="A16" s="114" t="s">
        <v>52</v>
      </c>
      <c r="B16" s="37" t="s">
        <v>817</v>
      </c>
      <c r="C16" s="12" t="s">
        <v>571</v>
      </c>
      <c r="D16" s="918">
        <v>31961</v>
      </c>
      <c r="E16" s="918">
        <v>803</v>
      </c>
      <c r="F16" s="918">
        <v>3779</v>
      </c>
      <c r="G16" s="918">
        <v>36</v>
      </c>
      <c r="H16" s="918">
        <v>36579</v>
      </c>
      <c r="I16" s="918"/>
      <c r="J16" s="918">
        <v>4945</v>
      </c>
      <c r="K16" s="918">
        <v>181</v>
      </c>
      <c r="L16" s="918">
        <v>41705</v>
      </c>
      <c r="M16" s="148"/>
    </row>
    <row r="17" spans="1:13" ht="9.75" customHeight="1" x14ac:dyDescent="0.2">
      <c r="A17" s="115" t="s">
        <v>836</v>
      </c>
      <c r="B17" s="38" t="s">
        <v>616</v>
      </c>
      <c r="C17" s="12" t="s">
        <v>571</v>
      </c>
      <c r="D17" s="936">
        <v>0</v>
      </c>
      <c r="E17" s="936">
        <v>0</v>
      </c>
      <c r="F17" s="936">
        <v>0</v>
      </c>
      <c r="G17" s="936">
        <v>0</v>
      </c>
      <c r="H17" s="936">
        <v>0</v>
      </c>
      <c r="I17" s="936"/>
      <c r="J17" s="936">
        <v>-41</v>
      </c>
      <c r="K17" s="936">
        <v>0</v>
      </c>
      <c r="L17" s="936">
        <v>-41</v>
      </c>
      <c r="M17" s="148"/>
    </row>
    <row r="18" spans="1:13" ht="9.75" customHeight="1" x14ac:dyDescent="0.2">
      <c r="A18" s="115" t="s">
        <v>837</v>
      </c>
      <c r="B18" s="38" t="s">
        <v>368</v>
      </c>
      <c r="C18" s="12" t="s">
        <v>571</v>
      </c>
      <c r="D18" s="936">
        <v>38348</v>
      </c>
      <c r="E18" s="936">
        <v>2</v>
      </c>
      <c r="F18" s="936">
        <v>0</v>
      </c>
      <c r="G18" s="936">
        <v>-251</v>
      </c>
      <c r="H18" s="936">
        <v>38099</v>
      </c>
      <c r="I18" s="936"/>
      <c r="J18" s="936">
        <v>614</v>
      </c>
      <c r="K18" s="936">
        <v>222</v>
      </c>
      <c r="L18" s="936">
        <v>38935</v>
      </c>
      <c r="M18" s="148"/>
    </row>
    <row r="19" spans="1:13" ht="9.75" customHeight="1" x14ac:dyDescent="0.2">
      <c r="A19" s="115" t="s">
        <v>838</v>
      </c>
      <c r="B19" s="38" t="s">
        <v>364</v>
      </c>
      <c r="C19" s="12" t="s">
        <v>571</v>
      </c>
      <c r="D19" s="936">
        <v>-3921</v>
      </c>
      <c r="E19" s="936">
        <v>-181</v>
      </c>
      <c r="F19" s="936">
        <v>2102</v>
      </c>
      <c r="G19" s="936">
        <v>0</v>
      </c>
      <c r="H19" s="936">
        <v>-2000</v>
      </c>
      <c r="I19" s="936"/>
      <c r="J19" s="936">
        <v>2268</v>
      </c>
      <c r="K19" s="936">
        <v>-41</v>
      </c>
      <c r="L19" s="936">
        <v>227</v>
      </c>
      <c r="M19" s="148"/>
    </row>
    <row r="20" spans="1:13" ht="9.75" customHeight="1" x14ac:dyDescent="0.2">
      <c r="A20" s="115" t="s">
        <v>839</v>
      </c>
      <c r="B20" s="117" t="s">
        <v>365</v>
      </c>
      <c r="C20" s="12" t="s">
        <v>571</v>
      </c>
      <c r="D20" s="936">
        <v>0</v>
      </c>
      <c r="E20" s="936">
        <v>0</v>
      </c>
      <c r="F20" s="936">
        <v>0</v>
      </c>
      <c r="G20" s="936">
        <v>0</v>
      </c>
      <c r="H20" s="936">
        <v>0</v>
      </c>
      <c r="I20" s="936"/>
      <c r="J20" s="936">
        <v>0</v>
      </c>
      <c r="K20" s="936">
        <v>0</v>
      </c>
      <c r="L20" s="936">
        <v>0</v>
      </c>
      <c r="M20" s="148"/>
    </row>
    <row r="21" spans="1:13" ht="9.75" customHeight="1" x14ac:dyDescent="0.2">
      <c r="A21" s="115" t="s">
        <v>840</v>
      </c>
      <c r="B21" s="38" t="s">
        <v>665</v>
      </c>
      <c r="C21" s="12" t="s">
        <v>571</v>
      </c>
      <c r="D21" s="936">
        <v>0</v>
      </c>
      <c r="E21" s="936">
        <v>0</v>
      </c>
      <c r="F21" s="936">
        <v>0</v>
      </c>
      <c r="G21" s="936">
        <v>0</v>
      </c>
      <c r="H21" s="936">
        <v>0</v>
      </c>
      <c r="I21" s="936"/>
      <c r="J21" s="936">
        <v>0</v>
      </c>
      <c r="K21" s="936">
        <v>0</v>
      </c>
      <c r="L21" s="936">
        <v>0</v>
      </c>
      <c r="M21" s="148"/>
    </row>
    <row r="22" spans="1:13" ht="9.75" customHeight="1" x14ac:dyDescent="0.2">
      <c r="A22" s="115" t="s">
        <v>841</v>
      </c>
      <c r="B22" s="38" t="s">
        <v>366</v>
      </c>
      <c r="C22" s="12" t="s">
        <v>571</v>
      </c>
      <c r="D22" s="936">
        <v>0</v>
      </c>
      <c r="E22" s="936">
        <v>0</v>
      </c>
      <c r="F22" s="936">
        <v>0</v>
      </c>
      <c r="G22" s="936">
        <v>0</v>
      </c>
      <c r="H22" s="936">
        <v>0</v>
      </c>
      <c r="I22" s="936"/>
      <c r="J22" s="936">
        <v>0</v>
      </c>
      <c r="K22" s="936">
        <v>0</v>
      </c>
      <c r="L22" s="936">
        <v>0</v>
      </c>
      <c r="M22" s="148"/>
    </row>
    <row r="23" spans="1:13" ht="9.75" customHeight="1" x14ac:dyDescent="0.2">
      <c r="A23" s="115" t="s">
        <v>842</v>
      </c>
      <c r="B23" s="38" t="s">
        <v>618</v>
      </c>
      <c r="C23" s="12" t="s">
        <v>571</v>
      </c>
      <c r="D23" s="936">
        <v>-2466</v>
      </c>
      <c r="E23" s="936">
        <v>982</v>
      </c>
      <c r="F23" s="936">
        <v>1677</v>
      </c>
      <c r="G23" s="936">
        <v>287</v>
      </c>
      <c r="H23" s="936">
        <v>480</v>
      </c>
      <c r="I23" s="936"/>
      <c r="J23" s="936">
        <v>2104</v>
      </c>
      <c r="K23" s="936">
        <v>0</v>
      </c>
      <c r="L23" s="936">
        <v>2584</v>
      </c>
      <c r="M23" s="148"/>
    </row>
    <row r="24" spans="1:13" ht="15" customHeight="1" x14ac:dyDescent="0.2">
      <c r="A24" s="114" t="s">
        <v>53</v>
      </c>
      <c r="B24" s="37" t="s">
        <v>825</v>
      </c>
      <c r="C24" s="12" t="s">
        <v>571</v>
      </c>
      <c r="D24" s="918">
        <v>3650</v>
      </c>
      <c r="E24" s="918">
        <v>0</v>
      </c>
      <c r="F24" s="918">
        <v>-1</v>
      </c>
      <c r="G24" s="918">
        <v>0</v>
      </c>
      <c r="H24" s="918">
        <v>3649</v>
      </c>
      <c r="I24" s="918"/>
      <c r="J24" s="918">
        <v>208</v>
      </c>
      <c r="K24" s="918">
        <v>0</v>
      </c>
      <c r="L24" s="918">
        <v>3857</v>
      </c>
      <c r="M24" s="148"/>
    </row>
    <row r="25" spans="1:13" ht="9.75" customHeight="1" x14ac:dyDescent="0.2">
      <c r="A25" s="115" t="s">
        <v>843</v>
      </c>
      <c r="B25" s="38" t="s">
        <v>362</v>
      </c>
      <c r="C25" s="12" t="s">
        <v>571</v>
      </c>
      <c r="D25" s="936">
        <v>1180</v>
      </c>
      <c r="E25" s="936">
        <v>0</v>
      </c>
      <c r="F25" s="941">
        <v>0</v>
      </c>
      <c r="G25" s="936">
        <v>0</v>
      </c>
      <c r="H25" s="941">
        <v>1180</v>
      </c>
      <c r="I25" s="936"/>
      <c r="J25" s="941">
        <v>0</v>
      </c>
      <c r="K25" s="936">
        <v>0</v>
      </c>
      <c r="L25" s="942">
        <v>1180</v>
      </c>
      <c r="M25" s="148"/>
    </row>
    <row r="26" spans="1:13" ht="9.75" customHeight="1" x14ac:dyDescent="0.2">
      <c r="A26" s="115" t="s">
        <v>844</v>
      </c>
      <c r="B26" s="38" t="s">
        <v>368</v>
      </c>
      <c r="C26" s="12" t="s">
        <v>571</v>
      </c>
      <c r="D26" s="936">
        <v>4669</v>
      </c>
      <c r="E26" s="936">
        <v>0</v>
      </c>
      <c r="F26" s="941">
        <v>0</v>
      </c>
      <c r="G26" s="936">
        <v>0</v>
      </c>
      <c r="H26" s="941">
        <v>4669</v>
      </c>
      <c r="I26" s="936"/>
      <c r="J26" s="941">
        <v>17</v>
      </c>
      <c r="K26" s="936">
        <v>0</v>
      </c>
      <c r="L26" s="942">
        <v>4686</v>
      </c>
      <c r="M26" s="148"/>
    </row>
    <row r="27" spans="1:13" ht="9.75" customHeight="1" x14ac:dyDescent="0.2">
      <c r="A27" s="115" t="s">
        <v>845</v>
      </c>
      <c r="B27" s="38" t="s">
        <v>364</v>
      </c>
      <c r="C27" s="12" t="s">
        <v>571</v>
      </c>
      <c r="D27" s="936">
        <v>-2225</v>
      </c>
      <c r="E27" s="936">
        <v>0</v>
      </c>
      <c r="F27" s="941">
        <v>0</v>
      </c>
      <c r="G27" s="936">
        <v>0</v>
      </c>
      <c r="H27" s="941">
        <v>-2225</v>
      </c>
      <c r="I27" s="936"/>
      <c r="J27" s="941">
        <v>192</v>
      </c>
      <c r="K27" s="936">
        <v>0</v>
      </c>
      <c r="L27" s="942">
        <v>-2033</v>
      </c>
      <c r="M27" s="148"/>
    </row>
    <row r="28" spans="1:13" ht="9.75" customHeight="1" x14ac:dyDescent="0.2">
      <c r="A28" s="115" t="s">
        <v>846</v>
      </c>
      <c r="B28" s="117" t="s">
        <v>365</v>
      </c>
      <c r="C28" s="12" t="s">
        <v>571</v>
      </c>
      <c r="D28" s="936">
        <v>0</v>
      </c>
      <c r="E28" s="936">
        <v>0</v>
      </c>
      <c r="F28" s="936">
        <v>0</v>
      </c>
      <c r="G28" s="936">
        <v>0</v>
      </c>
      <c r="H28" s="941">
        <v>-1</v>
      </c>
      <c r="I28" s="936"/>
      <c r="J28" s="936">
        <v>0</v>
      </c>
      <c r="K28" s="936">
        <v>0</v>
      </c>
      <c r="L28" s="942">
        <v>0</v>
      </c>
      <c r="M28" s="148"/>
    </row>
    <row r="29" spans="1:13" ht="9.75" customHeight="1" x14ac:dyDescent="0.2">
      <c r="A29" s="115" t="s">
        <v>847</v>
      </c>
      <c r="B29" s="38" t="s">
        <v>665</v>
      </c>
      <c r="C29" s="12" t="s">
        <v>571</v>
      </c>
      <c r="D29" s="936">
        <v>0</v>
      </c>
      <c r="E29" s="936">
        <v>0</v>
      </c>
      <c r="F29" s="936">
        <v>0</v>
      </c>
      <c r="G29" s="936">
        <v>0</v>
      </c>
      <c r="H29" s="941">
        <v>0</v>
      </c>
      <c r="I29" s="936"/>
      <c r="J29" s="941">
        <v>0</v>
      </c>
      <c r="K29" s="936">
        <v>0</v>
      </c>
      <c r="L29" s="942">
        <v>0</v>
      </c>
      <c r="M29" s="148"/>
    </row>
    <row r="30" spans="1:13" ht="9.75" customHeight="1" x14ac:dyDescent="0.2">
      <c r="A30" s="115" t="s">
        <v>848</v>
      </c>
      <c r="B30" s="38" t="s">
        <v>366</v>
      </c>
      <c r="C30" s="12" t="s">
        <v>571</v>
      </c>
      <c r="D30" s="936">
        <v>0</v>
      </c>
      <c r="E30" s="936">
        <v>0</v>
      </c>
      <c r="F30" s="936">
        <v>0</v>
      </c>
      <c r="G30" s="936">
        <v>0</v>
      </c>
      <c r="H30" s="941">
        <v>0</v>
      </c>
      <c r="I30" s="936"/>
      <c r="J30" s="941">
        <v>0</v>
      </c>
      <c r="K30" s="936">
        <v>0</v>
      </c>
      <c r="L30" s="942">
        <v>0</v>
      </c>
      <c r="M30" s="148"/>
    </row>
    <row r="31" spans="1:13" ht="10.5" customHeight="1" x14ac:dyDescent="0.2">
      <c r="A31" s="118" t="s">
        <v>849</v>
      </c>
      <c r="B31" s="39" t="s">
        <v>619</v>
      </c>
      <c r="C31" s="18" t="s">
        <v>571</v>
      </c>
      <c r="D31" s="920">
        <v>26</v>
      </c>
      <c r="E31" s="920">
        <v>0</v>
      </c>
      <c r="F31" s="920">
        <v>-1</v>
      </c>
      <c r="G31" s="920">
        <v>0</v>
      </c>
      <c r="H31" s="943">
        <v>25</v>
      </c>
      <c r="I31" s="920"/>
      <c r="J31" s="920">
        <v>-1</v>
      </c>
      <c r="K31" s="920">
        <v>0</v>
      </c>
      <c r="L31" s="944">
        <v>24</v>
      </c>
      <c r="M31" s="148"/>
    </row>
    <row r="32" spans="1:13" ht="14.25" customHeight="1" x14ac:dyDescent="0.2">
      <c r="A32" s="106" t="s">
        <v>58</v>
      </c>
      <c r="B32" s="12"/>
      <c r="C32" s="35"/>
      <c r="D32" s="108"/>
      <c r="E32" s="108"/>
      <c r="F32" s="108"/>
      <c r="G32" s="108"/>
      <c r="H32" s="108"/>
      <c r="I32" s="108"/>
      <c r="J32" s="108"/>
      <c r="K32" s="108"/>
      <c r="L32" s="108"/>
      <c r="M32" s="148"/>
    </row>
    <row r="33" spans="1:13" ht="9.75" customHeight="1" x14ac:dyDescent="0.2">
      <c r="A33" s="106" t="s">
        <v>59</v>
      </c>
      <c r="B33" s="12"/>
      <c r="C33" s="35"/>
      <c r="D33" s="108"/>
      <c r="E33" s="108"/>
      <c r="F33" s="108"/>
      <c r="G33" s="108"/>
      <c r="H33" s="108"/>
      <c r="I33" s="108"/>
      <c r="J33" s="108"/>
      <c r="K33" s="108"/>
      <c r="L33" s="108"/>
      <c r="M33" s="148"/>
    </row>
    <row r="34" spans="1:13" ht="9.75" customHeight="1" x14ac:dyDescent="0.2">
      <c r="A34" s="132" t="s">
        <v>632</v>
      </c>
      <c r="B34" s="12"/>
      <c r="C34" s="35"/>
      <c r="D34" s="108"/>
      <c r="E34" s="108"/>
      <c r="F34" s="108"/>
      <c r="G34" s="108"/>
      <c r="H34" s="108"/>
      <c r="I34" s="108"/>
      <c r="J34" s="108"/>
      <c r="K34" s="108"/>
      <c r="L34" s="108"/>
      <c r="M34" s="148"/>
    </row>
    <row r="35" spans="1:13" ht="9.75" customHeight="1" x14ac:dyDescent="0.2">
      <c r="A35" s="120" t="s">
        <v>633</v>
      </c>
      <c r="B35" s="12"/>
      <c r="C35" s="35"/>
      <c r="D35" s="108"/>
      <c r="E35" s="108"/>
      <c r="F35" s="108"/>
      <c r="G35" s="108"/>
      <c r="H35" s="108"/>
      <c r="I35" s="108"/>
      <c r="J35" s="108"/>
      <c r="K35" s="108"/>
      <c r="L35" s="108"/>
      <c r="M35" s="148"/>
    </row>
  </sheetData>
  <mergeCells count="10">
    <mergeCell ref="G1:K1"/>
    <mergeCell ref="G2:L2"/>
    <mergeCell ref="A4:B5"/>
    <mergeCell ref="D4:H4"/>
    <mergeCell ref="I4:I5"/>
    <mergeCell ref="J4:J5"/>
    <mergeCell ref="K4:K5"/>
    <mergeCell ref="L4:L5"/>
    <mergeCell ref="D3:L3"/>
    <mergeCell ref="A1:B1"/>
  </mergeCells>
  <phoneticPr fontId="1" type="noConversion"/>
  <printOptions horizontalCentered="1"/>
  <pageMargins left="0.19685039370078741" right="0.19685039370078741" top="0.6692913385826772" bottom="0.51181102362204722" header="0" footer="0.31496062992125984"/>
  <pageSetup paperSize="9" firstPageNumber="31" fitToWidth="0" orientation="landscape" r:id="rId1"/>
  <headerFooter alignWithMargins="0">
    <oddFooter>&amp;C&amp;P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pageSetUpPr fitToPage="1"/>
  </sheetPr>
  <dimension ref="A1:M43"/>
  <sheetViews>
    <sheetView view="pageBreakPreview" zoomScale="60" zoomScaleNormal="100" workbookViewId="0">
      <selection sqref="A1:B1"/>
    </sheetView>
  </sheetViews>
  <sheetFormatPr defaultRowHeight="12.75" x14ac:dyDescent="0.2"/>
  <cols>
    <col min="1" max="1" width="4.7109375" style="153" customWidth="1"/>
    <col min="2" max="2" width="35.28515625" style="34" customWidth="1"/>
    <col min="3" max="3" width="0.85546875" style="34" customWidth="1"/>
    <col min="4" max="4" width="10" style="5" customWidth="1"/>
    <col min="5" max="5" width="11.140625" style="5" customWidth="1"/>
    <col min="6" max="12" width="10" style="5" customWidth="1"/>
    <col min="13" max="13" width="3.28515625" style="5" customWidth="1"/>
    <col min="14" max="16384" width="9.140625" style="34"/>
  </cols>
  <sheetData>
    <row r="1" spans="1:13" ht="27.75" customHeight="1" x14ac:dyDescent="0.2">
      <c r="A1" s="3107" t="s">
        <v>184</v>
      </c>
      <c r="B1" s="3075"/>
      <c r="C1" s="130"/>
      <c r="D1" s="2"/>
      <c r="E1" s="3"/>
      <c r="F1" s="3"/>
      <c r="G1" s="3092" t="s">
        <v>185</v>
      </c>
      <c r="H1" s="3092"/>
      <c r="I1" s="3092"/>
      <c r="J1" s="3092"/>
      <c r="K1" s="3092"/>
      <c r="L1" s="4">
        <v>964</v>
      </c>
      <c r="M1" s="34"/>
    </row>
    <row r="2" spans="1:13" x14ac:dyDescent="0.2">
      <c r="A2" s="94" t="s">
        <v>286</v>
      </c>
      <c r="B2" s="7"/>
      <c r="C2" s="8"/>
      <c r="D2" s="9"/>
      <c r="E2" s="3"/>
      <c r="F2" s="3"/>
      <c r="G2" s="3093" t="s">
        <v>356</v>
      </c>
      <c r="H2" s="3093"/>
      <c r="I2" s="3093"/>
      <c r="J2" s="3093"/>
      <c r="K2" s="3093"/>
      <c r="L2" s="3093"/>
      <c r="M2" s="34"/>
    </row>
    <row r="3" spans="1:13" ht="12" customHeight="1" x14ac:dyDescent="0.2">
      <c r="A3" s="95"/>
      <c r="B3" s="10"/>
      <c r="C3" s="11"/>
      <c r="D3" s="3103" t="s">
        <v>147</v>
      </c>
      <c r="E3" s="3104"/>
      <c r="F3" s="3104"/>
      <c r="G3" s="3104"/>
      <c r="H3" s="3104"/>
      <c r="I3" s="3104"/>
      <c r="J3" s="3104"/>
      <c r="K3" s="3104"/>
      <c r="L3" s="3105"/>
      <c r="M3" s="34"/>
    </row>
    <row r="4" spans="1:13" ht="12" customHeight="1" x14ac:dyDescent="0.2">
      <c r="A4" s="3094" t="s">
        <v>653</v>
      </c>
      <c r="B4" s="3095"/>
      <c r="C4" s="12"/>
      <c r="D4" s="3103" t="s">
        <v>552</v>
      </c>
      <c r="E4" s="3104"/>
      <c r="F4" s="3104"/>
      <c r="G4" s="3104"/>
      <c r="H4" s="3105"/>
      <c r="I4" s="3110" t="s">
        <v>553</v>
      </c>
      <c r="J4" s="3112" t="s">
        <v>554</v>
      </c>
      <c r="K4" s="3110" t="s">
        <v>555</v>
      </c>
      <c r="L4" s="3113" t="s">
        <v>584</v>
      </c>
    </row>
    <row r="5" spans="1:13" ht="31.5" x14ac:dyDescent="0.2">
      <c r="A5" s="3094"/>
      <c r="B5" s="3095"/>
      <c r="C5" s="12"/>
      <c r="D5" s="16" t="s">
        <v>556</v>
      </c>
      <c r="E5" s="17" t="s">
        <v>557</v>
      </c>
      <c r="F5" s="15" t="s">
        <v>558</v>
      </c>
      <c r="G5" s="17" t="s">
        <v>555</v>
      </c>
      <c r="H5" s="15" t="s">
        <v>585</v>
      </c>
      <c r="I5" s="3111"/>
      <c r="J5" s="3112"/>
      <c r="K5" s="3111"/>
      <c r="L5" s="3113"/>
    </row>
    <row r="6" spans="1:13" ht="10.5" customHeight="1" x14ac:dyDescent="0.2">
      <c r="A6" s="96"/>
      <c r="B6" s="18"/>
      <c r="C6" s="18"/>
      <c r="D6" s="19" t="s">
        <v>559</v>
      </c>
      <c r="E6" s="20" t="s">
        <v>560</v>
      </c>
      <c r="F6" s="21" t="s">
        <v>561</v>
      </c>
      <c r="G6" s="20" t="s">
        <v>562</v>
      </c>
      <c r="H6" s="21" t="s">
        <v>563</v>
      </c>
      <c r="I6" s="20" t="s">
        <v>564</v>
      </c>
      <c r="J6" s="21" t="s">
        <v>565</v>
      </c>
      <c r="K6" s="20" t="s">
        <v>566</v>
      </c>
      <c r="L6" s="22" t="s">
        <v>567</v>
      </c>
    </row>
    <row r="7" spans="1:13" ht="10.5" customHeight="1" x14ac:dyDescent="0.2">
      <c r="A7" s="99"/>
      <c r="B7" s="23" t="s">
        <v>568</v>
      </c>
      <c r="C7" s="131"/>
      <c r="D7" s="109" t="s">
        <v>569</v>
      </c>
      <c r="E7" s="109" t="s">
        <v>569</v>
      </c>
      <c r="F7" s="109" t="s">
        <v>569</v>
      </c>
      <c r="G7" s="109" t="s">
        <v>569</v>
      </c>
      <c r="H7" s="110" t="s">
        <v>569</v>
      </c>
      <c r="I7" s="109" t="s">
        <v>569</v>
      </c>
      <c r="J7" s="110" t="s">
        <v>569</v>
      </c>
      <c r="K7" s="109" t="s">
        <v>569</v>
      </c>
      <c r="L7" s="111" t="s">
        <v>569</v>
      </c>
    </row>
    <row r="8" spans="1:13" s="730" customFormat="1" ht="15" customHeight="1" x14ac:dyDescent="0.2">
      <c r="A8" s="832">
        <v>63</v>
      </c>
      <c r="B8" s="833" t="s">
        <v>658</v>
      </c>
      <c r="C8" s="300" t="s">
        <v>571</v>
      </c>
      <c r="D8" s="940">
        <v>331187</v>
      </c>
      <c r="E8" s="940">
        <v>288</v>
      </c>
      <c r="F8" s="940">
        <v>10189</v>
      </c>
      <c r="G8" s="940">
        <v>-7086</v>
      </c>
      <c r="H8" s="940">
        <v>334578</v>
      </c>
      <c r="I8" s="940"/>
      <c r="J8" s="940">
        <v>15910</v>
      </c>
      <c r="K8" s="940">
        <v>-4039</v>
      </c>
      <c r="L8" s="940">
        <v>346449</v>
      </c>
      <c r="M8" s="729"/>
    </row>
    <row r="9" spans="1:13" s="730" customFormat="1" ht="12" customHeight="1" x14ac:dyDescent="0.2">
      <c r="A9" s="656" t="s">
        <v>586</v>
      </c>
      <c r="B9" s="631" t="s">
        <v>372</v>
      </c>
      <c r="C9" s="722" t="s">
        <v>571</v>
      </c>
      <c r="D9" s="936">
        <v>0</v>
      </c>
      <c r="E9" s="936">
        <v>9</v>
      </c>
      <c r="F9" s="936">
        <v>0</v>
      </c>
      <c r="G9" s="936">
        <v>0</v>
      </c>
      <c r="H9" s="936">
        <v>9</v>
      </c>
      <c r="I9" s="936"/>
      <c r="J9" s="936">
        <v>28</v>
      </c>
      <c r="K9" s="936">
        <v>-3</v>
      </c>
      <c r="L9" s="936">
        <v>34</v>
      </c>
      <c r="M9" s="729"/>
    </row>
    <row r="10" spans="1:13" s="730" customFormat="1" ht="12" customHeight="1" x14ac:dyDescent="0.2">
      <c r="A10" s="656" t="s">
        <v>373</v>
      </c>
      <c r="B10" s="631" t="s">
        <v>374</v>
      </c>
      <c r="C10" s="722" t="s">
        <v>571</v>
      </c>
      <c r="D10" s="936">
        <v>233546</v>
      </c>
      <c r="E10" s="936">
        <v>3</v>
      </c>
      <c r="F10" s="936">
        <v>0</v>
      </c>
      <c r="G10" s="936">
        <v>-1080</v>
      </c>
      <c r="H10" s="936">
        <v>232469</v>
      </c>
      <c r="I10" s="936"/>
      <c r="J10" s="936">
        <v>2395</v>
      </c>
      <c r="K10" s="936">
        <v>-10</v>
      </c>
      <c r="L10" s="936">
        <v>234854</v>
      </c>
      <c r="M10" s="729"/>
    </row>
    <row r="11" spans="1:13" s="730" customFormat="1" ht="12" customHeight="1" x14ac:dyDescent="0.2">
      <c r="A11" s="656" t="s">
        <v>375</v>
      </c>
      <c r="B11" s="631" t="s">
        <v>376</v>
      </c>
      <c r="C11" s="722" t="s">
        <v>571</v>
      </c>
      <c r="D11" s="936">
        <v>97641</v>
      </c>
      <c r="E11" s="936">
        <v>276</v>
      </c>
      <c r="F11" s="936">
        <v>10189</v>
      </c>
      <c r="G11" s="936">
        <v>-6006</v>
      </c>
      <c r="H11" s="936">
        <v>102100</v>
      </c>
      <c r="I11" s="936"/>
      <c r="J11" s="936">
        <v>13487</v>
      </c>
      <c r="K11" s="936">
        <v>-4026</v>
      </c>
      <c r="L11" s="936">
        <v>111561</v>
      </c>
      <c r="M11" s="729"/>
    </row>
    <row r="12" spans="1:13" s="730" customFormat="1" ht="12" customHeight="1" x14ac:dyDescent="0.2">
      <c r="A12" s="656" t="s">
        <v>377</v>
      </c>
      <c r="B12" s="631" t="s">
        <v>539</v>
      </c>
      <c r="C12" s="722"/>
      <c r="D12" s="936">
        <v>0</v>
      </c>
      <c r="E12" s="936">
        <v>0</v>
      </c>
      <c r="F12" s="936">
        <v>0</v>
      </c>
      <c r="G12" s="936">
        <v>0</v>
      </c>
      <c r="H12" s="936">
        <v>0</v>
      </c>
      <c r="I12" s="936"/>
      <c r="J12" s="936">
        <v>0</v>
      </c>
      <c r="K12" s="936">
        <v>0</v>
      </c>
      <c r="L12" s="936">
        <v>0</v>
      </c>
      <c r="M12" s="729"/>
    </row>
    <row r="13" spans="1:13" s="730" customFormat="1" ht="12" customHeight="1" x14ac:dyDescent="0.2">
      <c r="A13" s="656" t="s">
        <v>379</v>
      </c>
      <c r="B13" s="631" t="s">
        <v>380</v>
      </c>
      <c r="C13" s="722" t="s">
        <v>571</v>
      </c>
      <c r="D13" s="936">
        <v>0</v>
      </c>
      <c r="E13" s="936">
        <v>0</v>
      </c>
      <c r="F13" s="936">
        <v>0</v>
      </c>
      <c r="G13" s="936">
        <v>0</v>
      </c>
      <c r="H13" s="936">
        <v>0</v>
      </c>
      <c r="I13" s="936"/>
      <c r="J13" s="936">
        <v>0</v>
      </c>
      <c r="K13" s="936">
        <v>0</v>
      </c>
      <c r="L13" s="936">
        <v>0</v>
      </c>
      <c r="M13" s="729"/>
    </row>
    <row r="14" spans="1:13" s="730" customFormat="1" ht="12" customHeight="1" x14ac:dyDescent="0.2">
      <c r="A14" s="656" t="s">
        <v>381</v>
      </c>
      <c r="B14" s="631" t="s">
        <v>382</v>
      </c>
      <c r="C14" s="722" t="s">
        <v>571</v>
      </c>
      <c r="D14" s="936">
        <v>0</v>
      </c>
      <c r="E14" s="936">
        <v>0</v>
      </c>
      <c r="F14" s="936">
        <v>0</v>
      </c>
      <c r="G14" s="936">
        <v>0</v>
      </c>
      <c r="H14" s="936">
        <v>0</v>
      </c>
      <c r="I14" s="936"/>
      <c r="J14" s="936">
        <v>0</v>
      </c>
      <c r="K14" s="936">
        <v>0</v>
      </c>
      <c r="L14" s="936">
        <v>0</v>
      </c>
      <c r="M14" s="729"/>
    </row>
    <row r="15" spans="1:13" s="730" customFormat="1" ht="12" customHeight="1" x14ac:dyDescent="0.2">
      <c r="A15" s="656" t="s">
        <v>383</v>
      </c>
      <c r="B15" s="631" t="s">
        <v>472</v>
      </c>
      <c r="C15" s="722" t="s">
        <v>571</v>
      </c>
      <c r="D15" s="936">
        <v>0</v>
      </c>
      <c r="E15" s="936">
        <v>0</v>
      </c>
      <c r="F15" s="936">
        <v>0</v>
      </c>
      <c r="G15" s="936">
        <v>0</v>
      </c>
      <c r="H15" s="936">
        <v>0</v>
      </c>
      <c r="I15" s="936"/>
      <c r="J15" s="936">
        <v>0</v>
      </c>
      <c r="K15" s="936">
        <v>0</v>
      </c>
      <c r="L15" s="936">
        <v>0</v>
      </c>
      <c r="M15" s="729"/>
    </row>
    <row r="16" spans="1:13" s="730" customFormat="1" ht="15" customHeight="1" x14ac:dyDescent="0.2">
      <c r="A16" s="664">
        <v>631</v>
      </c>
      <c r="B16" s="662" t="s">
        <v>817</v>
      </c>
      <c r="C16" s="143" t="s">
        <v>571</v>
      </c>
      <c r="D16" s="918">
        <v>192287</v>
      </c>
      <c r="E16" s="918">
        <v>280</v>
      </c>
      <c r="F16" s="918">
        <v>10189</v>
      </c>
      <c r="G16" s="918">
        <v>-7086</v>
      </c>
      <c r="H16" s="918">
        <v>195670</v>
      </c>
      <c r="I16" s="918"/>
      <c r="J16" s="918">
        <v>15419</v>
      </c>
      <c r="K16" s="918">
        <v>-4039</v>
      </c>
      <c r="L16" s="918">
        <v>207050</v>
      </c>
      <c r="M16" s="729"/>
    </row>
    <row r="17" spans="1:13" s="730" customFormat="1" ht="12" customHeight="1" x14ac:dyDescent="0.2">
      <c r="A17" s="663">
        <v>6312</v>
      </c>
      <c r="B17" s="660" t="s">
        <v>616</v>
      </c>
      <c r="C17" s="722" t="s">
        <v>571</v>
      </c>
      <c r="D17" s="936">
        <v>0</v>
      </c>
      <c r="E17" s="936">
        <v>9</v>
      </c>
      <c r="F17" s="936">
        <v>0</v>
      </c>
      <c r="G17" s="936">
        <v>0</v>
      </c>
      <c r="H17" s="936">
        <v>9</v>
      </c>
      <c r="I17" s="936"/>
      <c r="J17" s="936">
        <v>28</v>
      </c>
      <c r="K17" s="936">
        <v>-3</v>
      </c>
      <c r="L17" s="936">
        <v>34</v>
      </c>
      <c r="M17" s="729"/>
    </row>
    <row r="18" spans="1:13" s="730" customFormat="1" ht="12" customHeight="1" x14ac:dyDescent="0.2">
      <c r="A18" s="663">
        <v>6313</v>
      </c>
      <c r="B18" s="660" t="s">
        <v>368</v>
      </c>
      <c r="C18" s="722" t="s">
        <v>571</v>
      </c>
      <c r="D18" s="936">
        <v>170785</v>
      </c>
      <c r="E18" s="936">
        <v>3</v>
      </c>
      <c r="F18" s="936">
        <v>0</v>
      </c>
      <c r="G18" s="936">
        <v>-1080</v>
      </c>
      <c r="H18" s="936">
        <v>169708</v>
      </c>
      <c r="I18" s="936"/>
      <c r="J18" s="936">
        <v>2252</v>
      </c>
      <c r="K18" s="936">
        <v>-10</v>
      </c>
      <c r="L18" s="936">
        <v>171950</v>
      </c>
      <c r="M18" s="729"/>
    </row>
    <row r="19" spans="1:13" s="730" customFormat="1" ht="12" customHeight="1" x14ac:dyDescent="0.2">
      <c r="A19" s="663">
        <v>6314</v>
      </c>
      <c r="B19" s="660" t="s">
        <v>364</v>
      </c>
      <c r="C19" s="722" t="s">
        <v>571</v>
      </c>
      <c r="D19" s="936">
        <v>21502</v>
      </c>
      <c r="E19" s="936">
        <v>268</v>
      </c>
      <c r="F19" s="936">
        <v>10189</v>
      </c>
      <c r="G19" s="936">
        <v>-6006</v>
      </c>
      <c r="H19" s="936">
        <v>25953</v>
      </c>
      <c r="I19" s="936"/>
      <c r="J19" s="936">
        <v>13139</v>
      </c>
      <c r="K19" s="936">
        <v>-4026</v>
      </c>
      <c r="L19" s="936">
        <v>35066</v>
      </c>
      <c r="M19" s="729"/>
    </row>
    <row r="20" spans="1:13" s="730" customFormat="1" ht="12" customHeight="1" x14ac:dyDescent="0.2">
      <c r="A20" s="663">
        <v>6315</v>
      </c>
      <c r="B20" s="660" t="s">
        <v>473</v>
      </c>
      <c r="C20" s="725"/>
      <c r="D20" s="936">
        <v>0</v>
      </c>
      <c r="E20" s="936">
        <v>0</v>
      </c>
      <c r="F20" s="936">
        <v>0</v>
      </c>
      <c r="G20" s="936">
        <v>0</v>
      </c>
      <c r="H20" s="936">
        <v>0</v>
      </c>
      <c r="I20" s="936"/>
      <c r="J20" s="936">
        <v>0</v>
      </c>
      <c r="K20" s="936">
        <v>0</v>
      </c>
      <c r="L20" s="936">
        <v>0</v>
      </c>
      <c r="M20" s="729"/>
    </row>
    <row r="21" spans="1:13" s="730" customFormat="1" ht="12" customHeight="1" x14ac:dyDescent="0.2">
      <c r="A21" s="663">
        <v>6316</v>
      </c>
      <c r="B21" s="660" t="s">
        <v>665</v>
      </c>
      <c r="C21" s="722" t="s">
        <v>571</v>
      </c>
      <c r="D21" s="936">
        <v>0</v>
      </c>
      <c r="E21" s="936">
        <v>0</v>
      </c>
      <c r="F21" s="936">
        <v>0</v>
      </c>
      <c r="G21" s="936">
        <v>0</v>
      </c>
      <c r="H21" s="936">
        <v>0</v>
      </c>
      <c r="I21" s="936"/>
      <c r="J21" s="936">
        <v>0</v>
      </c>
      <c r="K21" s="936">
        <v>0</v>
      </c>
      <c r="L21" s="936">
        <v>0</v>
      </c>
      <c r="M21" s="729"/>
    </row>
    <row r="22" spans="1:13" s="730" customFormat="1" ht="12" customHeight="1" x14ac:dyDescent="0.2">
      <c r="A22" s="663">
        <v>6317</v>
      </c>
      <c r="B22" s="660" t="s">
        <v>366</v>
      </c>
      <c r="C22" s="722" t="s">
        <v>571</v>
      </c>
      <c r="D22" s="936">
        <v>0</v>
      </c>
      <c r="E22" s="936">
        <v>0</v>
      </c>
      <c r="F22" s="936">
        <v>0</v>
      </c>
      <c r="G22" s="936">
        <v>0</v>
      </c>
      <c r="H22" s="936">
        <v>0</v>
      </c>
      <c r="I22" s="936"/>
      <c r="J22" s="936">
        <v>0</v>
      </c>
      <c r="K22" s="936">
        <v>0</v>
      </c>
      <c r="L22" s="936">
        <v>0</v>
      </c>
      <c r="M22" s="729"/>
    </row>
    <row r="23" spans="1:13" s="730" customFormat="1" ht="12" customHeight="1" x14ac:dyDescent="0.2">
      <c r="A23" s="663">
        <v>6318</v>
      </c>
      <c r="B23" s="660" t="s">
        <v>618</v>
      </c>
      <c r="C23" s="722" t="s">
        <v>571</v>
      </c>
      <c r="D23" s="936">
        <v>0</v>
      </c>
      <c r="E23" s="936">
        <v>0</v>
      </c>
      <c r="F23" s="936">
        <v>0</v>
      </c>
      <c r="G23" s="936">
        <v>0</v>
      </c>
      <c r="H23" s="936">
        <v>0</v>
      </c>
      <c r="I23" s="936"/>
      <c r="J23" s="936">
        <v>0</v>
      </c>
      <c r="K23" s="936">
        <v>0</v>
      </c>
      <c r="L23" s="936">
        <v>0</v>
      </c>
      <c r="M23" s="729"/>
    </row>
    <row r="24" spans="1:13" s="730" customFormat="1" ht="15" customHeight="1" x14ac:dyDescent="0.2">
      <c r="A24" s="664">
        <v>632</v>
      </c>
      <c r="B24" s="662" t="s">
        <v>825</v>
      </c>
      <c r="C24" s="143" t="s">
        <v>571</v>
      </c>
      <c r="D24" s="918">
        <v>138900</v>
      </c>
      <c r="E24" s="918">
        <v>8</v>
      </c>
      <c r="F24" s="918">
        <v>0</v>
      </c>
      <c r="G24" s="918">
        <v>0</v>
      </c>
      <c r="H24" s="918">
        <v>138908</v>
      </c>
      <c r="I24" s="918"/>
      <c r="J24" s="918">
        <v>491</v>
      </c>
      <c r="K24" s="918">
        <v>0</v>
      </c>
      <c r="L24" s="918">
        <v>139399</v>
      </c>
      <c r="M24" s="729"/>
    </row>
    <row r="25" spans="1:13" s="730" customFormat="1" ht="12" customHeight="1" x14ac:dyDescent="0.2">
      <c r="A25" s="663">
        <v>6322</v>
      </c>
      <c r="B25" s="660" t="s">
        <v>362</v>
      </c>
      <c r="C25" s="722" t="s">
        <v>571</v>
      </c>
      <c r="D25" s="936">
        <v>0</v>
      </c>
      <c r="E25" s="936">
        <v>0</v>
      </c>
      <c r="F25" s="941">
        <v>0</v>
      </c>
      <c r="G25" s="936">
        <v>0</v>
      </c>
      <c r="H25" s="941">
        <v>0</v>
      </c>
      <c r="I25" s="936"/>
      <c r="J25" s="941">
        <v>0</v>
      </c>
      <c r="K25" s="936">
        <v>0</v>
      </c>
      <c r="L25" s="942">
        <v>0</v>
      </c>
      <c r="M25" s="729"/>
    </row>
    <row r="26" spans="1:13" s="730" customFormat="1" ht="12" customHeight="1" x14ac:dyDescent="0.2">
      <c r="A26" s="663">
        <v>6323</v>
      </c>
      <c r="B26" s="660" t="s">
        <v>368</v>
      </c>
      <c r="C26" s="722" t="s">
        <v>571</v>
      </c>
      <c r="D26" s="936">
        <v>62761</v>
      </c>
      <c r="E26" s="936">
        <v>0</v>
      </c>
      <c r="F26" s="941">
        <v>0</v>
      </c>
      <c r="G26" s="936">
        <v>0</v>
      </c>
      <c r="H26" s="941">
        <v>62761</v>
      </c>
      <c r="I26" s="936"/>
      <c r="J26" s="941">
        <v>143</v>
      </c>
      <c r="K26" s="936">
        <v>0</v>
      </c>
      <c r="L26" s="942">
        <v>62904</v>
      </c>
      <c r="M26" s="729"/>
    </row>
    <row r="27" spans="1:13" s="730" customFormat="1" ht="12" customHeight="1" x14ac:dyDescent="0.2">
      <c r="A27" s="663">
        <v>6324</v>
      </c>
      <c r="B27" s="660" t="s">
        <v>364</v>
      </c>
      <c r="C27" s="722" t="s">
        <v>571</v>
      </c>
      <c r="D27" s="936">
        <v>76139</v>
      </c>
      <c r="E27" s="936">
        <v>8</v>
      </c>
      <c r="F27" s="941">
        <v>0</v>
      </c>
      <c r="G27" s="936">
        <v>0</v>
      </c>
      <c r="H27" s="941">
        <v>76147</v>
      </c>
      <c r="I27" s="936"/>
      <c r="J27" s="941">
        <v>348</v>
      </c>
      <c r="K27" s="936">
        <v>0</v>
      </c>
      <c r="L27" s="942">
        <v>76495</v>
      </c>
      <c r="M27" s="729"/>
    </row>
    <row r="28" spans="1:13" s="730" customFormat="1" ht="12" customHeight="1" x14ac:dyDescent="0.2">
      <c r="A28" s="663">
        <v>6325</v>
      </c>
      <c r="B28" s="660" t="s">
        <v>474</v>
      </c>
      <c r="C28" s="725"/>
      <c r="D28" s="936">
        <v>0</v>
      </c>
      <c r="E28" s="936">
        <v>0</v>
      </c>
      <c r="F28" s="941">
        <v>0</v>
      </c>
      <c r="G28" s="936">
        <v>0</v>
      </c>
      <c r="H28" s="941">
        <v>0</v>
      </c>
      <c r="I28" s="936"/>
      <c r="J28" s="941">
        <v>0</v>
      </c>
      <c r="K28" s="936">
        <v>0</v>
      </c>
      <c r="L28" s="942">
        <v>0</v>
      </c>
      <c r="M28" s="729"/>
    </row>
    <row r="29" spans="1:13" s="730" customFormat="1" ht="12" customHeight="1" x14ac:dyDescent="0.2">
      <c r="A29" s="663">
        <v>6326</v>
      </c>
      <c r="B29" s="660" t="s">
        <v>665</v>
      </c>
      <c r="C29" s="722" t="s">
        <v>571</v>
      </c>
      <c r="D29" s="936">
        <v>0</v>
      </c>
      <c r="E29" s="936">
        <v>0</v>
      </c>
      <c r="F29" s="941">
        <v>0</v>
      </c>
      <c r="G29" s="936">
        <v>0</v>
      </c>
      <c r="H29" s="941">
        <v>0</v>
      </c>
      <c r="I29" s="936"/>
      <c r="J29" s="941">
        <v>0</v>
      </c>
      <c r="K29" s="936">
        <v>0</v>
      </c>
      <c r="L29" s="942">
        <v>0</v>
      </c>
      <c r="M29" s="729"/>
    </row>
    <row r="30" spans="1:13" s="730" customFormat="1" ht="12" customHeight="1" x14ac:dyDescent="0.2">
      <c r="A30" s="663">
        <v>6327</v>
      </c>
      <c r="B30" s="660" t="s">
        <v>366</v>
      </c>
      <c r="C30" s="722" t="s">
        <v>571</v>
      </c>
      <c r="D30" s="936">
        <v>0</v>
      </c>
      <c r="E30" s="936">
        <v>0</v>
      </c>
      <c r="F30" s="941">
        <v>0</v>
      </c>
      <c r="G30" s="936">
        <v>0</v>
      </c>
      <c r="H30" s="941">
        <v>0</v>
      </c>
      <c r="I30" s="936"/>
      <c r="J30" s="941">
        <v>0</v>
      </c>
      <c r="K30" s="936">
        <v>0</v>
      </c>
      <c r="L30" s="942">
        <v>0</v>
      </c>
      <c r="M30" s="729"/>
    </row>
    <row r="31" spans="1:13" s="730" customFormat="1" ht="12" customHeight="1" x14ac:dyDescent="0.2">
      <c r="A31" s="677">
        <v>6328</v>
      </c>
      <c r="B31" s="675" t="s">
        <v>619</v>
      </c>
      <c r="C31" s="728" t="s">
        <v>571</v>
      </c>
      <c r="D31" s="945">
        <v>0</v>
      </c>
      <c r="E31" s="945">
        <v>0</v>
      </c>
      <c r="F31" s="946">
        <v>0</v>
      </c>
      <c r="G31" s="945">
        <v>0</v>
      </c>
      <c r="H31" s="946">
        <v>0</v>
      </c>
      <c r="I31" s="945"/>
      <c r="J31" s="946">
        <v>0</v>
      </c>
      <c r="K31" s="945">
        <v>0</v>
      </c>
      <c r="L31" s="947">
        <v>0</v>
      </c>
      <c r="M31" s="729"/>
    </row>
    <row r="32" spans="1:13" ht="11.25" customHeight="1" x14ac:dyDescent="0.2">
      <c r="A32" s="106" t="s">
        <v>634</v>
      </c>
      <c r="B32" s="12"/>
      <c r="C32" s="35"/>
      <c r="D32" s="163"/>
      <c r="E32" s="163"/>
      <c r="F32" s="163"/>
      <c r="G32" s="163"/>
      <c r="H32" s="163"/>
      <c r="I32" s="163"/>
      <c r="J32" s="163"/>
      <c r="K32" s="163"/>
      <c r="L32" s="163"/>
      <c r="M32" s="148"/>
    </row>
    <row r="33" spans="1:13" ht="9" customHeight="1" x14ac:dyDescent="0.2">
      <c r="A33" s="106" t="s">
        <v>635</v>
      </c>
      <c r="B33" s="12"/>
      <c r="C33" s="35"/>
      <c r="D33" s="163"/>
      <c r="E33" s="163"/>
      <c r="F33" s="163"/>
      <c r="G33" s="163"/>
      <c r="H33" s="163"/>
      <c r="I33" s="163"/>
      <c r="J33" s="163"/>
      <c r="K33" s="163"/>
      <c r="L33" s="163"/>
      <c r="M33" s="148"/>
    </row>
    <row r="34" spans="1:13" ht="9" customHeight="1" x14ac:dyDescent="0.2">
      <c r="A34" s="106" t="s">
        <v>636</v>
      </c>
      <c r="B34" s="12"/>
      <c r="C34" s="35"/>
      <c r="D34" s="163"/>
      <c r="E34" s="164"/>
      <c r="F34" s="163"/>
      <c r="G34" s="163"/>
      <c r="H34" s="163"/>
      <c r="I34" s="163"/>
      <c r="J34" s="163"/>
      <c r="K34" s="163"/>
      <c r="L34"/>
      <c r="M34" s="148"/>
    </row>
    <row r="35" spans="1:13" ht="9" customHeight="1" x14ac:dyDescent="0.2">
      <c r="A35" s="132"/>
      <c r="B35" s="12"/>
      <c r="C35" s="35"/>
      <c r="D35" s="163"/>
      <c r="E35" s="164"/>
      <c r="F35" s="163"/>
      <c r="G35" s="163"/>
      <c r="H35" s="163"/>
      <c r="I35" s="163"/>
      <c r="J35" s="163"/>
      <c r="K35" s="163"/>
      <c r="L35" s="163"/>
      <c r="M35" s="148"/>
    </row>
    <row r="36" spans="1:13" ht="9" customHeight="1" x14ac:dyDescent="0.2">
      <c r="A36"/>
      <c r="B36" s="162"/>
      <c r="C36" s="165"/>
      <c r="D36" s="166"/>
      <c r="E36" s="167"/>
      <c r="F36" s="166"/>
      <c r="G36" s="166"/>
      <c r="H36" s="166"/>
      <c r="I36" s="163"/>
      <c r="J36" s="163"/>
      <c r="K36" s="163"/>
      <c r="L36" s="163"/>
      <c r="M36" s="148"/>
    </row>
    <row r="37" spans="1:13" ht="9" customHeight="1" x14ac:dyDescent="0.2">
      <c r="A37" s="132"/>
      <c r="B37" s="12"/>
      <c r="C37" s="35"/>
      <c r="D37" s="163"/>
      <c r="E37" s="163"/>
      <c r="F37" s="163"/>
      <c r="G37" s="163"/>
      <c r="H37" s="163"/>
      <c r="I37" s="163"/>
      <c r="J37" s="163"/>
      <c r="K37" s="163"/>
      <c r="L37" s="163"/>
      <c r="M37" s="148"/>
    </row>
    <row r="38" spans="1:13" ht="9" customHeight="1" x14ac:dyDescent="0.2">
      <c r="A38" s="132"/>
      <c r="B38" s="12"/>
      <c r="C38" s="35"/>
      <c r="D38" s="163"/>
      <c r="E38" s="163"/>
      <c r="F38" s="163"/>
      <c r="G38" s="163"/>
      <c r="H38" s="163"/>
      <c r="I38" s="163"/>
      <c r="J38" s="163"/>
      <c r="K38" s="163"/>
      <c r="L38" s="163"/>
      <c r="M38" s="148"/>
    </row>
    <row r="39" spans="1:13" ht="9" customHeight="1" x14ac:dyDescent="0.2">
      <c r="A39" s="132"/>
      <c r="B39" s="12"/>
      <c r="C39" s="35"/>
      <c r="D39" s="163"/>
      <c r="E39" s="163"/>
      <c r="F39" s="163"/>
      <c r="G39" s="163"/>
      <c r="H39" s="163"/>
      <c r="I39" s="163"/>
      <c r="J39" s="163"/>
      <c r="K39" s="163"/>
      <c r="L39" s="163"/>
      <c r="M39" s="148"/>
    </row>
    <row r="40" spans="1:13" ht="9" customHeight="1" x14ac:dyDescent="0.2">
      <c r="A40" s="132"/>
      <c r="B40" s="12"/>
      <c r="C40" s="35"/>
      <c r="D40" s="163"/>
      <c r="E40" s="163"/>
      <c r="F40" s="163"/>
      <c r="G40" s="163"/>
      <c r="H40" s="163"/>
      <c r="I40" s="163"/>
      <c r="J40" s="163"/>
      <c r="K40" s="163"/>
      <c r="L40" s="163"/>
      <c r="M40" s="148"/>
    </row>
    <row r="41" spans="1:13" ht="9" customHeight="1" x14ac:dyDescent="0.2">
      <c r="A41" s="132"/>
      <c r="B41" s="12"/>
      <c r="C41" s="35"/>
      <c r="D41" s="163"/>
      <c r="E41" s="163"/>
      <c r="F41" s="163"/>
      <c r="G41" s="163"/>
      <c r="H41" s="163"/>
      <c r="I41" s="163"/>
      <c r="J41" s="163"/>
      <c r="K41" s="163"/>
      <c r="L41" s="163"/>
      <c r="M41" s="148"/>
    </row>
    <row r="42" spans="1:13" ht="9.75" customHeight="1" x14ac:dyDescent="0.2">
      <c r="A42" s="106"/>
      <c r="B42" s="12"/>
      <c r="C42" s="35"/>
      <c r="D42" s="163"/>
      <c r="E42" s="163"/>
      <c r="F42" s="163"/>
      <c r="G42" s="163"/>
      <c r="H42" s="163"/>
      <c r="I42" s="163"/>
      <c r="J42" s="163"/>
      <c r="K42" s="163"/>
      <c r="L42" s="163"/>
      <c r="M42" s="148"/>
    </row>
    <row r="43" spans="1:13" ht="9.75" customHeight="1" x14ac:dyDescent="0.2">
      <c r="A43" s="120"/>
      <c r="B43" s="12"/>
      <c r="C43" s="35"/>
      <c r="D43" s="163"/>
      <c r="E43" s="163"/>
      <c r="F43" s="163"/>
      <c r="G43" s="163"/>
      <c r="H43" s="163"/>
      <c r="I43" s="163"/>
      <c r="J43" s="163"/>
      <c r="K43" s="163"/>
      <c r="L43" s="163"/>
      <c r="M43" s="148"/>
    </row>
  </sheetData>
  <mergeCells count="10">
    <mergeCell ref="G1:K1"/>
    <mergeCell ref="G2:L2"/>
    <mergeCell ref="A4:B5"/>
    <mergeCell ref="D4:H4"/>
    <mergeCell ref="I4:I5"/>
    <mergeCell ref="J4:J5"/>
    <mergeCell ref="K4:K5"/>
    <mergeCell ref="L4:L5"/>
    <mergeCell ref="D3:L3"/>
    <mergeCell ref="A1:B1"/>
  </mergeCells>
  <phoneticPr fontId="1" type="noConversion"/>
  <printOptions horizontalCentered="1"/>
  <pageMargins left="0.19685039370078741" right="0.19685039370078741" top="0.6692913385826772" bottom="0.51181102362204722" header="0" footer="0.31496062992125984"/>
  <pageSetup paperSize="9" firstPageNumber="31" fitToWidth="0" orientation="landscape" r:id="rId1"/>
  <headerFooter alignWithMargins="0">
    <oddFooter>&amp;C&amp;P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>
    <pageSetUpPr fitToPage="1"/>
  </sheetPr>
  <dimension ref="A1:M36"/>
  <sheetViews>
    <sheetView view="pageBreakPreview" zoomScale="60" zoomScaleNormal="100" workbookViewId="0">
      <selection sqref="A1:B1"/>
    </sheetView>
  </sheetViews>
  <sheetFormatPr defaultRowHeight="12.75" x14ac:dyDescent="0.2"/>
  <cols>
    <col min="1" max="1" width="4.7109375" style="153" customWidth="1"/>
    <col min="2" max="2" width="35.28515625" style="34" customWidth="1"/>
    <col min="3" max="3" width="0.85546875" style="34" customWidth="1"/>
    <col min="4" max="4" width="10" style="5" customWidth="1"/>
    <col min="5" max="5" width="11" style="5" customWidth="1"/>
    <col min="6" max="12" width="10" style="5" customWidth="1"/>
    <col min="13" max="13" width="3.28515625" style="5" customWidth="1"/>
    <col min="14" max="16384" width="9.140625" style="34"/>
  </cols>
  <sheetData>
    <row r="1" spans="1:13" ht="27.75" customHeight="1" x14ac:dyDescent="0.2">
      <c r="A1" s="3107" t="s">
        <v>184</v>
      </c>
      <c r="B1" s="3075"/>
      <c r="C1" s="130"/>
      <c r="D1" s="2"/>
      <c r="E1" s="3"/>
      <c r="F1" s="3"/>
      <c r="G1" s="3092" t="s">
        <v>185</v>
      </c>
      <c r="H1" s="3092"/>
      <c r="I1" s="3092"/>
      <c r="J1" s="3092"/>
      <c r="K1" s="3092"/>
      <c r="L1" s="4">
        <v>964</v>
      </c>
      <c r="M1" s="34"/>
    </row>
    <row r="2" spans="1:13" x14ac:dyDescent="0.2">
      <c r="A2" s="94" t="s">
        <v>44</v>
      </c>
      <c r="B2" s="7"/>
      <c r="C2" s="8"/>
      <c r="D2" s="9"/>
      <c r="E2" s="3"/>
      <c r="F2" s="3"/>
      <c r="G2" s="3093" t="s">
        <v>356</v>
      </c>
      <c r="H2" s="3093"/>
      <c r="I2" s="3093"/>
      <c r="J2" s="3093"/>
      <c r="K2" s="3093"/>
      <c r="L2" s="3093"/>
      <c r="M2" s="34"/>
    </row>
    <row r="3" spans="1:13" ht="12" customHeight="1" x14ac:dyDescent="0.2">
      <c r="A3" s="95"/>
      <c r="B3" s="10"/>
      <c r="C3" s="11"/>
      <c r="D3" s="3103" t="s">
        <v>147</v>
      </c>
      <c r="E3" s="3104"/>
      <c r="F3" s="3104"/>
      <c r="G3" s="3104"/>
      <c r="H3" s="3104"/>
      <c r="I3" s="3104"/>
      <c r="J3" s="3104"/>
      <c r="K3" s="3104"/>
      <c r="L3" s="3105"/>
      <c r="M3" s="34"/>
    </row>
    <row r="4" spans="1:13" ht="12" customHeight="1" x14ac:dyDescent="0.2">
      <c r="A4" s="3094" t="s">
        <v>45</v>
      </c>
      <c r="B4" s="3095"/>
      <c r="C4" s="12"/>
      <c r="D4" s="3096" t="s">
        <v>552</v>
      </c>
      <c r="E4" s="3097"/>
      <c r="F4" s="3097"/>
      <c r="G4" s="3097"/>
      <c r="H4" s="3098"/>
      <c r="I4" s="3099" t="s">
        <v>553</v>
      </c>
      <c r="J4" s="3101" t="s">
        <v>554</v>
      </c>
      <c r="K4" s="3099" t="s">
        <v>555</v>
      </c>
      <c r="L4" s="3102" t="s">
        <v>357</v>
      </c>
    </row>
    <row r="5" spans="1:13" ht="31.5" x14ac:dyDescent="0.2">
      <c r="A5" s="3094"/>
      <c r="B5" s="3095"/>
      <c r="C5" s="12"/>
      <c r="D5" s="2182" t="s">
        <v>556</v>
      </c>
      <c r="E5" s="2180" t="s">
        <v>557</v>
      </c>
      <c r="F5" s="2181" t="s">
        <v>558</v>
      </c>
      <c r="G5" s="2180" t="s">
        <v>555</v>
      </c>
      <c r="H5" s="2181" t="s">
        <v>124</v>
      </c>
      <c r="I5" s="3100"/>
      <c r="J5" s="3101"/>
      <c r="K5" s="3100"/>
      <c r="L5" s="3102"/>
    </row>
    <row r="6" spans="1:13" ht="10.5" customHeight="1" x14ac:dyDescent="0.2">
      <c r="A6" s="96"/>
      <c r="B6" s="18"/>
      <c r="C6" s="18"/>
      <c r="D6" s="19" t="s">
        <v>559</v>
      </c>
      <c r="E6" s="20" t="s">
        <v>560</v>
      </c>
      <c r="F6" s="21" t="s">
        <v>561</v>
      </c>
      <c r="G6" s="20" t="s">
        <v>562</v>
      </c>
      <c r="H6" s="21" t="s">
        <v>563</v>
      </c>
      <c r="I6" s="20" t="s">
        <v>564</v>
      </c>
      <c r="J6" s="21" t="s">
        <v>565</v>
      </c>
      <c r="K6" s="20" t="s">
        <v>566</v>
      </c>
      <c r="L6" s="22" t="s">
        <v>567</v>
      </c>
    </row>
    <row r="7" spans="1:13" ht="10.5" customHeight="1" x14ac:dyDescent="0.2">
      <c r="A7" s="99"/>
      <c r="B7" s="23" t="s">
        <v>568</v>
      </c>
      <c r="C7" s="131"/>
      <c r="D7" s="109" t="s">
        <v>569</v>
      </c>
      <c r="E7" s="109" t="s">
        <v>569</v>
      </c>
      <c r="F7" s="109" t="s">
        <v>569</v>
      </c>
      <c r="G7" s="109" t="s">
        <v>569</v>
      </c>
      <c r="H7" s="110" t="s">
        <v>569</v>
      </c>
      <c r="I7" s="109" t="s">
        <v>569</v>
      </c>
      <c r="J7" s="110" t="s">
        <v>569</v>
      </c>
      <c r="K7" s="109" t="s">
        <v>569</v>
      </c>
      <c r="L7" s="111" t="s">
        <v>569</v>
      </c>
    </row>
    <row r="8" spans="1:13" ht="15" customHeight="1" x14ac:dyDescent="0.2">
      <c r="A8" s="705" t="s">
        <v>387</v>
      </c>
      <c r="B8" s="41" t="s">
        <v>388</v>
      </c>
      <c r="C8" s="731" t="s">
        <v>571</v>
      </c>
      <c r="D8" s="935">
        <v>187724</v>
      </c>
      <c r="E8" s="935">
        <v>34952</v>
      </c>
      <c r="F8" s="935">
        <v>125296</v>
      </c>
      <c r="G8" s="935">
        <v>-57749</v>
      </c>
      <c r="H8" s="935">
        <v>290223</v>
      </c>
      <c r="I8" s="935"/>
      <c r="J8" s="935">
        <v>126320</v>
      </c>
      <c r="K8" s="935">
        <v>-54373</v>
      </c>
      <c r="L8" s="935">
        <v>362170</v>
      </c>
      <c r="M8" s="148"/>
    </row>
    <row r="9" spans="1:13" ht="16.5" customHeight="1" x14ac:dyDescent="0.2">
      <c r="A9" s="103" t="s">
        <v>389</v>
      </c>
      <c r="B9" s="37" t="s">
        <v>390</v>
      </c>
      <c r="C9" s="132" t="s">
        <v>571</v>
      </c>
      <c r="D9" s="924">
        <v>36253</v>
      </c>
      <c r="E9" s="924">
        <v>3457</v>
      </c>
      <c r="F9" s="948">
        <v>597</v>
      </c>
      <c r="G9" s="924">
        <v>-516</v>
      </c>
      <c r="H9" s="948">
        <v>39791</v>
      </c>
      <c r="I9" s="924"/>
      <c r="J9" s="948">
        <v>10467</v>
      </c>
      <c r="K9" s="924">
        <v>-5605</v>
      </c>
      <c r="L9" s="949">
        <v>44653</v>
      </c>
      <c r="M9" s="148"/>
    </row>
    <row r="10" spans="1:13" ht="11.25" customHeight="1" x14ac:dyDescent="0.2">
      <c r="A10" s="99" t="s">
        <v>391</v>
      </c>
      <c r="B10" s="38" t="s">
        <v>392</v>
      </c>
      <c r="C10" s="132" t="s">
        <v>571</v>
      </c>
      <c r="D10" s="915">
        <v>22211</v>
      </c>
      <c r="E10" s="915">
        <v>262</v>
      </c>
      <c r="F10" s="916">
        <v>597</v>
      </c>
      <c r="G10" s="915">
        <v>-8</v>
      </c>
      <c r="H10" s="916">
        <v>23062</v>
      </c>
      <c r="I10" s="915"/>
      <c r="J10" s="916">
        <v>1211</v>
      </c>
      <c r="K10" s="915">
        <v>-2</v>
      </c>
      <c r="L10" s="917">
        <v>24271</v>
      </c>
      <c r="M10" s="148"/>
    </row>
    <row r="11" spans="1:13" ht="12" customHeight="1" x14ac:dyDescent="0.2">
      <c r="A11" s="99" t="s">
        <v>393</v>
      </c>
      <c r="B11" s="38" t="s">
        <v>394</v>
      </c>
      <c r="C11" s="132" t="s">
        <v>571</v>
      </c>
      <c r="D11" s="915">
        <v>4816</v>
      </c>
      <c r="E11" s="915">
        <v>0</v>
      </c>
      <c r="F11" s="916">
        <v>0</v>
      </c>
      <c r="G11" s="915">
        <v>0</v>
      </c>
      <c r="H11" s="916">
        <v>4816</v>
      </c>
      <c r="I11" s="915"/>
      <c r="J11" s="916">
        <v>222</v>
      </c>
      <c r="K11" s="915">
        <v>-5038</v>
      </c>
      <c r="L11" s="917">
        <v>0</v>
      </c>
      <c r="M11" s="148"/>
    </row>
    <row r="12" spans="1:13" ht="16.5" customHeight="1" x14ac:dyDescent="0.2">
      <c r="A12" s="103" t="s">
        <v>395</v>
      </c>
      <c r="B12" s="37" t="s">
        <v>396</v>
      </c>
      <c r="C12" s="132" t="s">
        <v>571</v>
      </c>
      <c r="D12" s="924">
        <v>9292</v>
      </c>
      <c r="E12" s="924">
        <v>674</v>
      </c>
      <c r="F12" s="948">
        <v>0</v>
      </c>
      <c r="G12" s="924">
        <v>-18</v>
      </c>
      <c r="H12" s="948">
        <v>9948</v>
      </c>
      <c r="I12" s="924"/>
      <c r="J12" s="948">
        <v>25</v>
      </c>
      <c r="K12" s="924">
        <v>-122</v>
      </c>
      <c r="L12" s="949">
        <v>9851</v>
      </c>
      <c r="M12" s="148"/>
    </row>
    <row r="13" spans="1:13" ht="16.5" customHeight="1" x14ac:dyDescent="0.2">
      <c r="A13" s="103" t="s">
        <v>397</v>
      </c>
      <c r="B13" s="37" t="s">
        <v>398</v>
      </c>
      <c r="C13" s="132" t="s">
        <v>571</v>
      </c>
      <c r="D13" s="924">
        <v>13764</v>
      </c>
      <c r="E13" s="924">
        <v>312</v>
      </c>
      <c r="F13" s="948">
        <v>0</v>
      </c>
      <c r="G13" s="924">
        <v>-27</v>
      </c>
      <c r="H13" s="948">
        <v>14049</v>
      </c>
      <c r="I13" s="924"/>
      <c r="J13" s="948">
        <v>5129</v>
      </c>
      <c r="K13" s="924">
        <v>-4291</v>
      </c>
      <c r="L13" s="949">
        <v>14887</v>
      </c>
      <c r="M13" s="148"/>
    </row>
    <row r="14" spans="1:13" ht="16.5" customHeight="1" x14ac:dyDescent="0.2">
      <c r="A14" s="103" t="s">
        <v>399</v>
      </c>
      <c r="B14" s="37" t="s">
        <v>400</v>
      </c>
      <c r="C14" s="132" t="s">
        <v>571</v>
      </c>
      <c r="D14" s="924">
        <v>13391</v>
      </c>
      <c r="E14" s="924">
        <v>3169</v>
      </c>
      <c r="F14" s="948">
        <v>0</v>
      </c>
      <c r="G14" s="924">
        <v>-2073</v>
      </c>
      <c r="H14" s="948">
        <v>14487</v>
      </c>
      <c r="I14" s="924"/>
      <c r="J14" s="948">
        <v>14503</v>
      </c>
      <c r="K14" s="924">
        <v>-4626</v>
      </c>
      <c r="L14" s="949">
        <v>24364</v>
      </c>
      <c r="M14" s="148"/>
    </row>
    <row r="15" spans="1:13" ht="10.5" customHeight="1" x14ac:dyDescent="0.2">
      <c r="A15" s="99" t="s">
        <v>401</v>
      </c>
      <c r="B15" s="38" t="s">
        <v>46</v>
      </c>
      <c r="C15" s="132" t="s">
        <v>571</v>
      </c>
      <c r="D15" s="915">
        <v>3614</v>
      </c>
      <c r="E15" s="915">
        <v>2087</v>
      </c>
      <c r="F15" s="916">
        <v>0</v>
      </c>
      <c r="G15" s="915">
        <v>-1990</v>
      </c>
      <c r="H15" s="916">
        <v>3711</v>
      </c>
      <c r="I15" s="915"/>
      <c r="J15" s="916">
        <v>1121</v>
      </c>
      <c r="K15" s="915">
        <v>-451</v>
      </c>
      <c r="L15" s="917">
        <v>4381</v>
      </c>
      <c r="M15" s="148"/>
    </row>
    <row r="16" spans="1:13" ht="10.5" customHeight="1" x14ac:dyDescent="0.2">
      <c r="A16" s="99" t="s">
        <v>402</v>
      </c>
      <c r="B16" s="38" t="s">
        <v>520</v>
      </c>
      <c r="C16" s="132" t="s">
        <v>571</v>
      </c>
      <c r="D16" s="915">
        <v>1042</v>
      </c>
      <c r="E16" s="915">
        <v>0</v>
      </c>
      <c r="F16" s="916">
        <v>0</v>
      </c>
      <c r="G16" s="915">
        <v>0</v>
      </c>
      <c r="H16" s="916">
        <v>1042</v>
      </c>
      <c r="I16" s="915"/>
      <c r="J16" s="916">
        <v>12</v>
      </c>
      <c r="K16" s="915">
        <v>0</v>
      </c>
      <c r="L16" s="917">
        <v>1054</v>
      </c>
      <c r="M16" s="148"/>
    </row>
    <row r="17" spans="1:13" ht="10.5" customHeight="1" x14ac:dyDescent="0.2">
      <c r="A17" s="99" t="s">
        <v>403</v>
      </c>
      <c r="B17" s="38" t="s">
        <v>521</v>
      </c>
      <c r="C17" s="132" t="s">
        <v>571</v>
      </c>
      <c r="D17" s="915">
        <v>262</v>
      </c>
      <c r="E17" s="915">
        <v>71</v>
      </c>
      <c r="F17" s="916">
        <v>0</v>
      </c>
      <c r="G17" s="915">
        <v>-2</v>
      </c>
      <c r="H17" s="916">
        <v>331</v>
      </c>
      <c r="I17" s="915"/>
      <c r="J17" s="916">
        <v>109</v>
      </c>
      <c r="K17" s="915">
        <v>-109</v>
      </c>
      <c r="L17" s="917">
        <v>331</v>
      </c>
      <c r="M17" s="148"/>
    </row>
    <row r="18" spans="1:13" ht="10.5" customHeight="1" x14ac:dyDescent="0.2">
      <c r="A18" s="99" t="s">
        <v>404</v>
      </c>
      <c r="B18" s="38" t="s">
        <v>522</v>
      </c>
      <c r="C18" s="132" t="s">
        <v>571</v>
      </c>
      <c r="D18" s="915">
        <v>7411</v>
      </c>
      <c r="E18" s="915">
        <v>492</v>
      </c>
      <c r="F18" s="916">
        <v>0</v>
      </c>
      <c r="G18" s="915">
        <v>-1</v>
      </c>
      <c r="H18" s="916">
        <v>7902</v>
      </c>
      <c r="I18" s="915"/>
      <c r="J18" s="916">
        <v>12792</v>
      </c>
      <c r="K18" s="915">
        <v>-4011</v>
      </c>
      <c r="L18" s="917">
        <v>16683</v>
      </c>
      <c r="M18" s="148"/>
    </row>
    <row r="19" spans="1:13" ht="10.5" customHeight="1" x14ac:dyDescent="0.2">
      <c r="A19" s="99" t="s">
        <v>405</v>
      </c>
      <c r="B19" s="38" t="s">
        <v>460</v>
      </c>
      <c r="C19" s="132" t="s">
        <v>571</v>
      </c>
      <c r="D19" s="915">
        <v>107</v>
      </c>
      <c r="E19" s="915">
        <v>1</v>
      </c>
      <c r="F19" s="916">
        <v>0</v>
      </c>
      <c r="G19" s="915">
        <v>0</v>
      </c>
      <c r="H19" s="916">
        <v>108</v>
      </c>
      <c r="I19" s="915"/>
      <c r="J19" s="916">
        <v>0</v>
      </c>
      <c r="K19" s="915">
        <v>0</v>
      </c>
      <c r="L19" s="917">
        <v>108</v>
      </c>
      <c r="M19" s="148"/>
    </row>
    <row r="20" spans="1:13" ht="16.5" customHeight="1" x14ac:dyDescent="0.2">
      <c r="A20" s="103" t="s">
        <v>406</v>
      </c>
      <c r="B20" s="37" t="s">
        <v>407</v>
      </c>
      <c r="C20" s="132" t="s">
        <v>571</v>
      </c>
      <c r="D20" s="924">
        <v>419</v>
      </c>
      <c r="E20" s="924">
        <v>720</v>
      </c>
      <c r="F20" s="948">
        <v>0</v>
      </c>
      <c r="G20" s="924">
        <v>-1</v>
      </c>
      <c r="H20" s="948">
        <v>1138</v>
      </c>
      <c r="I20" s="924"/>
      <c r="J20" s="948">
        <v>4484</v>
      </c>
      <c r="K20" s="924">
        <v>-463</v>
      </c>
      <c r="L20" s="949">
        <v>5159</v>
      </c>
      <c r="M20" s="148"/>
    </row>
    <row r="21" spans="1:13" ht="16.5" customHeight="1" x14ac:dyDescent="0.2">
      <c r="A21" s="103" t="s">
        <v>408</v>
      </c>
      <c r="B21" s="37" t="s">
        <v>409</v>
      </c>
      <c r="C21" s="132" t="s">
        <v>571</v>
      </c>
      <c r="D21" s="924">
        <v>2779</v>
      </c>
      <c r="E21" s="924">
        <v>858</v>
      </c>
      <c r="F21" s="948">
        <v>0</v>
      </c>
      <c r="G21" s="924">
        <v>-297</v>
      </c>
      <c r="H21" s="948">
        <v>3340</v>
      </c>
      <c r="I21" s="924"/>
      <c r="J21" s="948">
        <v>8478</v>
      </c>
      <c r="K21" s="924">
        <v>-710</v>
      </c>
      <c r="L21" s="949">
        <v>11108</v>
      </c>
      <c r="M21" s="148"/>
    </row>
    <row r="22" spans="1:13" ht="16.5" customHeight="1" x14ac:dyDescent="0.2">
      <c r="A22" s="103" t="s">
        <v>410</v>
      </c>
      <c r="B22" s="37" t="s">
        <v>411</v>
      </c>
      <c r="C22" s="132" t="s">
        <v>571</v>
      </c>
      <c r="D22" s="924">
        <v>2726</v>
      </c>
      <c r="E22" s="924">
        <v>10256</v>
      </c>
      <c r="F22" s="948">
        <v>0</v>
      </c>
      <c r="G22" s="924">
        <v>-427</v>
      </c>
      <c r="H22" s="948">
        <v>12555</v>
      </c>
      <c r="I22" s="924"/>
      <c r="J22" s="948">
        <v>33638</v>
      </c>
      <c r="K22" s="924">
        <v>-8440</v>
      </c>
      <c r="L22" s="949">
        <v>37753</v>
      </c>
      <c r="M22" s="148"/>
    </row>
    <row r="23" spans="1:13" ht="10.5" customHeight="1" x14ac:dyDescent="0.2">
      <c r="A23" s="99" t="s">
        <v>412</v>
      </c>
      <c r="B23" s="38" t="s">
        <v>776</v>
      </c>
      <c r="C23" s="132" t="s">
        <v>571</v>
      </c>
      <c r="D23" s="915">
        <v>57</v>
      </c>
      <c r="E23" s="915">
        <v>0</v>
      </c>
      <c r="F23" s="916">
        <v>0</v>
      </c>
      <c r="G23" s="915">
        <v>0</v>
      </c>
      <c r="H23" s="916">
        <v>57</v>
      </c>
      <c r="I23" s="915"/>
      <c r="J23" s="916">
        <v>230</v>
      </c>
      <c r="K23" s="915">
        <v>-32</v>
      </c>
      <c r="L23" s="917">
        <v>255</v>
      </c>
      <c r="M23" s="148"/>
    </row>
    <row r="24" spans="1:13" ht="10.5" customHeight="1" x14ac:dyDescent="0.2">
      <c r="A24" s="99" t="s">
        <v>413</v>
      </c>
      <c r="B24" s="38" t="s">
        <v>777</v>
      </c>
      <c r="C24" s="132" t="s">
        <v>571</v>
      </c>
      <c r="D24" s="915">
        <v>1416</v>
      </c>
      <c r="E24" s="915">
        <v>3</v>
      </c>
      <c r="F24" s="916">
        <v>0</v>
      </c>
      <c r="G24" s="915">
        <v>0</v>
      </c>
      <c r="H24" s="916">
        <v>1419</v>
      </c>
      <c r="I24" s="915"/>
      <c r="J24" s="916">
        <v>850</v>
      </c>
      <c r="K24" s="915">
        <v>-552</v>
      </c>
      <c r="L24" s="917">
        <v>1717</v>
      </c>
      <c r="M24" s="148"/>
    </row>
    <row r="25" spans="1:13" ht="10.5" customHeight="1" x14ac:dyDescent="0.2">
      <c r="A25" s="99" t="s">
        <v>414</v>
      </c>
      <c r="B25" s="38" t="s">
        <v>778</v>
      </c>
      <c r="C25" s="132" t="s">
        <v>571</v>
      </c>
      <c r="D25" s="915">
        <v>688</v>
      </c>
      <c r="E25" s="915">
        <v>125</v>
      </c>
      <c r="F25" s="916">
        <v>0</v>
      </c>
      <c r="G25" s="915">
        <v>-20</v>
      </c>
      <c r="H25" s="916">
        <v>793</v>
      </c>
      <c r="I25" s="915"/>
      <c r="J25" s="916">
        <v>51</v>
      </c>
      <c r="K25" s="915">
        <v>-1</v>
      </c>
      <c r="L25" s="917">
        <v>843</v>
      </c>
      <c r="M25" s="148"/>
    </row>
    <row r="26" spans="1:13" ht="16.5" customHeight="1" x14ac:dyDescent="0.2">
      <c r="A26" s="103" t="s">
        <v>415</v>
      </c>
      <c r="B26" s="37" t="s">
        <v>416</v>
      </c>
      <c r="C26" s="132" t="s">
        <v>571</v>
      </c>
      <c r="D26" s="924">
        <v>1110</v>
      </c>
      <c r="E26" s="924">
        <v>1204</v>
      </c>
      <c r="F26" s="948">
        <v>0</v>
      </c>
      <c r="G26" s="924">
        <v>-763</v>
      </c>
      <c r="H26" s="948">
        <v>1551</v>
      </c>
      <c r="I26" s="924"/>
      <c r="J26" s="948">
        <v>4892</v>
      </c>
      <c r="K26" s="924">
        <v>-339</v>
      </c>
      <c r="L26" s="949">
        <v>6104</v>
      </c>
      <c r="M26" s="148"/>
    </row>
    <row r="27" spans="1:13" ht="16.5" customHeight="1" x14ac:dyDescent="0.2">
      <c r="A27" s="103" t="s">
        <v>417</v>
      </c>
      <c r="B27" s="37" t="s">
        <v>418</v>
      </c>
      <c r="C27" s="132" t="s">
        <v>571</v>
      </c>
      <c r="D27" s="924">
        <v>31317</v>
      </c>
      <c r="E27" s="924">
        <v>10812</v>
      </c>
      <c r="F27" s="948">
        <v>0</v>
      </c>
      <c r="G27" s="924">
        <v>-5937</v>
      </c>
      <c r="H27" s="948">
        <v>36192</v>
      </c>
      <c r="I27" s="924"/>
      <c r="J27" s="948">
        <v>34436</v>
      </c>
      <c r="K27" s="924">
        <v>-23274</v>
      </c>
      <c r="L27" s="949">
        <v>47354</v>
      </c>
      <c r="M27" s="148"/>
    </row>
    <row r="28" spans="1:13" ht="10.5" customHeight="1" x14ac:dyDescent="0.2">
      <c r="A28" s="99" t="s">
        <v>419</v>
      </c>
      <c r="B28" s="38" t="s">
        <v>779</v>
      </c>
      <c r="C28" s="132" t="s">
        <v>571</v>
      </c>
      <c r="D28" s="915">
        <v>309</v>
      </c>
      <c r="E28" s="915">
        <v>0</v>
      </c>
      <c r="F28" s="916">
        <v>0</v>
      </c>
      <c r="G28" s="915">
        <v>0</v>
      </c>
      <c r="H28" s="916">
        <v>309</v>
      </c>
      <c r="I28" s="915"/>
      <c r="J28" s="916">
        <v>16601</v>
      </c>
      <c r="K28" s="915">
        <v>-161</v>
      </c>
      <c r="L28" s="917">
        <v>16749</v>
      </c>
      <c r="M28" s="148"/>
    </row>
    <row r="29" spans="1:13" ht="10.5" customHeight="1" x14ac:dyDescent="0.2">
      <c r="A29" s="99" t="s">
        <v>420</v>
      </c>
      <c r="B29" s="38" t="s">
        <v>673</v>
      </c>
      <c r="C29" s="132" t="s">
        <v>571</v>
      </c>
      <c r="D29" s="915">
        <v>629</v>
      </c>
      <c r="E29" s="915">
        <v>9</v>
      </c>
      <c r="F29" s="916">
        <v>0</v>
      </c>
      <c r="G29" s="915">
        <v>0</v>
      </c>
      <c r="H29" s="916">
        <v>638</v>
      </c>
      <c r="I29" s="915"/>
      <c r="J29" s="916">
        <v>14002</v>
      </c>
      <c r="K29" s="915">
        <v>-306</v>
      </c>
      <c r="L29" s="917">
        <v>14334</v>
      </c>
      <c r="M29" s="148"/>
    </row>
    <row r="30" spans="1:13" ht="10.5" customHeight="1" x14ac:dyDescent="0.2">
      <c r="A30" s="99" t="s">
        <v>421</v>
      </c>
      <c r="B30" s="38" t="s">
        <v>674</v>
      </c>
      <c r="C30" s="132" t="s">
        <v>571</v>
      </c>
      <c r="D30" s="915">
        <v>6834</v>
      </c>
      <c r="E30" s="915">
        <v>10723</v>
      </c>
      <c r="F30" s="916">
        <v>0</v>
      </c>
      <c r="G30" s="915">
        <v>-5934</v>
      </c>
      <c r="H30" s="916">
        <v>11623</v>
      </c>
      <c r="I30" s="915"/>
      <c r="J30" s="916">
        <v>35</v>
      </c>
      <c r="K30" s="915">
        <v>-32</v>
      </c>
      <c r="L30" s="917">
        <v>11626</v>
      </c>
      <c r="M30" s="148"/>
    </row>
    <row r="31" spans="1:13" ht="16.5" customHeight="1" x14ac:dyDescent="0.2">
      <c r="A31" s="105" t="s">
        <v>422</v>
      </c>
      <c r="B31" s="113" t="s">
        <v>423</v>
      </c>
      <c r="C31" s="133" t="s">
        <v>571</v>
      </c>
      <c r="D31" s="937">
        <v>76673</v>
      </c>
      <c r="E31" s="937">
        <v>3490</v>
      </c>
      <c r="F31" s="938">
        <v>124699</v>
      </c>
      <c r="G31" s="937">
        <v>-47690</v>
      </c>
      <c r="H31" s="938">
        <v>157172</v>
      </c>
      <c r="I31" s="937"/>
      <c r="J31" s="938">
        <v>10268</v>
      </c>
      <c r="K31" s="937">
        <v>-6503</v>
      </c>
      <c r="L31" s="939">
        <v>160937</v>
      </c>
      <c r="M31" s="148"/>
    </row>
    <row r="32" spans="1:13" ht="12.75" customHeight="1" x14ac:dyDescent="0.2">
      <c r="A32" s="106" t="s">
        <v>58</v>
      </c>
      <c r="B32" s="12"/>
      <c r="C32" s="12"/>
      <c r="D32" s="107"/>
      <c r="E32" s="107"/>
      <c r="F32" s="107"/>
      <c r="G32" s="107"/>
      <c r="H32" s="107"/>
      <c r="I32" s="107"/>
      <c r="J32" s="107"/>
      <c r="K32" s="107"/>
      <c r="L32" s="107"/>
      <c r="M32" s="148"/>
    </row>
    <row r="33" spans="1:13" ht="9.75" customHeight="1" x14ac:dyDescent="0.2">
      <c r="A33" s="106" t="s">
        <v>59</v>
      </c>
      <c r="B33" s="12"/>
      <c r="C33" s="12"/>
      <c r="D33" s="107"/>
      <c r="E33" s="107"/>
      <c r="F33" s="107"/>
      <c r="G33" s="107"/>
      <c r="H33" s="107"/>
      <c r="I33" s="107"/>
      <c r="J33" s="107"/>
      <c r="K33" s="107"/>
      <c r="L33" s="107"/>
      <c r="M33" s="148"/>
    </row>
    <row r="34" spans="1:13" ht="9.75" customHeight="1" x14ac:dyDescent="0.2">
      <c r="A34" s="120" t="s">
        <v>675</v>
      </c>
      <c r="B34" s="12"/>
      <c r="C34" s="12"/>
      <c r="D34" s="107"/>
      <c r="E34" s="107"/>
      <c r="F34" s="107"/>
      <c r="G34" s="107"/>
      <c r="H34" s="107"/>
      <c r="I34" s="107"/>
      <c r="J34" s="107"/>
      <c r="K34" s="107"/>
      <c r="L34" s="107"/>
      <c r="M34" s="148"/>
    </row>
    <row r="35" spans="1:13" ht="10.5" customHeight="1" x14ac:dyDescent="0.2">
      <c r="D35" s="157"/>
      <c r="E35" s="157"/>
      <c r="F35" s="157"/>
      <c r="G35" s="157"/>
      <c r="H35" s="157"/>
      <c r="I35" s="157"/>
      <c r="J35" s="157"/>
      <c r="K35" s="157"/>
      <c r="L35" s="157"/>
      <c r="M35" s="148"/>
    </row>
    <row r="36" spans="1:13" ht="10.5" customHeight="1" x14ac:dyDescent="0.2">
      <c r="D36" s="157"/>
      <c r="E36" s="157"/>
      <c r="F36" s="157"/>
      <c r="G36" s="157"/>
      <c r="H36" s="157"/>
      <c r="I36" s="157"/>
      <c r="J36" s="157"/>
      <c r="K36" s="157"/>
      <c r="L36" s="157"/>
      <c r="M36" s="148"/>
    </row>
  </sheetData>
  <mergeCells count="10">
    <mergeCell ref="G1:K1"/>
    <mergeCell ref="G2:L2"/>
    <mergeCell ref="A4:B5"/>
    <mergeCell ref="D4:H4"/>
    <mergeCell ref="I4:I5"/>
    <mergeCell ref="J4:J5"/>
    <mergeCell ref="K4:K5"/>
    <mergeCell ref="L4:L5"/>
    <mergeCell ref="D3:L3"/>
    <mergeCell ref="A1:B1"/>
  </mergeCells>
  <phoneticPr fontId="1" type="noConversion"/>
  <printOptions horizontalCentered="1"/>
  <pageMargins left="0.19685039370078741" right="0.19685039370078741" top="0.6692913385826772" bottom="0.51181102362204722" header="0" footer="0.31496062992125984"/>
  <pageSetup paperSize="9" firstPageNumber="31" fitToWidth="0" orientation="landscape" r:id="rId1"/>
  <headerFooter alignWithMargins="0">
    <oddFooter>&amp;C&amp;P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AL38"/>
  <sheetViews>
    <sheetView view="pageBreakPreview" zoomScale="60" zoomScaleNormal="100" workbookViewId="0">
      <selection sqref="A1:B1"/>
    </sheetView>
  </sheetViews>
  <sheetFormatPr defaultRowHeight="12.75" x14ac:dyDescent="0.2"/>
  <cols>
    <col min="1" max="1" width="5" style="46" customWidth="1"/>
    <col min="2" max="2" width="26.85546875" style="46" customWidth="1"/>
    <col min="3" max="11" width="9.7109375" style="78" customWidth="1"/>
    <col min="12" max="12" width="9.85546875" style="78" customWidth="1"/>
    <col min="13" max="13" width="9.7109375" style="78" customWidth="1"/>
    <col min="14" max="14" width="9.140625" style="78"/>
    <col min="15" max="15" width="9.7109375" style="78" customWidth="1"/>
    <col min="16" max="16" width="9.5703125" style="78" customWidth="1"/>
    <col min="17" max="17" width="9.140625" style="78"/>
    <col min="18" max="19" width="9.5703125" style="78" customWidth="1"/>
    <col min="20" max="20" width="9.28515625" style="78" bestFit="1" customWidth="1"/>
    <col min="21" max="22" width="9.5703125" style="78" customWidth="1"/>
    <col min="23" max="23" width="9.28515625" style="78" bestFit="1" customWidth="1"/>
    <col min="24" max="24" width="9.5703125" style="78" customWidth="1"/>
    <col min="25" max="25" width="9.7109375" style="78" customWidth="1"/>
    <col min="26" max="26" width="9.28515625" style="78" bestFit="1" customWidth="1"/>
    <col min="27" max="27" width="9.5703125" style="78" customWidth="1"/>
    <col min="28" max="28" width="9.7109375" style="78" customWidth="1"/>
    <col min="29" max="29" width="9.28515625" style="78" bestFit="1" customWidth="1"/>
    <col min="30" max="30" width="9.28515625" style="46" bestFit="1" customWidth="1"/>
    <col min="31" max="31" width="9.85546875" style="46" customWidth="1"/>
    <col min="32" max="32" width="9.28515625" style="46" bestFit="1" customWidth="1"/>
    <col min="33" max="33" width="9.28515625" style="46" customWidth="1"/>
    <col min="34" max="34" width="9.5703125" style="90" customWidth="1"/>
    <col min="35" max="35" width="9.140625" style="46"/>
    <col min="36" max="36" width="9.28515625" style="46" customWidth="1"/>
    <col min="37" max="37" width="9.5703125" style="90" customWidth="1"/>
    <col min="38" max="234" width="9.140625" style="46"/>
    <col min="235" max="235" width="5" style="46" customWidth="1"/>
    <col min="236" max="236" width="26.85546875" style="46" customWidth="1"/>
    <col min="237" max="245" width="9.7109375" style="46" customWidth="1"/>
    <col min="246" max="246" width="9.85546875" style="46" customWidth="1"/>
    <col min="247" max="247" width="9.7109375" style="46" customWidth="1"/>
    <col min="248" max="248" width="9.140625" style="46"/>
    <col min="249" max="249" width="9.7109375" style="46" customWidth="1"/>
    <col min="250" max="250" width="9.5703125" style="46" customWidth="1"/>
    <col min="251" max="251" width="9.140625" style="46"/>
    <col min="252" max="253" width="9.5703125" style="46" customWidth="1"/>
    <col min="254" max="254" width="9.28515625" style="46" bestFit="1" customWidth="1"/>
    <col min="255" max="256" width="9.5703125" style="46" customWidth="1"/>
    <col min="257" max="257" width="9.28515625" style="46" bestFit="1" customWidth="1"/>
    <col min="258" max="258" width="9.5703125" style="46" customWidth="1"/>
    <col min="259" max="259" width="9.7109375" style="46" customWidth="1"/>
    <col min="260" max="260" width="9.28515625" style="46" bestFit="1" customWidth="1"/>
    <col min="261" max="261" width="9.5703125" style="46" customWidth="1"/>
    <col min="262" max="262" width="9.7109375" style="46" customWidth="1"/>
    <col min="263" max="264" width="9.28515625" style="46" bestFit="1" customWidth="1"/>
    <col min="265" max="265" width="9.85546875" style="46" customWidth="1"/>
    <col min="266" max="266" width="9.28515625" style="46" bestFit="1" customWidth="1"/>
    <col min="267" max="267" width="9.28515625" style="46" customWidth="1"/>
    <col min="268" max="268" width="9.5703125" style="46" customWidth="1"/>
    <col min="269" max="269" width="9.140625" style="46"/>
    <col min="270" max="270" width="9.28515625" style="46" customWidth="1"/>
    <col min="271" max="271" width="9.5703125" style="46" customWidth="1"/>
    <col min="272" max="273" width="9.140625" style="46"/>
    <col min="274" max="274" width="9.85546875" style="46" customWidth="1"/>
    <col min="275" max="276" width="10.5703125" style="46" bestFit="1" customWidth="1"/>
    <col min="277" max="277" width="10" style="46" bestFit="1" customWidth="1"/>
    <col min="278" max="278" width="11.7109375" style="46" bestFit="1" customWidth="1"/>
    <col min="279" max="280" width="11.85546875" style="46" bestFit="1" customWidth="1"/>
    <col min="281" max="284" width="11.7109375" style="46" bestFit="1" customWidth="1"/>
    <col min="285" max="285" width="11.28515625" style="46" bestFit="1" customWidth="1"/>
    <col min="286" max="490" width="9.140625" style="46"/>
    <col min="491" max="491" width="5" style="46" customWidth="1"/>
    <col min="492" max="492" width="26.85546875" style="46" customWidth="1"/>
    <col min="493" max="501" width="9.7109375" style="46" customWidth="1"/>
    <col min="502" max="502" width="9.85546875" style="46" customWidth="1"/>
    <col min="503" max="503" width="9.7109375" style="46" customWidth="1"/>
    <col min="504" max="504" width="9.140625" style="46"/>
    <col min="505" max="505" width="9.7109375" style="46" customWidth="1"/>
    <col min="506" max="506" width="9.5703125" style="46" customWidth="1"/>
    <col min="507" max="507" width="9.140625" style="46"/>
    <col min="508" max="509" width="9.5703125" style="46" customWidth="1"/>
    <col min="510" max="510" width="9.28515625" style="46" bestFit="1" customWidth="1"/>
    <col min="511" max="512" width="9.5703125" style="46" customWidth="1"/>
    <col min="513" max="513" width="9.28515625" style="46" bestFit="1" customWidth="1"/>
    <col min="514" max="514" width="9.5703125" style="46" customWidth="1"/>
    <col min="515" max="515" width="9.7109375" style="46" customWidth="1"/>
    <col min="516" max="516" width="9.28515625" style="46" bestFit="1" customWidth="1"/>
    <col min="517" max="517" width="9.5703125" style="46" customWidth="1"/>
    <col min="518" max="518" width="9.7109375" style="46" customWidth="1"/>
    <col min="519" max="520" width="9.28515625" style="46" bestFit="1" customWidth="1"/>
    <col min="521" max="521" width="9.85546875" style="46" customWidth="1"/>
    <col min="522" max="522" width="9.28515625" style="46" bestFit="1" customWidth="1"/>
    <col min="523" max="523" width="9.28515625" style="46" customWidth="1"/>
    <col min="524" max="524" width="9.5703125" style="46" customWidth="1"/>
    <col min="525" max="525" width="9.140625" style="46"/>
    <col min="526" max="526" width="9.28515625" style="46" customWidth="1"/>
    <col min="527" max="527" width="9.5703125" style="46" customWidth="1"/>
    <col min="528" max="529" width="9.140625" style="46"/>
    <col min="530" max="530" width="9.85546875" style="46" customWidth="1"/>
    <col min="531" max="532" width="10.5703125" style="46" bestFit="1" customWidth="1"/>
    <col min="533" max="533" width="10" style="46" bestFit="1" customWidth="1"/>
    <col min="534" max="534" width="11.7109375" style="46" bestFit="1" customWidth="1"/>
    <col min="535" max="536" width="11.85546875" style="46" bestFit="1" customWidth="1"/>
    <col min="537" max="540" width="11.7109375" style="46" bestFit="1" customWidth="1"/>
    <col min="541" max="541" width="11.28515625" style="46" bestFit="1" customWidth="1"/>
    <col min="542" max="746" width="9.140625" style="46"/>
    <col min="747" max="747" width="5" style="46" customWidth="1"/>
    <col min="748" max="748" width="26.85546875" style="46" customWidth="1"/>
    <col min="749" max="757" width="9.7109375" style="46" customWidth="1"/>
    <col min="758" max="758" width="9.85546875" style="46" customWidth="1"/>
    <col min="759" max="759" width="9.7109375" style="46" customWidth="1"/>
    <col min="760" max="760" width="9.140625" style="46"/>
    <col min="761" max="761" width="9.7109375" style="46" customWidth="1"/>
    <col min="762" max="762" width="9.5703125" style="46" customWidth="1"/>
    <col min="763" max="763" width="9.140625" style="46"/>
    <col min="764" max="765" width="9.5703125" style="46" customWidth="1"/>
    <col min="766" max="766" width="9.28515625" style="46" bestFit="1" customWidth="1"/>
    <col min="767" max="768" width="9.5703125" style="46" customWidth="1"/>
    <col min="769" max="769" width="9.28515625" style="46" bestFit="1" customWidth="1"/>
    <col min="770" max="770" width="9.5703125" style="46" customWidth="1"/>
    <col min="771" max="771" width="9.7109375" style="46" customWidth="1"/>
    <col min="772" max="772" width="9.28515625" style="46" bestFit="1" customWidth="1"/>
    <col min="773" max="773" width="9.5703125" style="46" customWidth="1"/>
    <col min="774" max="774" width="9.7109375" style="46" customWidth="1"/>
    <col min="775" max="776" width="9.28515625" style="46" bestFit="1" customWidth="1"/>
    <col min="777" max="777" width="9.85546875" style="46" customWidth="1"/>
    <col min="778" max="778" width="9.28515625" style="46" bestFit="1" customWidth="1"/>
    <col min="779" max="779" width="9.28515625" style="46" customWidth="1"/>
    <col min="780" max="780" width="9.5703125" style="46" customWidth="1"/>
    <col min="781" max="781" width="9.140625" style="46"/>
    <col min="782" max="782" width="9.28515625" style="46" customWidth="1"/>
    <col min="783" max="783" width="9.5703125" style="46" customWidth="1"/>
    <col min="784" max="785" width="9.140625" style="46"/>
    <col min="786" max="786" width="9.85546875" style="46" customWidth="1"/>
    <col min="787" max="788" width="10.5703125" style="46" bestFit="1" customWidth="1"/>
    <col min="789" max="789" width="10" style="46" bestFit="1" customWidth="1"/>
    <col min="790" max="790" width="11.7109375" style="46" bestFit="1" customWidth="1"/>
    <col min="791" max="792" width="11.85546875" style="46" bestFit="1" customWidth="1"/>
    <col min="793" max="796" width="11.7109375" style="46" bestFit="1" customWidth="1"/>
    <col min="797" max="797" width="11.28515625" style="46" bestFit="1" customWidth="1"/>
    <col min="798" max="1002" width="9.140625" style="46"/>
    <col min="1003" max="1003" width="5" style="46" customWidth="1"/>
    <col min="1004" max="1004" width="26.85546875" style="46" customWidth="1"/>
    <col min="1005" max="1013" width="9.7109375" style="46" customWidth="1"/>
    <col min="1014" max="1014" width="9.85546875" style="46" customWidth="1"/>
    <col min="1015" max="1015" width="9.7109375" style="46" customWidth="1"/>
    <col min="1016" max="1016" width="9.140625" style="46"/>
    <col min="1017" max="1017" width="9.7109375" style="46" customWidth="1"/>
    <col min="1018" max="1018" width="9.5703125" style="46" customWidth="1"/>
    <col min="1019" max="1019" width="9.140625" style="46"/>
    <col min="1020" max="1021" width="9.5703125" style="46" customWidth="1"/>
    <col min="1022" max="1022" width="9.28515625" style="46" bestFit="1" customWidth="1"/>
    <col min="1023" max="1024" width="9.5703125" style="46" customWidth="1"/>
    <col min="1025" max="1025" width="9.28515625" style="46" bestFit="1" customWidth="1"/>
    <col min="1026" max="1026" width="9.5703125" style="46" customWidth="1"/>
    <col min="1027" max="1027" width="9.7109375" style="46" customWidth="1"/>
    <col min="1028" max="1028" width="9.28515625" style="46" bestFit="1" customWidth="1"/>
    <col min="1029" max="1029" width="9.5703125" style="46" customWidth="1"/>
    <col min="1030" max="1030" width="9.7109375" style="46" customWidth="1"/>
    <col min="1031" max="1032" width="9.28515625" style="46" bestFit="1" customWidth="1"/>
    <col min="1033" max="1033" width="9.85546875" style="46" customWidth="1"/>
    <col min="1034" max="1034" width="9.28515625" style="46" bestFit="1" customWidth="1"/>
    <col min="1035" max="1035" width="9.28515625" style="46" customWidth="1"/>
    <col min="1036" max="1036" width="9.5703125" style="46" customWidth="1"/>
    <col min="1037" max="1037" width="9.140625" style="46"/>
    <col min="1038" max="1038" width="9.28515625" style="46" customWidth="1"/>
    <col min="1039" max="1039" width="9.5703125" style="46" customWidth="1"/>
    <col min="1040" max="1041" width="9.140625" style="46"/>
    <col min="1042" max="1042" width="9.85546875" style="46" customWidth="1"/>
    <col min="1043" max="1044" width="10.5703125" style="46" bestFit="1" customWidth="1"/>
    <col min="1045" max="1045" width="10" style="46" bestFit="1" customWidth="1"/>
    <col min="1046" max="1046" width="11.7109375" style="46" bestFit="1" customWidth="1"/>
    <col min="1047" max="1048" width="11.85546875" style="46" bestFit="1" customWidth="1"/>
    <col min="1049" max="1052" width="11.7109375" style="46" bestFit="1" customWidth="1"/>
    <col min="1053" max="1053" width="11.28515625" style="46" bestFit="1" customWidth="1"/>
    <col min="1054" max="1258" width="9.140625" style="46"/>
    <col min="1259" max="1259" width="5" style="46" customWidth="1"/>
    <col min="1260" max="1260" width="26.85546875" style="46" customWidth="1"/>
    <col min="1261" max="1269" width="9.7109375" style="46" customWidth="1"/>
    <col min="1270" max="1270" width="9.85546875" style="46" customWidth="1"/>
    <col min="1271" max="1271" width="9.7109375" style="46" customWidth="1"/>
    <col min="1272" max="1272" width="9.140625" style="46"/>
    <col min="1273" max="1273" width="9.7109375" style="46" customWidth="1"/>
    <col min="1274" max="1274" width="9.5703125" style="46" customWidth="1"/>
    <col min="1275" max="1275" width="9.140625" style="46"/>
    <col min="1276" max="1277" width="9.5703125" style="46" customWidth="1"/>
    <col min="1278" max="1278" width="9.28515625" style="46" bestFit="1" customWidth="1"/>
    <col min="1279" max="1280" width="9.5703125" style="46" customWidth="1"/>
    <col min="1281" max="1281" width="9.28515625" style="46" bestFit="1" customWidth="1"/>
    <col min="1282" max="1282" width="9.5703125" style="46" customWidth="1"/>
    <col min="1283" max="1283" width="9.7109375" style="46" customWidth="1"/>
    <col min="1284" max="1284" width="9.28515625" style="46" bestFit="1" customWidth="1"/>
    <col min="1285" max="1285" width="9.5703125" style="46" customWidth="1"/>
    <col min="1286" max="1286" width="9.7109375" style="46" customWidth="1"/>
    <col min="1287" max="1288" width="9.28515625" style="46" bestFit="1" customWidth="1"/>
    <col min="1289" max="1289" width="9.85546875" style="46" customWidth="1"/>
    <col min="1290" max="1290" width="9.28515625" style="46" bestFit="1" customWidth="1"/>
    <col min="1291" max="1291" width="9.28515625" style="46" customWidth="1"/>
    <col min="1292" max="1292" width="9.5703125" style="46" customWidth="1"/>
    <col min="1293" max="1293" width="9.140625" style="46"/>
    <col min="1294" max="1294" width="9.28515625" style="46" customWidth="1"/>
    <col min="1295" max="1295" width="9.5703125" style="46" customWidth="1"/>
    <col min="1296" max="1297" width="9.140625" style="46"/>
    <col min="1298" max="1298" width="9.85546875" style="46" customWidth="1"/>
    <col min="1299" max="1300" width="10.5703125" style="46" bestFit="1" customWidth="1"/>
    <col min="1301" max="1301" width="10" style="46" bestFit="1" customWidth="1"/>
    <col min="1302" max="1302" width="11.7109375" style="46" bestFit="1" customWidth="1"/>
    <col min="1303" max="1304" width="11.85546875" style="46" bestFit="1" customWidth="1"/>
    <col min="1305" max="1308" width="11.7109375" style="46" bestFit="1" customWidth="1"/>
    <col min="1309" max="1309" width="11.28515625" style="46" bestFit="1" customWidth="1"/>
    <col min="1310" max="1514" width="9.140625" style="46"/>
    <col min="1515" max="1515" width="5" style="46" customWidth="1"/>
    <col min="1516" max="1516" width="26.85546875" style="46" customWidth="1"/>
    <col min="1517" max="1525" width="9.7109375" style="46" customWidth="1"/>
    <col min="1526" max="1526" width="9.85546875" style="46" customWidth="1"/>
    <col min="1527" max="1527" width="9.7109375" style="46" customWidth="1"/>
    <col min="1528" max="1528" width="9.140625" style="46"/>
    <col min="1529" max="1529" width="9.7109375" style="46" customWidth="1"/>
    <col min="1530" max="1530" width="9.5703125" style="46" customWidth="1"/>
    <col min="1531" max="1531" width="9.140625" style="46"/>
    <col min="1532" max="1533" width="9.5703125" style="46" customWidth="1"/>
    <col min="1534" max="1534" width="9.28515625" style="46" bestFit="1" customWidth="1"/>
    <col min="1535" max="1536" width="9.5703125" style="46" customWidth="1"/>
    <col min="1537" max="1537" width="9.28515625" style="46" bestFit="1" customWidth="1"/>
    <col min="1538" max="1538" width="9.5703125" style="46" customWidth="1"/>
    <col min="1539" max="1539" width="9.7109375" style="46" customWidth="1"/>
    <col min="1540" max="1540" width="9.28515625" style="46" bestFit="1" customWidth="1"/>
    <col min="1541" max="1541" width="9.5703125" style="46" customWidth="1"/>
    <col min="1542" max="1542" width="9.7109375" style="46" customWidth="1"/>
    <col min="1543" max="1544" width="9.28515625" style="46" bestFit="1" customWidth="1"/>
    <col min="1545" max="1545" width="9.85546875" style="46" customWidth="1"/>
    <col min="1546" max="1546" width="9.28515625" style="46" bestFit="1" customWidth="1"/>
    <col min="1547" max="1547" width="9.28515625" style="46" customWidth="1"/>
    <col min="1548" max="1548" width="9.5703125" style="46" customWidth="1"/>
    <col min="1549" max="1549" width="9.140625" style="46"/>
    <col min="1550" max="1550" width="9.28515625" style="46" customWidth="1"/>
    <col min="1551" max="1551" width="9.5703125" style="46" customWidth="1"/>
    <col min="1552" max="1553" width="9.140625" style="46"/>
    <col min="1554" max="1554" width="9.85546875" style="46" customWidth="1"/>
    <col min="1555" max="1556" width="10.5703125" style="46" bestFit="1" customWidth="1"/>
    <col min="1557" max="1557" width="10" style="46" bestFit="1" customWidth="1"/>
    <col min="1558" max="1558" width="11.7109375" style="46" bestFit="1" customWidth="1"/>
    <col min="1559" max="1560" width="11.85546875" style="46" bestFit="1" customWidth="1"/>
    <col min="1561" max="1564" width="11.7109375" style="46" bestFit="1" customWidth="1"/>
    <col min="1565" max="1565" width="11.28515625" style="46" bestFit="1" customWidth="1"/>
    <col min="1566" max="1770" width="9.140625" style="46"/>
    <col min="1771" max="1771" width="5" style="46" customWidth="1"/>
    <col min="1772" max="1772" width="26.85546875" style="46" customWidth="1"/>
    <col min="1773" max="1781" width="9.7109375" style="46" customWidth="1"/>
    <col min="1782" max="1782" width="9.85546875" style="46" customWidth="1"/>
    <col min="1783" max="1783" width="9.7109375" style="46" customWidth="1"/>
    <col min="1784" max="1784" width="9.140625" style="46"/>
    <col min="1785" max="1785" width="9.7109375" style="46" customWidth="1"/>
    <col min="1786" max="1786" width="9.5703125" style="46" customWidth="1"/>
    <col min="1787" max="1787" width="9.140625" style="46"/>
    <col min="1788" max="1789" width="9.5703125" style="46" customWidth="1"/>
    <col min="1790" max="1790" width="9.28515625" style="46" bestFit="1" customWidth="1"/>
    <col min="1791" max="1792" width="9.5703125" style="46" customWidth="1"/>
    <col min="1793" max="1793" width="9.28515625" style="46" bestFit="1" customWidth="1"/>
    <col min="1794" max="1794" width="9.5703125" style="46" customWidth="1"/>
    <col min="1795" max="1795" width="9.7109375" style="46" customWidth="1"/>
    <col min="1796" max="1796" width="9.28515625" style="46" bestFit="1" customWidth="1"/>
    <col min="1797" max="1797" width="9.5703125" style="46" customWidth="1"/>
    <col min="1798" max="1798" width="9.7109375" style="46" customWidth="1"/>
    <col min="1799" max="1800" width="9.28515625" style="46" bestFit="1" customWidth="1"/>
    <col min="1801" max="1801" width="9.85546875" style="46" customWidth="1"/>
    <col min="1802" max="1802" width="9.28515625" style="46" bestFit="1" customWidth="1"/>
    <col min="1803" max="1803" width="9.28515625" style="46" customWidth="1"/>
    <col min="1804" max="1804" width="9.5703125" style="46" customWidth="1"/>
    <col min="1805" max="1805" width="9.140625" style="46"/>
    <col min="1806" max="1806" width="9.28515625" style="46" customWidth="1"/>
    <col min="1807" max="1807" width="9.5703125" style="46" customWidth="1"/>
    <col min="1808" max="1809" width="9.140625" style="46"/>
    <col min="1810" max="1810" width="9.85546875" style="46" customWidth="1"/>
    <col min="1811" max="1812" width="10.5703125" style="46" bestFit="1" customWidth="1"/>
    <col min="1813" max="1813" width="10" style="46" bestFit="1" customWidth="1"/>
    <col min="1814" max="1814" width="11.7109375" style="46" bestFit="1" customWidth="1"/>
    <col min="1815" max="1816" width="11.85546875" style="46" bestFit="1" customWidth="1"/>
    <col min="1817" max="1820" width="11.7109375" style="46" bestFit="1" customWidth="1"/>
    <col min="1821" max="1821" width="11.28515625" style="46" bestFit="1" customWidth="1"/>
    <col min="1822" max="2026" width="9.140625" style="46"/>
    <col min="2027" max="2027" width="5" style="46" customWidth="1"/>
    <col min="2028" max="2028" width="26.85546875" style="46" customWidth="1"/>
    <col min="2029" max="2037" width="9.7109375" style="46" customWidth="1"/>
    <col min="2038" max="2038" width="9.85546875" style="46" customWidth="1"/>
    <col min="2039" max="2039" width="9.7109375" style="46" customWidth="1"/>
    <col min="2040" max="2040" width="9.140625" style="46"/>
    <col min="2041" max="2041" width="9.7109375" style="46" customWidth="1"/>
    <col min="2042" max="2042" width="9.5703125" style="46" customWidth="1"/>
    <col min="2043" max="2043" width="9.140625" style="46"/>
    <col min="2044" max="2045" width="9.5703125" style="46" customWidth="1"/>
    <col min="2046" max="2046" width="9.28515625" style="46" bestFit="1" customWidth="1"/>
    <col min="2047" max="2048" width="9.5703125" style="46" customWidth="1"/>
    <col min="2049" max="2049" width="9.28515625" style="46" bestFit="1" customWidth="1"/>
    <col min="2050" max="2050" width="9.5703125" style="46" customWidth="1"/>
    <col min="2051" max="2051" width="9.7109375" style="46" customWidth="1"/>
    <col min="2052" max="2052" width="9.28515625" style="46" bestFit="1" customWidth="1"/>
    <col min="2053" max="2053" width="9.5703125" style="46" customWidth="1"/>
    <col min="2054" max="2054" width="9.7109375" style="46" customWidth="1"/>
    <col min="2055" max="2056" width="9.28515625" style="46" bestFit="1" customWidth="1"/>
    <col min="2057" max="2057" width="9.85546875" style="46" customWidth="1"/>
    <col min="2058" max="2058" width="9.28515625" style="46" bestFit="1" customWidth="1"/>
    <col min="2059" max="2059" width="9.28515625" style="46" customWidth="1"/>
    <col min="2060" max="2060" width="9.5703125" style="46" customWidth="1"/>
    <col min="2061" max="2061" width="9.140625" style="46"/>
    <col min="2062" max="2062" width="9.28515625" style="46" customWidth="1"/>
    <col min="2063" max="2063" width="9.5703125" style="46" customWidth="1"/>
    <col min="2064" max="2065" width="9.140625" style="46"/>
    <col min="2066" max="2066" width="9.85546875" style="46" customWidth="1"/>
    <col min="2067" max="2068" width="10.5703125" style="46" bestFit="1" customWidth="1"/>
    <col min="2069" max="2069" width="10" style="46" bestFit="1" customWidth="1"/>
    <col min="2070" max="2070" width="11.7109375" style="46" bestFit="1" customWidth="1"/>
    <col min="2071" max="2072" width="11.85546875" style="46" bestFit="1" customWidth="1"/>
    <col min="2073" max="2076" width="11.7109375" style="46" bestFit="1" customWidth="1"/>
    <col min="2077" max="2077" width="11.28515625" style="46" bestFit="1" customWidth="1"/>
    <col min="2078" max="2282" width="9.140625" style="46"/>
    <col min="2283" max="2283" width="5" style="46" customWidth="1"/>
    <col min="2284" max="2284" width="26.85546875" style="46" customWidth="1"/>
    <col min="2285" max="2293" width="9.7109375" style="46" customWidth="1"/>
    <col min="2294" max="2294" width="9.85546875" style="46" customWidth="1"/>
    <col min="2295" max="2295" width="9.7109375" style="46" customWidth="1"/>
    <col min="2296" max="2296" width="9.140625" style="46"/>
    <col min="2297" max="2297" width="9.7109375" style="46" customWidth="1"/>
    <col min="2298" max="2298" width="9.5703125" style="46" customWidth="1"/>
    <col min="2299" max="2299" width="9.140625" style="46"/>
    <col min="2300" max="2301" width="9.5703125" style="46" customWidth="1"/>
    <col min="2302" max="2302" width="9.28515625" style="46" bestFit="1" customWidth="1"/>
    <col min="2303" max="2304" width="9.5703125" style="46" customWidth="1"/>
    <col min="2305" max="2305" width="9.28515625" style="46" bestFit="1" customWidth="1"/>
    <col min="2306" max="2306" width="9.5703125" style="46" customWidth="1"/>
    <col min="2307" max="2307" width="9.7109375" style="46" customWidth="1"/>
    <col min="2308" max="2308" width="9.28515625" style="46" bestFit="1" customWidth="1"/>
    <col min="2309" max="2309" width="9.5703125" style="46" customWidth="1"/>
    <col min="2310" max="2310" width="9.7109375" style="46" customWidth="1"/>
    <col min="2311" max="2312" width="9.28515625" style="46" bestFit="1" customWidth="1"/>
    <col min="2313" max="2313" width="9.85546875" style="46" customWidth="1"/>
    <col min="2314" max="2314" width="9.28515625" style="46" bestFit="1" customWidth="1"/>
    <col min="2315" max="2315" width="9.28515625" style="46" customWidth="1"/>
    <col min="2316" max="2316" width="9.5703125" style="46" customWidth="1"/>
    <col min="2317" max="2317" width="9.140625" style="46"/>
    <col min="2318" max="2318" width="9.28515625" style="46" customWidth="1"/>
    <col min="2319" max="2319" width="9.5703125" style="46" customWidth="1"/>
    <col min="2320" max="2321" width="9.140625" style="46"/>
    <col min="2322" max="2322" width="9.85546875" style="46" customWidth="1"/>
    <col min="2323" max="2324" width="10.5703125" style="46" bestFit="1" customWidth="1"/>
    <col min="2325" max="2325" width="10" style="46" bestFit="1" customWidth="1"/>
    <col min="2326" max="2326" width="11.7109375" style="46" bestFit="1" customWidth="1"/>
    <col min="2327" max="2328" width="11.85546875" style="46" bestFit="1" customWidth="1"/>
    <col min="2329" max="2332" width="11.7109375" style="46" bestFit="1" customWidth="1"/>
    <col min="2333" max="2333" width="11.28515625" style="46" bestFit="1" customWidth="1"/>
    <col min="2334" max="2538" width="9.140625" style="46"/>
    <col min="2539" max="2539" width="5" style="46" customWidth="1"/>
    <col min="2540" max="2540" width="26.85546875" style="46" customWidth="1"/>
    <col min="2541" max="2549" width="9.7109375" style="46" customWidth="1"/>
    <col min="2550" max="2550" width="9.85546875" style="46" customWidth="1"/>
    <col min="2551" max="2551" width="9.7109375" style="46" customWidth="1"/>
    <col min="2552" max="2552" width="9.140625" style="46"/>
    <col min="2553" max="2553" width="9.7109375" style="46" customWidth="1"/>
    <col min="2554" max="2554" width="9.5703125" style="46" customWidth="1"/>
    <col min="2555" max="2555" width="9.140625" style="46"/>
    <col min="2556" max="2557" width="9.5703125" style="46" customWidth="1"/>
    <col min="2558" max="2558" width="9.28515625" style="46" bestFit="1" customWidth="1"/>
    <col min="2559" max="2560" width="9.5703125" style="46" customWidth="1"/>
    <col min="2561" max="2561" width="9.28515625" style="46" bestFit="1" customWidth="1"/>
    <col min="2562" max="2562" width="9.5703125" style="46" customWidth="1"/>
    <col min="2563" max="2563" width="9.7109375" style="46" customWidth="1"/>
    <col min="2564" max="2564" width="9.28515625" style="46" bestFit="1" customWidth="1"/>
    <col min="2565" max="2565" width="9.5703125" style="46" customWidth="1"/>
    <col min="2566" max="2566" width="9.7109375" style="46" customWidth="1"/>
    <col min="2567" max="2568" width="9.28515625" style="46" bestFit="1" customWidth="1"/>
    <col min="2569" max="2569" width="9.85546875" style="46" customWidth="1"/>
    <col min="2570" max="2570" width="9.28515625" style="46" bestFit="1" customWidth="1"/>
    <col min="2571" max="2571" width="9.28515625" style="46" customWidth="1"/>
    <col min="2572" max="2572" width="9.5703125" style="46" customWidth="1"/>
    <col min="2573" max="2573" width="9.140625" style="46"/>
    <col min="2574" max="2574" width="9.28515625" style="46" customWidth="1"/>
    <col min="2575" max="2575" width="9.5703125" style="46" customWidth="1"/>
    <col min="2576" max="2577" width="9.140625" style="46"/>
    <col min="2578" max="2578" width="9.85546875" style="46" customWidth="1"/>
    <col min="2579" max="2580" width="10.5703125" style="46" bestFit="1" customWidth="1"/>
    <col min="2581" max="2581" width="10" style="46" bestFit="1" customWidth="1"/>
    <col min="2582" max="2582" width="11.7109375" style="46" bestFit="1" customWidth="1"/>
    <col min="2583" max="2584" width="11.85546875" style="46" bestFit="1" customWidth="1"/>
    <col min="2585" max="2588" width="11.7109375" style="46" bestFit="1" customWidth="1"/>
    <col min="2589" max="2589" width="11.28515625" style="46" bestFit="1" customWidth="1"/>
    <col min="2590" max="2794" width="9.140625" style="46"/>
    <col min="2795" max="2795" width="5" style="46" customWidth="1"/>
    <col min="2796" max="2796" width="26.85546875" style="46" customWidth="1"/>
    <col min="2797" max="2805" width="9.7109375" style="46" customWidth="1"/>
    <col min="2806" max="2806" width="9.85546875" style="46" customWidth="1"/>
    <col min="2807" max="2807" width="9.7109375" style="46" customWidth="1"/>
    <col min="2808" max="2808" width="9.140625" style="46"/>
    <col min="2809" max="2809" width="9.7109375" style="46" customWidth="1"/>
    <col min="2810" max="2810" width="9.5703125" style="46" customWidth="1"/>
    <col min="2811" max="2811" width="9.140625" style="46"/>
    <col min="2812" max="2813" width="9.5703125" style="46" customWidth="1"/>
    <col min="2814" max="2814" width="9.28515625" style="46" bestFit="1" customWidth="1"/>
    <col min="2815" max="2816" width="9.5703125" style="46" customWidth="1"/>
    <col min="2817" max="2817" width="9.28515625" style="46" bestFit="1" customWidth="1"/>
    <col min="2818" max="2818" width="9.5703125" style="46" customWidth="1"/>
    <col min="2819" max="2819" width="9.7109375" style="46" customWidth="1"/>
    <col min="2820" max="2820" width="9.28515625" style="46" bestFit="1" customWidth="1"/>
    <col min="2821" max="2821" width="9.5703125" style="46" customWidth="1"/>
    <col min="2822" max="2822" width="9.7109375" style="46" customWidth="1"/>
    <col min="2823" max="2824" width="9.28515625" style="46" bestFit="1" customWidth="1"/>
    <col min="2825" max="2825" width="9.85546875" style="46" customWidth="1"/>
    <col min="2826" max="2826" width="9.28515625" style="46" bestFit="1" customWidth="1"/>
    <col min="2827" max="2827" width="9.28515625" style="46" customWidth="1"/>
    <col min="2828" max="2828" width="9.5703125" style="46" customWidth="1"/>
    <col min="2829" max="2829" width="9.140625" style="46"/>
    <col min="2830" max="2830" width="9.28515625" style="46" customWidth="1"/>
    <col min="2831" max="2831" width="9.5703125" style="46" customWidth="1"/>
    <col min="2832" max="2833" width="9.140625" style="46"/>
    <col min="2834" max="2834" width="9.85546875" style="46" customWidth="1"/>
    <col min="2835" max="2836" width="10.5703125" style="46" bestFit="1" customWidth="1"/>
    <col min="2837" max="2837" width="10" style="46" bestFit="1" customWidth="1"/>
    <col min="2838" max="2838" width="11.7109375" style="46" bestFit="1" customWidth="1"/>
    <col min="2839" max="2840" width="11.85546875" style="46" bestFit="1" customWidth="1"/>
    <col min="2841" max="2844" width="11.7109375" style="46" bestFit="1" customWidth="1"/>
    <col min="2845" max="2845" width="11.28515625" style="46" bestFit="1" customWidth="1"/>
    <col min="2846" max="3050" width="9.140625" style="46"/>
    <col min="3051" max="3051" width="5" style="46" customWidth="1"/>
    <col min="3052" max="3052" width="26.85546875" style="46" customWidth="1"/>
    <col min="3053" max="3061" width="9.7109375" style="46" customWidth="1"/>
    <col min="3062" max="3062" width="9.85546875" style="46" customWidth="1"/>
    <col min="3063" max="3063" width="9.7109375" style="46" customWidth="1"/>
    <col min="3064" max="3064" width="9.140625" style="46"/>
    <col min="3065" max="3065" width="9.7109375" style="46" customWidth="1"/>
    <col min="3066" max="3066" width="9.5703125" style="46" customWidth="1"/>
    <col min="3067" max="3067" width="9.140625" style="46"/>
    <col min="3068" max="3069" width="9.5703125" style="46" customWidth="1"/>
    <col min="3070" max="3070" width="9.28515625" style="46" bestFit="1" customWidth="1"/>
    <col min="3071" max="3072" width="9.5703125" style="46" customWidth="1"/>
    <col min="3073" max="3073" width="9.28515625" style="46" bestFit="1" customWidth="1"/>
    <col min="3074" max="3074" width="9.5703125" style="46" customWidth="1"/>
    <col min="3075" max="3075" width="9.7109375" style="46" customWidth="1"/>
    <col min="3076" max="3076" width="9.28515625" style="46" bestFit="1" customWidth="1"/>
    <col min="3077" max="3077" width="9.5703125" style="46" customWidth="1"/>
    <col min="3078" max="3078" width="9.7109375" style="46" customWidth="1"/>
    <col min="3079" max="3080" width="9.28515625" style="46" bestFit="1" customWidth="1"/>
    <col min="3081" max="3081" width="9.85546875" style="46" customWidth="1"/>
    <col min="3082" max="3082" width="9.28515625" style="46" bestFit="1" customWidth="1"/>
    <col min="3083" max="3083" width="9.28515625" style="46" customWidth="1"/>
    <col min="3084" max="3084" width="9.5703125" style="46" customWidth="1"/>
    <col min="3085" max="3085" width="9.140625" style="46"/>
    <col min="3086" max="3086" width="9.28515625" style="46" customWidth="1"/>
    <col min="3087" max="3087" width="9.5703125" style="46" customWidth="1"/>
    <col min="3088" max="3089" width="9.140625" style="46"/>
    <col min="3090" max="3090" width="9.85546875" style="46" customWidth="1"/>
    <col min="3091" max="3092" width="10.5703125" style="46" bestFit="1" customWidth="1"/>
    <col min="3093" max="3093" width="10" style="46" bestFit="1" customWidth="1"/>
    <col min="3094" max="3094" width="11.7109375" style="46" bestFit="1" customWidth="1"/>
    <col min="3095" max="3096" width="11.85546875" style="46" bestFit="1" customWidth="1"/>
    <col min="3097" max="3100" width="11.7109375" style="46" bestFit="1" customWidth="1"/>
    <col min="3101" max="3101" width="11.28515625" style="46" bestFit="1" customWidth="1"/>
    <col min="3102" max="3306" width="9.140625" style="46"/>
    <col min="3307" max="3307" width="5" style="46" customWidth="1"/>
    <col min="3308" max="3308" width="26.85546875" style="46" customWidth="1"/>
    <col min="3309" max="3317" width="9.7109375" style="46" customWidth="1"/>
    <col min="3318" max="3318" width="9.85546875" style="46" customWidth="1"/>
    <col min="3319" max="3319" width="9.7109375" style="46" customWidth="1"/>
    <col min="3320" max="3320" width="9.140625" style="46"/>
    <col min="3321" max="3321" width="9.7109375" style="46" customWidth="1"/>
    <col min="3322" max="3322" width="9.5703125" style="46" customWidth="1"/>
    <col min="3323" max="3323" width="9.140625" style="46"/>
    <col min="3324" max="3325" width="9.5703125" style="46" customWidth="1"/>
    <col min="3326" max="3326" width="9.28515625" style="46" bestFit="1" customWidth="1"/>
    <col min="3327" max="3328" width="9.5703125" style="46" customWidth="1"/>
    <col min="3329" max="3329" width="9.28515625" style="46" bestFit="1" customWidth="1"/>
    <col min="3330" max="3330" width="9.5703125" style="46" customWidth="1"/>
    <col min="3331" max="3331" width="9.7109375" style="46" customWidth="1"/>
    <col min="3332" max="3332" width="9.28515625" style="46" bestFit="1" customWidth="1"/>
    <col min="3333" max="3333" width="9.5703125" style="46" customWidth="1"/>
    <col min="3334" max="3334" width="9.7109375" style="46" customWidth="1"/>
    <col min="3335" max="3336" width="9.28515625" style="46" bestFit="1" customWidth="1"/>
    <col min="3337" max="3337" width="9.85546875" style="46" customWidth="1"/>
    <col min="3338" max="3338" width="9.28515625" style="46" bestFit="1" customWidth="1"/>
    <col min="3339" max="3339" width="9.28515625" style="46" customWidth="1"/>
    <col min="3340" max="3340" width="9.5703125" style="46" customWidth="1"/>
    <col min="3341" max="3341" width="9.140625" style="46"/>
    <col min="3342" max="3342" width="9.28515625" style="46" customWidth="1"/>
    <col min="3343" max="3343" width="9.5703125" style="46" customWidth="1"/>
    <col min="3344" max="3345" width="9.140625" style="46"/>
    <col min="3346" max="3346" width="9.85546875" style="46" customWidth="1"/>
    <col min="3347" max="3348" width="10.5703125" style="46" bestFit="1" customWidth="1"/>
    <col min="3349" max="3349" width="10" style="46" bestFit="1" customWidth="1"/>
    <col min="3350" max="3350" width="11.7109375" style="46" bestFit="1" customWidth="1"/>
    <col min="3351" max="3352" width="11.85546875" style="46" bestFit="1" customWidth="1"/>
    <col min="3353" max="3356" width="11.7109375" style="46" bestFit="1" customWidth="1"/>
    <col min="3357" max="3357" width="11.28515625" style="46" bestFit="1" customWidth="1"/>
    <col min="3358" max="3562" width="9.140625" style="46"/>
    <col min="3563" max="3563" width="5" style="46" customWidth="1"/>
    <col min="3564" max="3564" width="26.85546875" style="46" customWidth="1"/>
    <col min="3565" max="3573" width="9.7109375" style="46" customWidth="1"/>
    <col min="3574" max="3574" width="9.85546875" style="46" customWidth="1"/>
    <col min="3575" max="3575" width="9.7109375" style="46" customWidth="1"/>
    <col min="3576" max="3576" width="9.140625" style="46"/>
    <col min="3577" max="3577" width="9.7109375" style="46" customWidth="1"/>
    <col min="3578" max="3578" width="9.5703125" style="46" customWidth="1"/>
    <col min="3579" max="3579" width="9.140625" style="46"/>
    <col min="3580" max="3581" width="9.5703125" style="46" customWidth="1"/>
    <col min="3582" max="3582" width="9.28515625" style="46" bestFit="1" customWidth="1"/>
    <col min="3583" max="3584" width="9.5703125" style="46" customWidth="1"/>
    <col min="3585" max="3585" width="9.28515625" style="46" bestFit="1" customWidth="1"/>
    <col min="3586" max="3586" width="9.5703125" style="46" customWidth="1"/>
    <col min="3587" max="3587" width="9.7109375" style="46" customWidth="1"/>
    <col min="3588" max="3588" width="9.28515625" style="46" bestFit="1" customWidth="1"/>
    <col min="3589" max="3589" width="9.5703125" style="46" customWidth="1"/>
    <col min="3590" max="3590" width="9.7109375" style="46" customWidth="1"/>
    <col min="3591" max="3592" width="9.28515625" style="46" bestFit="1" customWidth="1"/>
    <col min="3593" max="3593" width="9.85546875" style="46" customWidth="1"/>
    <col min="3594" max="3594" width="9.28515625" style="46" bestFit="1" customWidth="1"/>
    <col min="3595" max="3595" width="9.28515625" style="46" customWidth="1"/>
    <col min="3596" max="3596" width="9.5703125" style="46" customWidth="1"/>
    <col min="3597" max="3597" width="9.140625" style="46"/>
    <col min="3598" max="3598" width="9.28515625" style="46" customWidth="1"/>
    <col min="3599" max="3599" width="9.5703125" style="46" customWidth="1"/>
    <col min="3600" max="3601" width="9.140625" style="46"/>
    <col min="3602" max="3602" width="9.85546875" style="46" customWidth="1"/>
    <col min="3603" max="3604" width="10.5703125" style="46" bestFit="1" customWidth="1"/>
    <col min="3605" max="3605" width="10" style="46" bestFit="1" customWidth="1"/>
    <col min="3606" max="3606" width="11.7109375" style="46" bestFit="1" customWidth="1"/>
    <col min="3607" max="3608" width="11.85546875" style="46" bestFit="1" customWidth="1"/>
    <col min="3609" max="3612" width="11.7109375" style="46" bestFit="1" customWidth="1"/>
    <col min="3613" max="3613" width="11.28515625" style="46" bestFit="1" customWidth="1"/>
    <col min="3614" max="3818" width="9.140625" style="46"/>
    <col min="3819" max="3819" width="5" style="46" customWidth="1"/>
    <col min="3820" max="3820" width="26.85546875" style="46" customWidth="1"/>
    <col min="3821" max="3829" width="9.7109375" style="46" customWidth="1"/>
    <col min="3830" max="3830" width="9.85546875" style="46" customWidth="1"/>
    <col min="3831" max="3831" width="9.7109375" style="46" customWidth="1"/>
    <col min="3832" max="3832" width="9.140625" style="46"/>
    <col min="3833" max="3833" width="9.7109375" style="46" customWidth="1"/>
    <col min="3834" max="3834" width="9.5703125" style="46" customWidth="1"/>
    <col min="3835" max="3835" width="9.140625" style="46"/>
    <col min="3836" max="3837" width="9.5703125" style="46" customWidth="1"/>
    <col min="3838" max="3838" width="9.28515625" style="46" bestFit="1" customWidth="1"/>
    <col min="3839" max="3840" width="9.5703125" style="46" customWidth="1"/>
    <col min="3841" max="3841" width="9.28515625" style="46" bestFit="1" customWidth="1"/>
    <col min="3842" max="3842" width="9.5703125" style="46" customWidth="1"/>
    <col min="3843" max="3843" width="9.7109375" style="46" customWidth="1"/>
    <col min="3844" max="3844" width="9.28515625" style="46" bestFit="1" customWidth="1"/>
    <col min="3845" max="3845" width="9.5703125" style="46" customWidth="1"/>
    <col min="3846" max="3846" width="9.7109375" style="46" customWidth="1"/>
    <col min="3847" max="3848" width="9.28515625" style="46" bestFit="1" customWidth="1"/>
    <col min="3849" max="3849" width="9.85546875" style="46" customWidth="1"/>
    <col min="3850" max="3850" width="9.28515625" style="46" bestFit="1" customWidth="1"/>
    <col min="3851" max="3851" width="9.28515625" style="46" customWidth="1"/>
    <col min="3852" max="3852" width="9.5703125" style="46" customWidth="1"/>
    <col min="3853" max="3853" width="9.140625" style="46"/>
    <col min="3854" max="3854" width="9.28515625" style="46" customWidth="1"/>
    <col min="3855" max="3855" width="9.5703125" style="46" customWidth="1"/>
    <col min="3856" max="3857" width="9.140625" style="46"/>
    <col min="3858" max="3858" width="9.85546875" style="46" customWidth="1"/>
    <col min="3859" max="3860" width="10.5703125" style="46" bestFit="1" customWidth="1"/>
    <col min="3861" max="3861" width="10" style="46" bestFit="1" customWidth="1"/>
    <col min="3862" max="3862" width="11.7109375" style="46" bestFit="1" customWidth="1"/>
    <col min="3863" max="3864" width="11.85546875" style="46" bestFit="1" customWidth="1"/>
    <col min="3865" max="3868" width="11.7109375" style="46" bestFit="1" customWidth="1"/>
    <col min="3869" max="3869" width="11.28515625" style="46" bestFit="1" customWidth="1"/>
    <col min="3870" max="4074" width="9.140625" style="46"/>
    <col min="4075" max="4075" width="5" style="46" customWidth="1"/>
    <col min="4076" max="4076" width="26.85546875" style="46" customWidth="1"/>
    <col min="4077" max="4085" width="9.7109375" style="46" customWidth="1"/>
    <col min="4086" max="4086" width="9.85546875" style="46" customWidth="1"/>
    <col min="4087" max="4087" width="9.7109375" style="46" customWidth="1"/>
    <col min="4088" max="4088" width="9.140625" style="46"/>
    <col min="4089" max="4089" width="9.7109375" style="46" customWidth="1"/>
    <col min="4090" max="4090" width="9.5703125" style="46" customWidth="1"/>
    <col min="4091" max="4091" width="9.140625" style="46"/>
    <col min="4092" max="4093" width="9.5703125" style="46" customWidth="1"/>
    <col min="4094" max="4094" width="9.28515625" style="46" bestFit="1" customWidth="1"/>
    <col min="4095" max="4096" width="9.5703125" style="46" customWidth="1"/>
    <col min="4097" max="4097" width="9.28515625" style="46" bestFit="1" customWidth="1"/>
    <col min="4098" max="4098" width="9.5703125" style="46" customWidth="1"/>
    <col min="4099" max="4099" width="9.7109375" style="46" customWidth="1"/>
    <col min="4100" max="4100" width="9.28515625" style="46" bestFit="1" customWidth="1"/>
    <col min="4101" max="4101" width="9.5703125" style="46" customWidth="1"/>
    <col min="4102" max="4102" width="9.7109375" style="46" customWidth="1"/>
    <col min="4103" max="4104" width="9.28515625" style="46" bestFit="1" customWidth="1"/>
    <col min="4105" max="4105" width="9.85546875" style="46" customWidth="1"/>
    <col min="4106" max="4106" width="9.28515625" style="46" bestFit="1" customWidth="1"/>
    <col min="4107" max="4107" width="9.28515625" style="46" customWidth="1"/>
    <col min="4108" max="4108" width="9.5703125" style="46" customWidth="1"/>
    <col min="4109" max="4109" width="9.140625" style="46"/>
    <col min="4110" max="4110" width="9.28515625" style="46" customWidth="1"/>
    <col min="4111" max="4111" width="9.5703125" style="46" customWidth="1"/>
    <col min="4112" max="4113" width="9.140625" style="46"/>
    <col min="4114" max="4114" width="9.85546875" style="46" customWidth="1"/>
    <col min="4115" max="4116" width="10.5703125" style="46" bestFit="1" customWidth="1"/>
    <col min="4117" max="4117" width="10" style="46" bestFit="1" customWidth="1"/>
    <col min="4118" max="4118" width="11.7109375" style="46" bestFit="1" customWidth="1"/>
    <col min="4119" max="4120" width="11.85546875" style="46" bestFit="1" customWidth="1"/>
    <col min="4121" max="4124" width="11.7109375" style="46" bestFit="1" customWidth="1"/>
    <col min="4125" max="4125" width="11.28515625" style="46" bestFit="1" customWidth="1"/>
    <col min="4126" max="4330" width="9.140625" style="46"/>
    <col min="4331" max="4331" width="5" style="46" customWidth="1"/>
    <col min="4332" max="4332" width="26.85546875" style="46" customWidth="1"/>
    <col min="4333" max="4341" width="9.7109375" style="46" customWidth="1"/>
    <col min="4342" max="4342" width="9.85546875" style="46" customWidth="1"/>
    <col min="4343" max="4343" width="9.7109375" style="46" customWidth="1"/>
    <col min="4344" max="4344" width="9.140625" style="46"/>
    <col min="4345" max="4345" width="9.7109375" style="46" customWidth="1"/>
    <col min="4346" max="4346" width="9.5703125" style="46" customWidth="1"/>
    <col min="4347" max="4347" width="9.140625" style="46"/>
    <col min="4348" max="4349" width="9.5703125" style="46" customWidth="1"/>
    <col min="4350" max="4350" width="9.28515625" style="46" bestFit="1" customWidth="1"/>
    <col min="4351" max="4352" width="9.5703125" style="46" customWidth="1"/>
    <col min="4353" max="4353" width="9.28515625" style="46" bestFit="1" customWidth="1"/>
    <col min="4354" max="4354" width="9.5703125" style="46" customWidth="1"/>
    <col min="4355" max="4355" width="9.7109375" style="46" customWidth="1"/>
    <col min="4356" max="4356" width="9.28515625" style="46" bestFit="1" customWidth="1"/>
    <col min="4357" max="4357" width="9.5703125" style="46" customWidth="1"/>
    <col min="4358" max="4358" width="9.7109375" style="46" customWidth="1"/>
    <col min="4359" max="4360" width="9.28515625" style="46" bestFit="1" customWidth="1"/>
    <col min="4361" max="4361" width="9.85546875" style="46" customWidth="1"/>
    <col min="4362" max="4362" width="9.28515625" style="46" bestFit="1" customWidth="1"/>
    <col min="4363" max="4363" width="9.28515625" style="46" customWidth="1"/>
    <col min="4364" max="4364" width="9.5703125" style="46" customWidth="1"/>
    <col min="4365" max="4365" width="9.140625" style="46"/>
    <col min="4366" max="4366" width="9.28515625" style="46" customWidth="1"/>
    <col min="4367" max="4367" width="9.5703125" style="46" customWidth="1"/>
    <col min="4368" max="4369" width="9.140625" style="46"/>
    <col min="4370" max="4370" width="9.85546875" style="46" customWidth="1"/>
    <col min="4371" max="4372" width="10.5703125" style="46" bestFit="1" customWidth="1"/>
    <col min="4373" max="4373" width="10" style="46" bestFit="1" customWidth="1"/>
    <col min="4374" max="4374" width="11.7109375" style="46" bestFit="1" customWidth="1"/>
    <col min="4375" max="4376" width="11.85546875" style="46" bestFit="1" customWidth="1"/>
    <col min="4377" max="4380" width="11.7109375" style="46" bestFit="1" customWidth="1"/>
    <col min="4381" max="4381" width="11.28515625" style="46" bestFit="1" customWidth="1"/>
    <col min="4382" max="4586" width="9.140625" style="46"/>
    <col min="4587" max="4587" width="5" style="46" customWidth="1"/>
    <col min="4588" max="4588" width="26.85546875" style="46" customWidth="1"/>
    <col min="4589" max="4597" width="9.7109375" style="46" customWidth="1"/>
    <col min="4598" max="4598" width="9.85546875" style="46" customWidth="1"/>
    <col min="4599" max="4599" width="9.7109375" style="46" customWidth="1"/>
    <col min="4600" max="4600" width="9.140625" style="46"/>
    <col min="4601" max="4601" width="9.7109375" style="46" customWidth="1"/>
    <col min="4602" max="4602" width="9.5703125" style="46" customWidth="1"/>
    <col min="4603" max="4603" width="9.140625" style="46"/>
    <col min="4604" max="4605" width="9.5703125" style="46" customWidth="1"/>
    <col min="4606" max="4606" width="9.28515625" style="46" bestFit="1" customWidth="1"/>
    <col min="4607" max="4608" width="9.5703125" style="46" customWidth="1"/>
    <col min="4609" max="4609" width="9.28515625" style="46" bestFit="1" customWidth="1"/>
    <col min="4610" max="4610" width="9.5703125" style="46" customWidth="1"/>
    <col min="4611" max="4611" width="9.7109375" style="46" customWidth="1"/>
    <col min="4612" max="4612" width="9.28515625" style="46" bestFit="1" customWidth="1"/>
    <col min="4613" max="4613" width="9.5703125" style="46" customWidth="1"/>
    <col min="4614" max="4614" width="9.7109375" style="46" customWidth="1"/>
    <col min="4615" max="4616" width="9.28515625" style="46" bestFit="1" customWidth="1"/>
    <col min="4617" max="4617" width="9.85546875" style="46" customWidth="1"/>
    <col min="4618" max="4618" width="9.28515625" style="46" bestFit="1" customWidth="1"/>
    <col min="4619" max="4619" width="9.28515625" style="46" customWidth="1"/>
    <col min="4620" max="4620" width="9.5703125" style="46" customWidth="1"/>
    <col min="4621" max="4621" width="9.140625" style="46"/>
    <col min="4622" max="4622" width="9.28515625" style="46" customWidth="1"/>
    <col min="4623" max="4623" width="9.5703125" style="46" customWidth="1"/>
    <col min="4624" max="4625" width="9.140625" style="46"/>
    <col min="4626" max="4626" width="9.85546875" style="46" customWidth="1"/>
    <col min="4627" max="4628" width="10.5703125" style="46" bestFit="1" customWidth="1"/>
    <col min="4629" max="4629" width="10" style="46" bestFit="1" customWidth="1"/>
    <col min="4630" max="4630" width="11.7109375" style="46" bestFit="1" customWidth="1"/>
    <col min="4631" max="4632" width="11.85546875" style="46" bestFit="1" customWidth="1"/>
    <col min="4633" max="4636" width="11.7109375" style="46" bestFit="1" customWidth="1"/>
    <col min="4637" max="4637" width="11.28515625" style="46" bestFit="1" customWidth="1"/>
    <col min="4638" max="4842" width="9.140625" style="46"/>
    <col min="4843" max="4843" width="5" style="46" customWidth="1"/>
    <col min="4844" max="4844" width="26.85546875" style="46" customWidth="1"/>
    <col min="4845" max="4853" width="9.7109375" style="46" customWidth="1"/>
    <col min="4854" max="4854" width="9.85546875" style="46" customWidth="1"/>
    <col min="4855" max="4855" width="9.7109375" style="46" customWidth="1"/>
    <col min="4856" max="4856" width="9.140625" style="46"/>
    <col min="4857" max="4857" width="9.7109375" style="46" customWidth="1"/>
    <col min="4858" max="4858" width="9.5703125" style="46" customWidth="1"/>
    <col min="4859" max="4859" width="9.140625" style="46"/>
    <col min="4860" max="4861" width="9.5703125" style="46" customWidth="1"/>
    <col min="4862" max="4862" width="9.28515625" style="46" bestFit="1" customWidth="1"/>
    <col min="4863" max="4864" width="9.5703125" style="46" customWidth="1"/>
    <col min="4865" max="4865" width="9.28515625" style="46" bestFit="1" customWidth="1"/>
    <col min="4866" max="4866" width="9.5703125" style="46" customWidth="1"/>
    <col min="4867" max="4867" width="9.7109375" style="46" customWidth="1"/>
    <col min="4868" max="4868" width="9.28515625" style="46" bestFit="1" customWidth="1"/>
    <col min="4869" max="4869" width="9.5703125" style="46" customWidth="1"/>
    <col min="4870" max="4870" width="9.7109375" style="46" customWidth="1"/>
    <col min="4871" max="4872" width="9.28515625" style="46" bestFit="1" customWidth="1"/>
    <col min="4873" max="4873" width="9.85546875" style="46" customWidth="1"/>
    <col min="4874" max="4874" width="9.28515625" style="46" bestFit="1" customWidth="1"/>
    <col min="4875" max="4875" width="9.28515625" style="46" customWidth="1"/>
    <col min="4876" max="4876" width="9.5703125" style="46" customWidth="1"/>
    <col min="4877" max="4877" width="9.140625" style="46"/>
    <col min="4878" max="4878" width="9.28515625" style="46" customWidth="1"/>
    <col min="4879" max="4879" width="9.5703125" style="46" customWidth="1"/>
    <col min="4880" max="4881" width="9.140625" style="46"/>
    <col min="4882" max="4882" width="9.85546875" style="46" customWidth="1"/>
    <col min="4883" max="4884" width="10.5703125" style="46" bestFit="1" customWidth="1"/>
    <col min="4885" max="4885" width="10" style="46" bestFit="1" customWidth="1"/>
    <col min="4886" max="4886" width="11.7109375" style="46" bestFit="1" customWidth="1"/>
    <col min="4887" max="4888" width="11.85546875" style="46" bestFit="1" customWidth="1"/>
    <col min="4889" max="4892" width="11.7109375" style="46" bestFit="1" customWidth="1"/>
    <col min="4893" max="4893" width="11.28515625" style="46" bestFit="1" customWidth="1"/>
    <col min="4894" max="5098" width="9.140625" style="46"/>
    <col min="5099" max="5099" width="5" style="46" customWidth="1"/>
    <col min="5100" max="5100" width="26.85546875" style="46" customWidth="1"/>
    <col min="5101" max="5109" width="9.7109375" style="46" customWidth="1"/>
    <col min="5110" max="5110" width="9.85546875" style="46" customWidth="1"/>
    <col min="5111" max="5111" width="9.7109375" style="46" customWidth="1"/>
    <col min="5112" max="5112" width="9.140625" style="46"/>
    <col min="5113" max="5113" width="9.7109375" style="46" customWidth="1"/>
    <col min="5114" max="5114" width="9.5703125" style="46" customWidth="1"/>
    <col min="5115" max="5115" width="9.140625" style="46"/>
    <col min="5116" max="5117" width="9.5703125" style="46" customWidth="1"/>
    <col min="5118" max="5118" width="9.28515625" style="46" bestFit="1" customWidth="1"/>
    <col min="5119" max="5120" width="9.5703125" style="46" customWidth="1"/>
    <col min="5121" max="5121" width="9.28515625" style="46" bestFit="1" customWidth="1"/>
    <col min="5122" max="5122" width="9.5703125" style="46" customWidth="1"/>
    <col min="5123" max="5123" width="9.7109375" style="46" customWidth="1"/>
    <col min="5124" max="5124" width="9.28515625" style="46" bestFit="1" customWidth="1"/>
    <col min="5125" max="5125" width="9.5703125" style="46" customWidth="1"/>
    <col min="5126" max="5126" width="9.7109375" style="46" customWidth="1"/>
    <col min="5127" max="5128" width="9.28515625" style="46" bestFit="1" customWidth="1"/>
    <col min="5129" max="5129" width="9.85546875" style="46" customWidth="1"/>
    <col min="5130" max="5130" width="9.28515625" style="46" bestFit="1" customWidth="1"/>
    <col min="5131" max="5131" width="9.28515625" style="46" customWidth="1"/>
    <col min="5132" max="5132" width="9.5703125" style="46" customWidth="1"/>
    <col min="5133" max="5133" width="9.140625" style="46"/>
    <col min="5134" max="5134" width="9.28515625" style="46" customWidth="1"/>
    <col min="5135" max="5135" width="9.5703125" style="46" customWidth="1"/>
    <col min="5136" max="5137" width="9.140625" style="46"/>
    <col min="5138" max="5138" width="9.85546875" style="46" customWidth="1"/>
    <col min="5139" max="5140" width="10.5703125" style="46" bestFit="1" customWidth="1"/>
    <col min="5141" max="5141" width="10" style="46" bestFit="1" customWidth="1"/>
    <col min="5142" max="5142" width="11.7109375" style="46" bestFit="1" customWidth="1"/>
    <col min="5143" max="5144" width="11.85546875" style="46" bestFit="1" customWidth="1"/>
    <col min="5145" max="5148" width="11.7109375" style="46" bestFit="1" customWidth="1"/>
    <col min="5149" max="5149" width="11.28515625" style="46" bestFit="1" customWidth="1"/>
    <col min="5150" max="5354" width="9.140625" style="46"/>
    <col min="5355" max="5355" width="5" style="46" customWidth="1"/>
    <col min="5356" max="5356" width="26.85546875" style="46" customWidth="1"/>
    <col min="5357" max="5365" width="9.7109375" style="46" customWidth="1"/>
    <col min="5366" max="5366" width="9.85546875" style="46" customWidth="1"/>
    <col min="5367" max="5367" width="9.7109375" style="46" customWidth="1"/>
    <col min="5368" max="5368" width="9.140625" style="46"/>
    <col min="5369" max="5369" width="9.7109375" style="46" customWidth="1"/>
    <col min="5370" max="5370" width="9.5703125" style="46" customWidth="1"/>
    <col min="5371" max="5371" width="9.140625" style="46"/>
    <col min="5372" max="5373" width="9.5703125" style="46" customWidth="1"/>
    <col min="5374" max="5374" width="9.28515625" style="46" bestFit="1" customWidth="1"/>
    <col min="5375" max="5376" width="9.5703125" style="46" customWidth="1"/>
    <col min="5377" max="5377" width="9.28515625" style="46" bestFit="1" customWidth="1"/>
    <col min="5378" max="5378" width="9.5703125" style="46" customWidth="1"/>
    <col min="5379" max="5379" width="9.7109375" style="46" customWidth="1"/>
    <col min="5380" max="5380" width="9.28515625" style="46" bestFit="1" customWidth="1"/>
    <col min="5381" max="5381" width="9.5703125" style="46" customWidth="1"/>
    <col min="5382" max="5382" width="9.7109375" style="46" customWidth="1"/>
    <col min="5383" max="5384" width="9.28515625" style="46" bestFit="1" customWidth="1"/>
    <col min="5385" max="5385" width="9.85546875" style="46" customWidth="1"/>
    <col min="5386" max="5386" width="9.28515625" style="46" bestFit="1" customWidth="1"/>
    <col min="5387" max="5387" width="9.28515625" style="46" customWidth="1"/>
    <col min="5388" max="5388" width="9.5703125" style="46" customWidth="1"/>
    <col min="5389" max="5389" width="9.140625" style="46"/>
    <col min="5390" max="5390" width="9.28515625" style="46" customWidth="1"/>
    <col min="5391" max="5391" width="9.5703125" style="46" customWidth="1"/>
    <col min="5392" max="5393" width="9.140625" style="46"/>
    <col min="5394" max="5394" width="9.85546875" style="46" customWidth="1"/>
    <col min="5395" max="5396" width="10.5703125" style="46" bestFit="1" customWidth="1"/>
    <col min="5397" max="5397" width="10" style="46" bestFit="1" customWidth="1"/>
    <col min="5398" max="5398" width="11.7109375" style="46" bestFit="1" customWidth="1"/>
    <col min="5399" max="5400" width="11.85546875" style="46" bestFit="1" customWidth="1"/>
    <col min="5401" max="5404" width="11.7109375" style="46" bestFit="1" customWidth="1"/>
    <col min="5405" max="5405" width="11.28515625" style="46" bestFit="1" customWidth="1"/>
    <col min="5406" max="5610" width="9.140625" style="46"/>
    <col min="5611" max="5611" width="5" style="46" customWidth="1"/>
    <col min="5612" max="5612" width="26.85546875" style="46" customWidth="1"/>
    <col min="5613" max="5621" width="9.7109375" style="46" customWidth="1"/>
    <col min="5622" max="5622" width="9.85546875" style="46" customWidth="1"/>
    <col min="5623" max="5623" width="9.7109375" style="46" customWidth="1"/>
    <col min="5624" max="5624" width="9.140625" style="46"/>
    <col min="5625" max="5625" width="9.7109375" style="46" customWidth="1"/>
    <col min="5626" max="5626" width="9.5703125" style="46" customWidth="1"/>
    <col min="5627" max="5627" width="9.140625" style="46"/>
    <col min="5628" max="5629" width="9.5703125" style="46" customWidth="1"/>
    <col min="5630" max="5630" width="9.28515625" style="46" bestFit="1" customWidth="1"/>
    <col min="5631" max="5632" width="9.5703125" style="46" customWidth="1"/>
    <col min="5633" max="5633" width="9.28515625" style="46" bestFit="1" customWidth="1"/>
    <col min="5634" max="5634" width="9.5703125" style="46" customWidth="1"/>
    <col min="5635" max="5635" width="9.7109375" style="46" customWidth="1"/>
    <col min="5636" max="5636" width="9.28515625" style="46" bestFit="1" customWidth="1"/>
    <col min="5637" max="5637" width="9.5703125" style="46" customWidth="1"/>
    <col min="5638" max="5638" width="9.7109375" style="46" customWidth="1"/>
    <col min="5639" max="5640" width="9.28515625" style="46" bestFit="1" customWidth="1"/>
    <col min="5641" max="5641" width="9.85546875" style="46" customWidth="1"/>
    <col min="5642" max="5642" width="9.28515625" style="46" bestFit="1" customWidth="1"/>
    <col min="5643" max="5643" width="9.28515625" style="46" customWidth="1"/>
    <col min="5644" max="5644" width="9.5703125" style="46" customWidth="1"/>
    <col min="5645" max="5645" width="9.140625" style="46"/>
    <col min="5646" max="5646" width="9.28515625" style="46" customWidth="1"/>
    <col min="5647" max="5647" width="9.5703125" style="46" customWidth="1"/>
    <col min="5648" max="5649" width="9.140625" style="46"/>
    <col min="5650" max="5650" width="9.85546875" style="46" customWidth="1"/>
    <col min="5651" max="5652" width="10.5703125" style="46" bestFit="1" customWidth="1"/>
    <col min="5653" max="5653" width="10" style="46" bestFit="1" customWidth="1"/>
    <col min="5654" max="5654" width="11.7109375" style="46" bestFit="1" customWidth="1"/>
    <col min="5655" max="5656" width="11.85546875" style="46" bestFit="1" customWidth="1"/>
    <col min="5657" max="5660" width="11.7109375" style="46" bestFit="1" customWidth="1"/>
    <col min="5661" max="5661" width="11.28515625" style="46" bestFit="1" customWidth="1"/>
    <col min="5662" max="5866" width="9.140625" style="46"/>
    <col min="5867" max="5867" width="5" style="46" customWidth="1"/>
    <col min="5868" max="5868" width="26.85546875" style="46" customWidth="1"/>
    <col min="5869" max="5877" width="9.7109375" style="46" customWidth="1"/>
    <col min="5878" max="5878" width="9.85546875" style="46" customWidth="1"/>
    <col min="5879" max="5879" width="9.7109375" style="46" customWidth="1"/>
    <col min="5880" max="5880" width="9.140625" style="46"/>
    <col min="5881" max="5881" width="9.7109375" style="46" customWidth="1"/>
    <col min="5882" max="5882" width="9.5703125" style="46" customWidth="1"/>
    <col min="5883" max="5883" width="9.140625" style="46"/>
    <col min="5884" max="5885" width="9.5703125" style="46" customWidth="1"/>
    <col min="5886" max="5886" width="9.28515625" style="46" bestFit="1" customWidth="1"/>
    <col min="5887" max="5888" width="9.5703125" style="46" customWidth="1"/>
    <col min="5889" max="5889" width="9.28515625" style="46" bestFit="1" customWidth="1"/>
    <col min="5890" max="5890" width="9.5703125" style="46" customWidth="1"/>
    <col min="5891" max="5891" width="9.7109375" style="46" customWidth="1"/>
    <col min="5892" max="5892" width="9.28515625" style="46" bestFit="1" customWidth="1"/>
    <col min="5893" max="5893" width="9.5703125" style="46" customWidth="1"/>
    <col min="5894" max="5894" width="9.7109375" style="46" customWidth="1"/>
    <col min="5895" max="5896" width="9.28515625" style="46" bestFit="1" customWidth="1"/>
    <col min="5897" max="5897" width="9.85546875" style="46" customWidth="1"/>
    <col min="5898" max="5898" width="9.28515625" style="46" bestFit="1" customWidth="1"/>
    <col min="5899" max="5899" width="9.28515625" style="46" customWidth="1"/>
    <col min="5900" max="5900" width="9.5703125" style="46" customWidth="1"/>
    <col min="5901" max="5901" width="9.140625" style="46"/>
    <col min="5902" max="5902" width="9.28515625" style="46" customWidth="1"/>
    <col min="5903" max="5903" width="9.5703125" style="46" customWidth="1"/>
    <col min="5904" max="5905" width="9.140625" style="46"/>
    <col min="5906" max="5906" width="9.85546875" style="46" customWidth="1"/>
    <col min="5907" max="5908" width="10.5703125" style="46" bestFit="1" customWidth="1"/>
    <col min="5909" max="5909" width="10" style="46" bestFit="1" customWidth="1"/>
    <col min="5910" max="5910" width="11.7109375" style="46" bestFit="1" customWidth="1"/>
    <col min="5911" max="5912" width="11.85546875" style="46" bestFit="1" customWidth="1"/>
    <col min="5913" max="5916" width="11.7109375" style="46" bestFit="1" customWidth="1"/>
    <col min="5917" max="5917" width="11.28515625" style="46" bestFit="1" customWidth="1"/>
    <col min="5918" max="6122" width="9.140625" style="46"/>
    <col min="6123" max="6123" width="5" style="46" customWidth="1"/>
    <col min="6124" max="6124" width="26.85546875" style="46" customWidth="1"/>
    <col min="6125" max="6133" width="9.7109375" style="46" customWidth="1"/>
    <col min="6134" max="6134" width="9.85546875" style="46" customWidth="1"/>
    <col min="6135" max="6135" width="9.7109375" style="46" customWidth="1"/>
    <col min="6136" max="6136" width="9.140625" style="46"/>
    <col min="6137" max="6137" width="9.7109375" style="46" customWidth="1"/>
    <col min="6138" max="6138" width="9.5703125" style="46" customWidth="1"/>
    <col min="6139" max="6139" width="9.140625" style="46"/>
    <col min="6140" max="6141" width="9.5703125" style="46" customWidth="1"/>
    <col min="6142" max="6142" width="9.28515625" style="46" bestFit="1" customWidth="1"/>
    <col min="6143" max="6144" width="9.5703125" style="46" customWidth="1"/>
    <col min="6145" max="6145" width="9.28515625" style="46" bestFit="1" customWidth="1"/>
    <col min="6146" max="6146" width="9.5703125" style="46" customWidth="1"/>
    <col min="6147" max="6147" width="9.7109375" style="46" customWidth="1"/>
    <col min="6148" max="6148" width="9.28515625" style="46" bestFit="1" customWidth="1"/>
    <col min="6149" max="6149" width="9.5703125" style="46" customWidth="1"/>
    <col min="6150" max="6150" width="9.7109375" style="46" customWidth="1"/>
    <col min="6151" max="6152" width="9.28515625" style="46" bestFit="1" customWidth="1"/>
    <col min="6153" max="6153" width="9.85546875" style="46" customWidth="1"/>
    <col min="6154" max="6154" width="9.28515625" style="46" bestFit="1" customWidth="1"/>
    <col min="6155" max="6155" width="9.28515625" style="46" customWidth="1"/>
    <col min="6156" max="6156" width="9.5703125" style="46" customWidth="1"/>
    <col min="6157" max="6157" width="9.140625" style="46"/>
    <col min="6158" max="6158" width="9.28515625" style="46" customWidth="1"/>
    <col min="6159" max="6159" width="9.5703125" style="46" customWidth="1"/>
    <col min="6160" max="6161" width="9.140625" style="46"/>
    <col min="6162" max="6162" width="9.85546875" style="46" customWidth="1"/>
    <col min="6163" max="6164" width="10.5703125" style="46" bestFit="1" customWidth="1"/>
    <col min="6165" max="6165" width="10" style="46" bestFit="1" customWidth="1"/>
    <col min="6166" max="6166" width="11.7109375" style="46" bestFit="1" customWidth="1"/>
    <col min="6167" max="6168" width="11.85546875" style="46" bestFit="1" customWidth="1"/>
    <col min="6169" max="6172" width="11.7109375" style="46" bestFit="1" customWidth="1"/>
    <col min="6173" max="6173" width="11.28515625" style="46" bestFit="1" customWidth="1"/>
    <col min="6174" max="6378" width="9.140625" style="46"/>
    <col min="6379" max="6379" width="5" style="46" customWidth="1"/>
    <col min="6380" max="6380" width="26.85546875" style="46" customWidth="1"/>
    <col min="6381" max="6389" width="9.7109375" style="46" customWidth="1"/>
    <col min="6390" max="6390" width="9.85546875" style="46" customWidth="1"/>
    <col min="6391" max="6391" width="9.7109375" style="46" customWidth="1"/>
    <col min="6392" max="6392" width="9.140625" style="46"/>
    <col min="6393" max="6393" width="9.7109375" style="46" customWidth="1"/>
    <col min="6394" max="6394" width="9.5703125" style="46" customWidth="1"/>
    <col min="6395" max="6395" width="9.140625" style="46"/>
    <col min="6396" max="6397" width="9.5703125" style="46" customWidth="1"/>
    <col min="6398" max="6398" width="9.28515625" style="46" bestFit="1" customWidth="1"/>
    <col min="6399" max="6400" width="9.5703125" style="46" customWidth="1"/>
    <col min="6401" max="6401" width="9.28515625" style="46" bestFit="1" customWidth="1"/>
    <col min="6402" max="6402" width="9.5703125" style="46" customWidth="1"/>
    <col min="6403" max="6403" width="9.7109375" style="46" customWidth="1"/>
    <col min="6404" max="6404" width="9.28515625" style="46" bestFit="1" customWidth="1"/>
    <col min="6405" max="6405" width="9.5703125" style="46" customWidth="1"/>
    <col min="6406" max="6406" width="9.7109375" style="46" customWidth="1"/>
    <col min="6407" max="6408" width="9.28515625" style="46" bestFit="1" customWidth="1"/>
    <col min="6409" max="6409" width="9.85546875" style="46" customWidth="1"/>
    <col min="6410" max="6410" width="9.28515625" style="46" bestFit="1" customWidth="1"/>
    <col min="6411" max="6411" width="9.28515625" style="46" customWidth="1"/>
    <col min="6412" max="6412" width="9.5703125" style="46" customWidth="1"/>
    <col min="6413" max="6413" width="9.140625" style="46"/>
    <col min="6414" max="6414" width="9.28515625" style="46" customWidth="1"/>
    <col min="6415" max="6415" width="9.5703125" style="46" customWidth="1"/>
    <col min="6416" max="6417" width="9.140625" style="46"/>
    <col min="6418" max="6418" width="9.85546875" style="46" customWidth="1"/>
    <col min="6419" max="6420" width="10.5703125" style="46" bestFit="1" customWidth="1"/>
    <col min="6421" max="6421" width="10" style="46" bestFit="1" customWidth="1"/>
    <col min="6422" max="6422" width="11.7109375" style="46" bestFit="1" customWidth="1"/>
    <col min="6423" max="6424" width="11.85546875" style="46" bestFit="1" customWidth="1"/>
    <col min="6425" max="6428" width="11.7109375" style="46" bestFit="1" customWidth="1"/>
    <col min="6429" max="6429" width="11.28515625" style="46" bestFit="1" customWidth="1"/>
    <col min="6430" max="6634" width="9.140625" style="46"/>
    <col min="6635" max="6635" width="5" style="46" customWidth="1"/>
    <col min="6636" max="6636" width="26.85546875" style="46" customWidth="1"/>
    <col min="6637" max="6645" width="9.7109375" style="46" customWidth="1"/>
    <col min="6646" max="6646" width="9.85546875" style="46" customWidth="1"/>
    <col min="6647" max="6647" width="9.7109375" style="46" customWidth="1"/>
    <col min="6648" max="6648" width="9.140625" style="46"/>
    <col min="6649" max="6649" width="9.7109375" style="46" customWidth="1"/>
    <col min="6650" max="6650" width="9.5703125" style="46" customWidth="1"/>
    <col min="6651" max="6651" width="9.140625" style="46"/>
    <col min="6652" max="6653" width="9.5703125" style="46" customWidth="1"/>
    <col min="6654" max="6654" width="9.28515625" style="46" bestFit="1" customWidth="1"/>
    <col min="6655" max="6656" width="9.5703125" style="46" customWidth="1"/>
    <col min="6657" max="6657" width="9.28515625" style="46" bestFit="1" customWidth="1"/>
    <col min="6658" max="6658" width="9.5703125" style="46" customWidth="1"/>
    <col min="6659" max="6659" width="9.7109375" style="46" customWidth="1"/>
    <col min="6660" max="6660" width="9.28515625" style="46" bestFit="1" customWidth="1"/>
    <col min="6661" max="6661" width="9.5703125" style="46" customWidth="1"/>
    <col min="6662" max="6662" width="9.7109375" style="46" customWidth="1"/>
    <col min="6663" max="6664" width="9.28515625" style="46" bestFit="1" customWidth="1"/>
    <col min="6665" max="6665" width="9.85546875" style="46" customWidth="1"/>
    <col min="6666" max="6666" width="9.28515625" style="46" bestFit="1" customWidth="1"/>
    <col min="6667" max="6667" width="9.28515625" style="46" customWidth="1"/>
    <col min="6668" max="6668" width="9.5703125" style="46" customWidth="1"/>
    <col min="6669" max="6669" width="9.140625" style="46"/>
    <col min="6670" max="6670" width="9.28515625" style="46" customWidth="1"/>
    <col min="6671" max="6671" width="9.5703125" style="46" customWidth="1"/>
    <col min="6672" max="6673" width="9.140625" style="46"/>
    <col min="6674" max="6674" width="9.85546875" style="46" customWidth="1"/>
    <col min="6675" max="6676" width="10.5703125" style="46" bestFit="1" customWidth="1"/>
    <col min="6677" max="6677" width="10" style="46" bestFit="1" customWidth="1"/>
    <col min="6678" max="6678" width="11.7109375" style="46" bestFit="1" customWidth="1"/>
    <col min="6679" max="6680" width="11.85546875" style="46" bestFit="1" customWidth="1"/>
    <col min="6681" max="6684" width="11.7109375" style="46" bestFit="1" customWidth="1"/>
    <col min="6685" max="6685" width="11.28515625" style="46" bestFit="1" customWidth="1"/>
    <col min="6686" max="6890" width="9.140625" style="46"/>
    <col min="6891" max="6891" width="5" style="46" customWidth="1"/>
    <col min="6892" max="6892" width="26.85546875" style="46" customWidth="1"/>
    <col min="6893" max="6901" width="9.7109375" style="46" customWidth="1"/>
    <col min="6902" max="6902" width="9.85546875" style="46" customWidth="1"/>
    <col min="6903" max="6903" width="9.7109375" style="46" customWidth="1"/>
    <col min="6904" max="6904" width="9.140625" style="46"/>
    <col min="6905" max="6905" width="9.7109375" style="46" customWidth="1"/>
    <col min="6906" max="6906" width="9.5703125" style="46" customWidth="1"/>
    <col min="6907" max="6907" width="9.140625" style="46"/>
    <col min="6908" max="6909" width="9.5703125" style="46" customWidth="1"/>
    <col min="6910" max="6910" width="9.28515625" style="46" bestFit="1" customWidth="1"/>
    <col min="6911" max="6912" width="9.5703125" style="46" customWidth="1"/>
    <col min="6913" max="6913" width="9.28515625" style="46" bestFit="1" customWidth="1"/>
    <col min="6914" max="6914" width="9.5703125" style="46" customWidth="1"/>
    <col min="6915" max="6915" width="9.7109375" style="46" customWidth="1"/>
    <col min="6916" max="6916" width="9.28515625" style="46" bestFit="1" customWidth="1"/>
    <col min="6917" max="6917" width="9.5703125" style="46" customWidth="1"/>
    <col min="6918" max="6918" width="9.7109375" style="46" customWidth="1"/>
    <col min="6919" max="6920" width="9.28515625" style="46" bestFit="1" customWidth="1"/>
    <col min="6921" max="6921" width="9.85546875" style="46" customWidth="1"/>
    <col min="6922" max="6922" width="9.28515625" style="46" bestFit="1" customWidth="1"/>
    <col min="6923" max="6923" width="9.28515625" style="46" customWidth="1"/>
    <col min="6924" max="6924" width="9.5703125" style="46" customWidth="1"/>
    <col min="6925" max="6925" width="9.140625" style="46"/>
    <col min="6926" max="6926" width="9.28515625" style="46" customWidth="1"/>
    <col min="6927" max="6927" width="9.5703125" style="46" customWidth="1"/>
    <col min="6928" max="6929" width="9.140625" style="46"/>
    <col min="6930" max="6930" width="9.85546875" style="46" customWidth="1"/>
    <col min="6931" max="6932" width="10.5703125" style="46" bestFit="1" customWidth="1"/>
    <col min="6933" max="6933" width="10" style="46" bestFit="1" customWidth="1"/>
    <col min="6934" max="6934" width="11.7109375" style="46" bestFit="1" customWidth="1"/>
    <col min="6935" max="6936" width="11.85546875" style="46" bestFit="1" customWidth="1"/>
    <col min="6937" max="6940" width="11.7109375" style="46" bestFit="1" customWidth="1"/>
    <col min="6941" max="6941" width="11.28515625" style="46" bestFit="1" customWidth="1"/>
    <col min="6942" max="7146" width="9.140625" style="46"/>
    <col min="7147" max="7147" width="5" style="46" customWidth="1"/>
    <col min="7148" max="7148" width="26.85546875" style="46" customWidth="1"/>
    <col min="7149" max="7157" width="9.7109375" style="46" customWidth="1"/>
    <col min="7158" max="7158" width="9.85546875" style="46" customWidth="1"/>
    <col min="7159" max="7159" width="9.7109375" style="46" customWidth="1"/>
    <col min="7160" max="7160" width="9.140625" style="46"/>
    <col min="7161" max="7161" width="9.7109375" style="46" customWidth="1"/>
    <col min="7162" max="7162" width="9.5703125" style="46" customWidth="1"/>
    <col min="7163" max="7163" width="9.140625" style="46"/>
    <col min="7164" max="7165" width="9.5703125" style="46" customWidth="1"/>
    <col min="7166" max="7166" width="9.28515625" style="46" bestFit="1" customWidth="1"/>
    <col min="7167" max="7168" width="9.5703125" style="46" customWidth="1"/>
    <col min="7169" max="7169" width="9.28515625" style="46" bestFit="1" customWidth="1"/>
    <col min="7170" max="7170" width="9.5703125" style="46" customWidth="1"/>
    <col min="7171" max="7171" width="9.7109375" style="46" customWidth="1"/>
    <col min="7172" max="7172" width="9.28515625" style="46" bestFit="1" customWidth="1"/>
    <col min="7173" max="7173" width="9.5703125" style="46" customWidth="1"/>
    <col min="7174" max="7174" width="9.7109375" style="46" customWidth="1"/>
    <col min="7175" max="7176" width="9.28515625" style="46" bestFit="1" customWidth="1"/>
    <col min="7177" max="7177" width="9.85546875" style="46" customWidth="1"/>
    <col min="7178" max="7178" width="9.28515625" style="46" bestFit="1" customWidth="1"/>
    <col min="7179" max="7179" width="9.28515625" style="46" customWidth="1"/>
    <col min="7180" max="7180" width="9.5703125" style="46" customWidth="1"/>
    <col min="7181" max="7181" width="9.140625" style="46"/>
    <col min="7182" max="7182" width="9.28515625" style="46" customWidth="1"/>
    <col min="7183" max="7183" width="9.5703125" style="46" customWidth="1"/>
    <col min="7184" max="7185" width="9.140625" style="46"/>
    <col min="7186" max="7186" width="9.85546875" style="46" customWidth="1"/>
    <col min="7187" max="7188" width="10.5703125" style="46" bestFit="1" customWidth="1"/>
    <col min="7189" max="7189" width="10" style="46" bestFit="1" customWidth="1"/>
    <col min="7190" max="7190" width="11.7109375" style="46" bestFit="1" customWidth="1"/>
    <col min="7191" max="7192" width="11.85546875" style="46" bestFit="1" customWidth="1"/>
    <col min="7193" max="7196" width="11.7109375" style="46" bestFit="1" customWidth="1"/>
    <col min="7197" max="7197" width="11.28515625" style="46" bestFit="1" customWidth="1"/>
    <col min="7198" max="7402" width="9.140625" style="46"/>
    <col min="7403" max="7403" width="5" style="46" customWidth="1"/>
    <col min="7404" max="7404" width="26.85546875" style="46" customWidth="1"/>
    <col min="7405" max="7413" width="9.7109375" style="46" customWidth="1"/>
    <col min="7414" max="7414" width="9.85546875" style="46" customWidth="1"/>
    <col min="7415" max="7415" width="9.7109375" style="46" customWidth="1"/>
    <col min="7416" max="7416" width="9.140625" style="46"/>
    <col min="7417" max="7417" width="9.7109375" style="46" customWidth="1"/>
    <col min="7418" max="7418" width="9.5703125" style="46" customWidth="1"/>
    <col min="7419" max="7419" width="9.140625" style="46"/>
    <col min="7420" max="7421" width="9.5703125" style="46" customWidth="1"/>
    <col min="7422" max="7422" width="9.28515625" style="46" bestFit="1" customWidth="1"/>
    <col min="7423" max="7424" width="9.5703125" style="46" customWidth="1"/>
    <col min="7425" max="7425" width="9.28515625" style="46" bestFit="1" customWidth="1"/>
    <col min="7426" max="7426" width="9.5703125" style="46" customWidth="1"/>
    <col min="7427" max="7427" width="9.7109375" style="46" customWidth="1"/>
    <col min="7428" max="7428" width="9.28515625" style="46" bestFit="1" customWidth="1"/>
    <col min="7429" max="7429" width="9.5703125" style="46" customWidth="1"/>
    <col min="7430" max="7430" width="9.7109375" style="46" customWidth="1"/>
    <col min="7431" max="7432" width="9.28515625" style="46" bestFit="1" customWidth="1"/>
    <col min="7433" max="7433" width="9.85546875" style="46" customWidth="1"/>
    <col min="7434" max="7434" width="9.28515625" style="46" bestFit="1" customWidth="1"/>
    <col min="7435" max="7435" width="9.28515625" style="46" customWidth="1"/>
    <col min="7436" max="7436" width="9.5703125" style="46" customWidth="1"/>
    <col min="7437" max="7437" width="9.140625" style="46"/>
    <col min="7438" max="7438" width="9.28515625" style="46" customWidth="1"/>
    <col min="7439" max="7439" width="9.5703125" style="46" customWidth="1"/>
    <col min="7440" max="7441" width="9.140625" style="46"/>
    <col min="7442" max="7442" width="9.85546875" style="46" customWidth="1"/>
    <col min="7443" max="7444" width="10.5703125" style="46" bestFit="1" customWidth="1"/>
    <col min="7445" max="7445" width="10" style="46" bestFit="1" customWidth="1"/>
    <col min="7446" max="7446" width="11.7109375" style="46" bestFit="1" customWidth="1"/>
    <col min="7447" max="7448" width="11.85546875" style="46" bestFit="1" customWidth="1"/>
    <col min="7449" max="7452" width="11.7109375" style="46" bestFit="1" customWidth="1"/>
    <col min="7453" max="7453" width="11.28515625" style="46" bestFit="1" customWidth="1"/>
    <col min="7454" max="7658" width="9.140625" style="46"/>
    <col min="7659" max="7659" width="5" style="46" customWidth="1"/>
    <col min="7660" max="7660" width="26.85546875" style="46" customWidth="1"/>
    <col min="7661" max="7669" width="9.7109375" style="46" customWidth="1"/>
    <col min="7670" max="7670" width="9.85546875" style="46" customWidth="1"/>
    <col min="7671" max="7671" width="9.7109375" style="46" customWidth="1"/>
    <col min="7672" max="7672" width="9.140625" style="46"/>
    <col min="7673" max="7673" width="9.7109375" style="46" customWidth="1"/>
    <col min="7674" max="7674" width="9.5703125" style="46" customWidth="1"/>
    <col min="7675" max="7675" width="9.140625" style="46"/>
    <col min="7676" max="7677" width="9.5703125" style="46" customWidth="1"/>
    <col min="7678" max="7678" width="9.28515625" style="46" bestFit="1" customWidth="1"/>
    <col min="7679" max="7680" width="9.5703125" style="46" customWidth="1"/>
    <col min="7681" max="7681" width="9.28515625" style="46" bestFit="1" customWidth="1"/>
    <col min="7682" max="7682" width="9.5703125" style="46" customWidth="1"/>
    <col min="7683" max="7683" width="9.7109375" style="46" customWidth="1"/>
    <col min="7684" max="7684" width="9.28515625" style="46" bestFit="1" customWidth="1"/>
    <col min="7685" max="7685" width="9.5703125" style="46" customWidth="1"/>
    <col min="7686" max="7686" width="9.7109375" style="46" customWidth="1"/>
    <col min="7687" max="7688" width="9.28515625" style="46" bestFit="1" customWidth="1"/>
    <col min="7689" max="7689" width="9.85546875" style="46" customWidth="1"/>
    <col min="7690" max="7690" width="9.28515625" style="46" bestFit="1" customWidth="1"/>
    <col min="7691" max="7691" width="9.28515625" style="46" customWidth="1"/>
    <col min="7692" max="7692" width="9.5703125" style="46" customWidth="1"/>
    <col min="7693" max="7693" width="9.140625" style="46"/>
    <col min="7694" max="7694" width="9.28515625" style="46" customWidth="1"/>
    <col min="7695" max="7695" width="9.5703125" style="46" customWidth="1"/>
    <col min="7696" max="7697" width="9.140625" style="46"/>
    <col min="7698" max="7698" width="9.85546875" style="46" customWidth="1"/>
    <col min="7699" max="7700" width="10.5703125" style="46" bestFit="1" customWidth="1"/>
    <col min="7701" max="7701" width="10" style="46" bestFit="1" customWidth="1"/>
    <col min="7702" max="7702" width="11.7109375" style="46" bestFit="1" customWidth="1"/>
    <col min="7703" max="7704" width="11.85546875" style="46" bestFit="1" customWidth="1"/>
    <col min="7705" max="7708" width="11.7109375" style="46" bestFit="1" customWidth="1"/>
    <col min="7709" max="7709" width="11.28515625" style="46" bestFit="1" customWidth="1"/>
    <col min="7710" max="7914" width="9.140625" style="46"/>
    <col min="7915" max="7915" width="5" style="46" customWidth="1"/>
    <col min="7916" max="7916" width="26.85546875" style="46" customWidth="1"/>
    <col min="7917" max="7925" width="9.7109375" style="46" customWidth="1"/>
    <col min="7926" max="7926" width="9.85546875" style="46" customWidth="1"/>
    <col min="7927" max="7927" width="9.7109375" style="46" customWidth="1"/>
    <col min="7928" max="7928" width="9.140625" style="46"/>
    <col min="7929" max="7929" width="9.7109375" style="46" customWidth="1"/>
    <col min="7930" max="7930" width="9.5703125" style="46" customWidth="1"/>
    <col min="7931" max="7931" width="9.140625" style="46"/>
    <col min="7932" max="7933" width="9.5703125" style="46" customWidth="1"/>
    <col min="7934" max="7934" width="9.28515625" style="46" bestFit="1" customWidth="1"/>
    <col min="7935" max="7936" width="9.5703125" style="46" customWidth="1"/>
    <col min="7937" max="7937" width="9.28515625" style="46" bestFit="1" customWidth="1"/>
    <col min="7938" max="7938" width="9.5703125" style="46" customWidth="1"/>
    <col min="7939" max="7939" width="9.7109375" style="46" customWidth="1"/>
    <col min="7940" max="7940" width="9.28515625" style="46" bestFit="1" customWidth="1"/>
    <col min="7941" max="7941" width="9.5703125" style="46" customWidth="1"/>
    <col min="7942" max="7942" width="9.7109375" style="46" customWidth="1"/>
    <col min="7943" max="7944" width="9.28515625" style="46" bestFit="1" customWidth="1"/>
    <col min="7945" max="7945" width="9.85546875" style="46" customWidth="1"/>
    <col min="7946" max="7946" width="9.28515625" style="46" bestFit="1" customWidth="1"/>
    <col min="7947" max="7947" width="9.28515625" style="46" customWidth="1"/>
    <col min="7948" max="7948" width="9.5703125" style="46" customWidth="1"/>
    <col min="7949" max="7949" width="9.140625" style="46"/>
    <col min="7950" max="7950" width="9.28515625" style="46" customWidth="1"/>
    <col min="7951" max="7951" width="9.5703125" style="46" customWidth="1"/>
    <col min="7952" max="7953" width="9.140625" style="46"/>
    <col min="7954" max="7954" width="9.85546875" style="46" customWidth="1"/>
    <col min="7955" max="7956" width="10.5703125" style="46" bestFit="1" customWidth="1"/>
    <col min="7957" max="7957" width="10" style="46" bestFit="1" customWidth="1"/>
    <col min="7958" max="7958" width="11.7109375" style="46" bestFit="1" customWidth="1"/>
    <col min="7959" max="7960" width="11.85546875" style="46" bestFit="1" customWidth="1"/>
    <col min="7961" max="7964" width="11.7109375" style="46" bestFit="1" customWidth="1"/>
    <col min="7965" max="7965" width="11.28515625" style="46" bestFit="1" customWidth="1"/>
    <col min="7966" max="8170" width="9.140625" style="46"/>
    <col min="8171" max="8171" width="5" style="46" customWidth="1"/>
    <col min="8172" max="8172" width="26.85546875" style="46" customWidth="1"/>
    <col min="8173" max="8181" width="9.7109375" style="46" customWidth="1"/>
    <col min="8182" max="8182" width="9.85546875" style="46" customWidth="1"/>
    <col min="8183" max="8183" width="9.7109375" style="46" customWidth="1"/>
    <col min="8184" max="8184" width="9.140625" style="46"/>
    <col min="8185" max="8185" width="9.7109375" style="46" customWidth="1"/>
    <col min="8186" max="8186" width="9.5703125" style="46" customWidth="1"/>
    <col min="8187" max="8187" width="9.140625" style="46"/>
    <col min="8188" max="8189" width="9.5703125" style="46" customWidth="1"/>
    <col min="8190" max="8190" width="9.28515625" style="46" bestFit="1" customWidth="1"/>
    <col min="8191" max="8192" width="9.5703125" style="46" customWidth="1"/>
    <col min="8193" max="8193" width="9.28515625" style="46" bestFit="1" customWidth="1"/>
    <col min="8194" max="8194" width="9.5703125" style="46" customWidth="1"/>
    <col min="8195" max="8195" width="9.7109375" style="46" customWidth="1"/>
    <col min="8196" max="8196" width="9.28515625" style="46" bestFit="1" customWidth="1"/>
    <col min="8197" max="8197" width="9.5703125" style="46" customWidth="1"/>
    <col min="8198" max="8198" width="9.7109375" style="46" customWidth="1"/>
    <col min="8199" max="8200" width="9.28515625" style="46" bestFit="1" customWidth="1"/>
    <col min="8201" max="8201" width="9.85546875" style="46" customWidth="1"/>
    <col min="8202" max="8202" width="9.28515625" style="46" bestFit="1" customWidth="1"/>
    <col min="8203" max="8203" width="9.28515625" style="46" customWidth="1"/>
    <col min="8204" max="8204" width="9.5703125" style="46" customWidth="1"/>
    <col min="8205" max="8205" width="9.140625" style="46"/>
    <col min="8206" max="8206" width="9.28515625" style="46" customWidth="1"/>
    <col min="8207" max="8207" width="9.5703125" style="46" customWidth="1"/>
    <col min="8208" max="8209" width="9.140625" style="46"/>
    <col min="8210" max="8210" width="9.85546875" style="46" customWidth="1"/>
    <col min="8211" max="8212" width="10.5703125" style="46" bestFit="1" customWidth="1"/>
    <col min="8213" max="8213" width="10" style="46" bestFit="1" customWidth="1"/>
    <col min="8214" max="8214" width="11.7109375" style="46" bestFit="1" customWidth="1"/>
    <col min="8215" max="8216" width="11.85546875" style="46" bestFit="1" customWidth="1"/>
    <col min="8217" max="8220" width="11.7109375" style="46" bestFit="1" customWidth="1"/>
    <col min="8221" max="8221" width="11.28515625" style="46" bestFit="1" customWidth="1"/>
    <col min="8222" max="8426" width="9.140625" style="46"/>
    <col min="8427" max="8427" width="5" style="46" customWidth="1"/>
    <col min="8428" max="8428" width="26.85546875" style="46" customWidth="1"/>
    <col min="8429" max="8437" width="9.7109375" style="46" customWidth="1"/>
    <col min="8438" max="8438" width="9.85546875" style="46" customWidth="1"/>
    <col min="8439" max="8439" width="9.7109375" style="46" customWidth="1"/>
    <col min="8440" max="8440" width="9.140625" style="46"/>
    <col min="8441" max="8441" width="9.7109375" style="46" customWidth="1"/>
    <col min="8442" max="8442" width="9.5703125" style="46" customWidth="1"/>
    <col min="8443" max="8443" width="9.140625" style="46"/>
    <col min="8444" max="8445" width="9.5703125" style="46" customWidth="1"/>
    <col min="8446" max="8446" width="9.28515625" style="46" bestFit="1" customWidth="1"/>
    <col min="8447" max="8448" width="9.5703125" style="46" customWidth="1"/>
    <col min="8449" max="8449" width="9.28515625" style="46" bestFit="1" customWidth="1"/>
    <col min="8450" max="8450" width="9.5703125" style="46" customWidth="1"/>
    <col min="8451" max="8451" width="9.7109375" style="46" customWidth="1"/>
    <col min="8452" max="8452" width="9.28515625" style="46" bestFit="1" customWidth="1"/>
    <col min="8453" max="8453" width="9.5703125" style="46" customWidth="1"/>
    <col min="8454" max="8454" width="9.7109375" style="46" customWidth="1"/>
    <col min="8455" max="8456" width="9.28515625" style="46" bestFit="1" customWidth="1"/>
    <col min="8457" max="8457" width="9.85546875" style="46" customWidth="1"/>
    <col min="8458" max="8458" width="9.28515625" style="46" bestFit="1" customWidth="1"/>
    <col min="8459" max="8459" width="9.28515625" style="46" customWidth="1"/>
    <col min="8460" max="8460" width="9.5703125" style="46" customWidth="1"/>
    <col min="8461" max="8461" width="9.140625" style="46"/>
    <col min="8462" max="8462" width="9.28515625" style="46" customWidth="1"/>
    <col min="8463" max="8463" width="9.5703125" style="46" customWidth="1"/>
    <col min="8464" max="8465" width="9.140625" style="46"/>
    <col min="8466" max="8466" width="9.85546875" style="46" customWidth="1"/>
    <col min="8467" max="8468" width="10.5703125" style="46" bestFit="1" customWidth="1"/>
    <col min="8469" max="8469" width="10" style="46" bestFit="1" customWidth="1"/>
    <col min="8470" max="8470" width="11.7109375" style="46" bestFit="1" customWidth="1"/>
    <col min="8471" max="8472" width="11.85546875" style="46" bestFit="1" customWidth="1"/>
    <col min="8473" max="8476" width="11.7109375" style="46" bestFit="1" customWidth="1"/>
    <col min="8477" max="8477" width="11.28515625" style="46" bestFit="1" customWidth="1"/>
    <col min="8478" max="8682" width="9.140625" style="46"/>
    <col min="8683" max="8683" width="5" style="46" customWidth="1"/>
    <col min="8684" max="8684" width="26.85546875" style="46" customWidth="1"/>
    <col min="8685" max="8693" width="9.7109375" style="46" customWidth="1"/>
    <col min="8694" max="8694" width="9.85546875" style="46" customWidth="1"/>
    <col min="8695" max="8695" width="9.7109375" style="46" customWidth="1"/>
    <col min="8696" max="8696" width="9.140625" style="46"/>
    <col min="8697" max="8697" width="9.7109375" style="46" customWidth="1"/>
    <col min="8698" max="8698" width="9.5703125" style="46" customWidth="1"/>
    <col min="8699" max="8699" width="9.140625" style="46"/>
    <col min="8700" max="8701" width="9.5703125" style="46" customWidth="1"/>
    <col min="8702" max="8702" width="9.28515625" style="46" bestFit="1" customWidth="1"/>
    <col min="8703" max="8704" width="9.5703125" style="46" customWidth="1"/>
    <col min="8705" max="8705" width="9.28515625" style="46" bestFit="1" customWidth="1"/>
    <col min="8706" max="8706" width="9.5703125" style="46" customWidth="1"/>
    <col min="8707" max="8707" width="9.7109375" style="46" customWidth="1"/>
    <col min="8708" max="8708" width="9.28515625" style="46" bestFit="1" customWidth="1"/>
    <col min="8709" max="8709" width="9.5703125" style="46" customWidth="1"/>
    <col min="8710" max="8710" width="9.7109375" style="46" customWidth="1"/>
    <col min="8711" max="8712" width="9.28515625" style="46" bestFit="1" customWidth="1"/>
    <col min="8713" max="8713" width="9.85546875" style="46" customWidth="1"/>
    <col min="8714" max="8714" width="9.28515625" style="46" bestFit="1" customWidth="1"/>
    <col min="8715" max="8715" width="9.28515625" style="46" customWidth="1"/>
    <col min="8716" max="8716" width="9.5703125" style="46" customWidth="1"/>
    <col min="8717" max="8717" width="9.140625" style="46"/>
    <col min="8718" max="8718" width="9.28515625" style="46" customWidth="1"/>
    <col min="8719" max="8719" width="9.5703125" style="46" customWidth="1"/>
    <col min="8720" max="8721" width="9.140625" style="46"/>
    <col min="8722" max="8722" width="9.85546875" style="46" customWidth="1"/>
    <col min="8723" max="8724" width="10.5703125" style="46" bestFit="1" customWidth="1"/>
    <col min="8725" max="8725" width="10" style="46" bestFit="1" customWidth="1"/>
    <col min="8726" max="8726" width="11.7109375" style="46" bestFit="1" customWidth="1"/>
    <col min="8727" max="8728" width="11.85546875" style="46" bestFit="1" customWidth="1"/>
    <col min="8729" max="8732" width="11.7109375" style="46" bestFit="1" customWidth="1"/>
    <col min="8733" max="8733" width="11.28515625" style="46" bestFit="1" customWidth="1"/>
    <col min="8734" max="8938" width="9.140625" style="46"/>
    <col min="8939" max="8939" width="5" style="46" customWidth="1"/>
    <col min="8940" max="8940" width="26.85546875" style="46" customWidth="1"/>
    <col min="8941" max="8949" width="9.7109375" style="46" customWidth="1"/>
    <col min="8950" max="8950" width="9.85546875" style="46" customWidth="1"/>
    <col min="8951" max="8951" width="9.7109375" style="46" customWidth="1"/>
    <col min="8952" max="8952" width="9.140625" style="46"/>
    <col min="8953" max="8953" width="9.7109375" style="46" customWidth="1"/>
    <col min="8954" max="8954" width="9.5703125" style="46" customWidth="1"/>
    <col min="8955" max="8955" width="9.140625" style="46"/>
    <col min="8956" max="8957" width="9.5703125" style="46" customWidth="1"/>
    <col min="8958" max="8958" width="9.28515625" style="46" bestFit="1" customWidth="1"/>
    <col min="8959" max="8960" width="9.5703125" style="46" customWidth="1"/>
    <col min="8961" max="8961" width="9.28515625" style="46" bestFit="1" customWidth="1"/>
    <col min="8962" max="8962" width="9.5703125" style="46" customWidth="1"/>
    <col min="8963" max="8963" width="9.7109375" style="46" customWidth="1"/>
    <col min="8964" max="8964" width="9.28515625" style="46" bestFit="1" customWidth="1"/>
    <col min="8965" max="8965" width="9.5703125" style="46" customWidth="1"/>
    <col min="8966" max="8966" width="9.7109375" style="46" customWidth="1"/>
    <col min="8967" max="8968" width="9.28515625" style="46" bestFit="1" customWidth="1"/>
    <col min="8969" max="8969" width="9.85546875" style="46" customWidth="1"/>
    <col min="8970" max="8970" width="9.28515625" style="46" bestFit="1" customWidth="1"/>
    <col min="8971" max="8971" width="9.28515625" style="46" customWidth="1"/>
    <col min="8972" max="8972" width="9.5703125" style="46" customWidth="1"/>
    <col min="8973" max="8973" width="9.140625" style="46"/>
    <col min="8974" max="8974" width="9.28515625" style="46" customWidth="1"/>
    <col min="8975" max="8975" width="9.5703125" style="46" customWidth="1"/>
    <col min="8976" max="8977" width="9.140625" style="46"/>
    <col min="8978" max="8978" width="9.85546875" style="46" customWidth="1"/>
    <col min="8979" max="8980" width="10.5703125" style="46" bestFit="1" customWidth="1"/>
    <col min="8981" max="8981" width="10" style="46" bestFit="1" customWidth="1"/>
    <col min="8982" max="8982" width="11.7109375" style="46" bestFit="1" customWidth="1"/>
    <col min="8983" max="8984" width="11.85546875" style="46" bestFit="1" customWidth="1"/>
    <col min="8985" max="8988" width="11.7109375" style="46" bestFit="1" customWidth="1"/>
    <col min="8989" max="8989" width="11.28515625" style="46" bestFit="1" customWidth="1"/>
    <col min="8990" max="9194" width="9.140625" style="46"/>
    <col min="9195" max="9195" width="5" style="46" customWidth="1"/>
    <col min="9196" max="9196" width="26.85546875" style="46" customWidth="1"/>
    <col min="9197" max="9205" width="9.7109375" style="46" customWidth="1"/>
    <col min="9206" max="9206" width="9.85546875" style="46" customWidth="1"/>
    <col min="9207" max="9207" width="9.7109375" style="46" customWidth="1"/>
    <col min="9208" max="9208" width="9.140625" style="46"/>
    <col min="9209" max="9209" width="9.7109375" style="46" customWidth="1"/>
    <col min="9210" max="9210" width="9.5703125" style="46" customWidth="1"/>
    <col min="9211" max="9211" width="9.140625" style="46"/>
    <col min="9212" max="9213" width="9.5703125" style="46" customWidth="1"/>
    <col min="9214" max="9214" width="9.28515625" style="46" bestFit="1" customWidth="1"/>
    <col min="9215" max="9216" width="9.5703125" style="46" customWidth="1"/>
    <col min="9217" max="9217" width="9.28515625" style="46" bestFit="1" customWidth="1"/>
    <col min="9218" max="9218" width="9.5703125" style="46" customWidth="1"/>
    <col min="9219" max="9219" width="9.7109375" style="46" customWidth="1"/>
    <col min="9220" max="9220" width="9.28515625" style="46" bestFit="1" customWidth="1"/>
    <col min="9221" max="9221" width="9.5703125" style="46" customWidth="1"/>
    <col min="9222" max="9222" width="9.7109375" style="46" customWidth="1"/>
    <col min="9223" max="9224" width="9.28515625" style="46" bestFit="1" customWidth="1"/>
    <col min="9225" max="9225" width="9.85546875" style="46" customWidth="1"/>
    <col min="9226" max="9226" width="9.28515625" style="46" bestFit="1" customWidth="1"/>
    <col min="9227" max="9227" width="9.28515625" style="46" customWidth="1"/>
    <col min="9228" max="9228" width="9.5703125" style="46" customWidth="1"/>
    <col min="9229" max="9229" width="9.140625" style="46"/>
    <col min="9230" max="9230" width="9.28515625" style="46" customWidth="1"/>
    <col min="9231" max="9231" width="9.5703125" style="46" customWidth="1"/>
    <col min="9232" max="9233" width="9.140625" style="46"/>
    <col min="9234" max="9234" width="9.85546875" style="46" customWidth="1"/>
    <col min="9235" max="9236" width="10.5703125" style="46" bestFit="1" customWidth="1"/>
    <col min="9237" max="9237" width="10" style="46" bestFit="1" customWidth="1"/>
    <col min="9238" max="9238" width="11.7109375" style="46" bestFit="1" customWidth="1"/>
    <col min="9239" max="9240" width="11.85546875" style="46" bestFit="1" customWidth="1"/>
    <col min="9241" max="9244" width="11.7109375" style="46" bestFit="1" customWidth="1"/>
    <col min="9245" max="9245" width="11.28515625" style="46" bestFit="1" customWidth="1"/>
    <col min="9246" max="9450" width="9.140625" style="46"/>
    <col min="9451" max="9451" width="5" style="46" customWidth="1"/>
    <col min="9452" max="9452" width="26.85546875" style="46" customWidth="1"/>
    <col min="9453" max="9461" width="9.7109375" style="46" customWidth="1"/>
    <col min="9462" max="9462" width="9.85546875" style="46" customWidth="1"/>
    <col min="9463" max="9463" width="9.7109375" style="46" customWidth="1"/>
    <col min="9464" max="9464" width="9.140625" style="46"/>
    <col min="9465" max="9465" width="9.7109375" style="46" customWidth="1"/>
    <col min="9466" max="9466" width="9.5703125" style="46" customWidth="1"/>
    <col min="9467" max="9467" width="9.140625" style="46"/>
    <col min="9468" max="9469" width="9.5703125" style="46" customWidth="1"/>
    <col min="9470" max="9470" width="9.28515625" style="46" bestFit="1" customWidth="1"/>
    <col min="9471" max="9472" width="9.5703125" style="46" customWidth="1"/>
    <col min="9473" max="9473" width="9.28515625" style="46" bestFit="1" customWidth="1"/>
    <col min="9474" max="9474" width="9.5703125" style="46" customWidth="1"/>
    <col min="9475" max="9475" width="9.7109375" style="46" customWidth="1"/>
    <col min="9476" max="9476" width="9.28515625" style="46" bestFit="1" customWidth="1"/>
    <col min="9477" max="9477" width="9.5703125" style="46" customWidth="1"/>
    <col min="9478" max="9478" width="9.7109375" style="46" customWidth="1"/>
    <col min="9479" max="9480" width="9.28515625" style="46" bestFit="1" customWidth="1"/>
    <col min="9481" max="9481" width="9.85546875" style="46" customWidth="1"/>
    <col min="9482" max="9482" width="9.28515625" style="46" bestFit="1" customWidth="1"/>
    <col min="9483" max="9483" width="9.28515625" style="46" customWidth="1"/>
    <col min="9484" max="9484" width="9.5703125" style="46" customWidth="1"/>
    <col min="9485" max="9485" width="9.140625" style="46"/>
    <col min="9486" max="9486" width="9.28515625" style="46" customWidth="1"/>
    <col min="9487" max="9487" width="9.5703125" style="46" customWidth="1"/>
    <col min="9488" max="9489" width="9.140625" style="46"/>
    <col min="9490" max="9490" width="9.85546875" style="46" customWidth="1"/>
    <col min="9491" max="9492" width="10.5703125" style="46" bestFit="1" customWidth="1"/>
    <col min="9493" max="9493" width="10" style="46" bestFit="1" customWidth="1"/>
    <col min="9494" max="9494" width="11.7109375" style="46" bestFit="1" customWidth="1"/>
    <col min="9495" max="9496" width="11.85546875" style="46" bestFit="1" customWidth="1"/>
    <col min="9497" max="9500" width="11.7109375" style="46" bestFit="1" customWidth="1"/>
    <col min="9501" max="9501" width="11.28515625" style="46" bestFit="1" customWidth="1"/>
    <col min="9502" max="9706" width="9.140625" style="46"/>
    <col min="9707" max="9707" width="5" style="46" customWidth="1"/>
    <col min="9708" max="9708" width="26.85546875" style="46" customWidth="1"/>
    <col min="9709" max="9717" width="9.7109375" style="46" customWidth="1"/>
    <col min="9718" max="9718" width="9.85546875" style="46" customWidth="1"/>
    <col min="9719" max="9719" width="9.7109375" style="46" customWidth="1"/>
    <col min="9720" max="9720" width="9.140625" style="46"/>
    <col min="9721" max="9721" width="9.7109375" style="46" customWidth="1"/>
    <col min="9722" max="9722" width="9.5703125" style="46" customWidth="1"/>
    <col min="9723" max="9723" width="9.140625" style="46"/>
    <col min="9724" max="9725" width="9.5703125" style="46" customWidth="1"/>
    <col min="9726" max="9726" width="9.28515625" style="46" bestFit="1" customWidth="1"/>
    <col min="9727" max="9728" width="9.5703125" style="46" customWidth="1"/>
    <col min="9729" max="9729" width="9.28515625" style="46" bestFit="1" customWidth="1"/>
    <col min="9730" max="9730" width="9.5703125" style="46" customWidth="1"/>
    <col min="9731" max="9731" width="9.7109375" style="46" customWidth="1"/>
    <col min="9732" max="9732" width="9.28515625" style="46" bestFit="1" customWidth="1"/>
    <col min="9733" max="9733" width="9.5703125" style="46" customWidth="1"/>
    <col min="9734" max="9734" width="9.7109375" style="46" customWidth="1"/>
    <col min="9735" max="9736" width="9.28515625" style="46" bestFit="1" customWidth="1"/>
    <col min="9737" max="9737" width="9.85546875" style="46" customWidth="1"/>
    <col min="9738" max="9738" width="9.28515625" style="46" bestFit="1" customWidth="1"/>
    <col min="9739" max="9739" width="9.28515625" style="46" customWidth="1"/>
    <col min="9740" max="9740" width="9.5703125" style="46" customWidth="1"/>
    <col min="9741" max="9741" width="9.140625" style="46"/>
    <col min="9742" max="9742" width="9.28515625" style="46" customWidth="1"/>
    <col min="9743" max="9743" width="9.5703125" style="46" customWidth="1"/>
    <col min="9744" max="9745" width="9.140625" style="46"/>
    <col min="9746" max="9746" width="9.85546875" style="46" customWidth="1"/>
    <col min="9747" max="9748" width="10.5703125" style="46" bestFit="1" customWidth="1"/>
    <col min="9749" max="9749" width="10" style="46" bestFit="1" customWidth="1"/>
    <col min="9750" max="9750" width="11.7109375" style="46" bestFit="1" customWidth="1"/>
    <col min="9751" max="9752" width="11.85546875" style="46" bestFit="1" customWidth="1"/>
    <col min="9753" max="9756" width="11.7109375" style="46" bestFit="1" customWidth="1"/>
    <col min="9757" max="9757" width="11.28515625" style="46" bestFit="1" customWidth="1"/>
    <col min="9758" max="9962" width="9.140625" style="46"/>
    <col min="9963" max="9963" width="5" style="46" customWidth="1"/>
    <col min="9964" max="9964" width="26.85546875" style="46" customWidth="1"/>
    <col min="9965" max="9973" width="9.7109375" style="46" customWidth="1"/>
    <col min="9974" max="9974" width="9.85546875" style="46" customWidth="1"/>
    <col min="9975" max="9975" width="9.7109375" style="46" customWidth="1"/>
    <col min="9976" max="9976" width="9.140625" style="46"/>
    <col min="9977" max="9977" width="9.7109375" style="46" customWidth="1"/>
    <col min="9978" max="9978" width="9.5703125" style="46" customWidth="1"/>
    <col min="9979" max="9979" width="9.140625" style="46"/>
    <col min="9980" max="9981" width="9.5703125" style="46" customWidth="1"/>
    <col min="9982" max="9982" width="9.28515625" style="46" bestFit="1" customWidth="1"/>
    <col min="9983" max="9984" width="9.5703125" style="46" customWidth="1"/>
    <col min="9985" max="9985" width="9.28515625" style="46" bestFit="1" customWidth="1"/>
    <col min="9986" max="9986" width="9.5703125" style="46" customWidth="1"/>
    <col min="9987" max="9987" width="9.7109375" style="46" customWidth="1"/>
    <col min="9988" max="9988" width="9.28515625" style="46" bestFit="1" customWidth="1"/>
    <col min="9989" max="9989" width="9.5703125" style="46" customWidth="1"/>
    <col min="9990" max="9990" width="9.7109375" style="46" customWidth="1"/>
    <col min="9991" max="9992" width="9.28515625" style="46" bestFit="1" customWidth="1"/>
    <col min="9993" max="9993" width="9.85546875" style="46" customWidth="1"/>
    <col min="9994" max="9994" width="9.28515625" style="46" bestFit="1" customWidth="1"/>
    <col min="9995" max="9995" width="9.28515625" style="46" customWidth="1"/>
    <col min="9996" max="9996" width="9.5703125" style="46" customWidth="1"/>
    <col min="9997" max="9997" width="9.140625" style="46"/>
    <col min="9998" max="9998" width="9.28515625" style="46" customWidth="1"/>
    <col min="9999" max="9999" width="9.5703125" style="46" customWidth="1"/>
    <col min="10000" max="10001" width="9.140625" style="46"/>
    <col min="10002" max="10002" width="9.85546875" style="46" customWidth="1"/>
    <col min="10003" max="10004" width="10.5703125" style="46" bestFit="1" customWidth="1"/>
    <col min="10005" max="10005" width="10" style="46" bestFit="1" customWidth="1"/>
    <col min="10006" max="10006" width="11.7109375" style="46" bestFit="1" customWidth="1"/>
    <col min="10007" max="10008" width="11.85546875" style="46" bestFit="1" customWidth="1"/>
    <col min="10009" max="10012" width="11.7109375" style="46" bestFit="1" customWidth="1"/>
    <col min="10013" max="10013" width="11.28515625" style="46" bestFit="1" customWidth="1"/>
    <col min="10014" max="10218" width="9.140625" style="46"/>
    <col min="10219" max="10219" width="5" style="46" customWidth="1"/>
    <col min="10220" max="10220" width="26.85546875" style="46" customWidth="1"/>
    <col min="10221" max="10229" width="9.7109375" style="46" customWidth="1"/>
    <col min="10230" max="10230" width="9.85546875" style="46" customWidth="1"/>
    <col min="10231" max="10231" width="9.7109375" style="46" customWidth="1"/>
    <col min="10232" max="10232" width="9.140625" style="46"/>
    <col min="10233" max="10233" width="9.7109375" style="46" customWidth="1"/>
    <col min="10234" max="10234" width="9.5703125" style="46" customWidth="1"/>
    <col min="10235" max="10235" width="9.140625" style="46"/>
    <col min="10236" max="10237" width="9.5703125" style="46" customWidth="1"/>
    <col min="10238" max="10238" width="9.28515625" style="46" bestFit="1" customWidth="1"/>
    <col min="10239" max="10240" width="9.5703125" style="46" customWidth="1"/>
    <col min="10241" max="10241" width="9.28515625" style="46" bestFit="1" customWidth="1"/>
    <col min="10242" max="10242" width="9.5703125" style="46" customWidth="1"/>
    <col min="10243" max="10243" width="9.7109375" style="46" customWidth="1"/>
    <col min="10244" max="10244" width="9.28515625" style="46" bestFit="1" customWidth="1"/>
    <col min="10245" max="10245" width="9.5703125" style="46" customWidth="1"/>
    <col min="10246" max="10246" width="9.7109375" style="46" customWidth="1"/>
    <col min="10247" max="10248" width="9.28515625" style="46" bestFit="1" customWidth="1"/>
    <col min="10249" max="10249" width="9.85546875" style="46" customWidth="1"/>
    <col min="10250" max="10250" width="9.28515625" style="46" bestFit="1" customWidth="1"/>
    <col min="10251" max="10251" width="9.28515625" style="46" customWidth="1"/>
    <col min="10252" max="10252" width="9.5703125" style="46" customWidth="1"/>
    <col min="10253" max="10253" width="9.140625" style="46"/>
    <col min="10254" max="10254" width="9.28515625" style="46" customWidth="1"/>
    <col min="10255" max="10255" width="9.5703125" style="46" customWidth="1"/>
    <col min="10256" max="10257" width="9.140625" style="46"/>
    <col min="10258" max="10258" width="9.85546875" style="46" customWidth="1"/>
    <col min="10259" max="10260" width="10.5703125" style="46" bestFit="1" customWidth="1"/>
    <col min="10261" max="10261" width="10" style="46" bestFit="1" customWidth="1"/>
    <col min="10262" max="10262" width="11.7109375" style="46" bestFit="1" customWidth="1"/>
    <col min="10263" max="10264" width="11.85546875" style="46" bestFit="1" customWidth="1"/>
    <col min="10265" max="10268" width="11.7109375" style="46" bestFit="1" customWidth="1"/>
    <col min="10269" max="10269" width="11.28515625" style="46" bestFit="1" customWidth="1"/>
    <col min="10270" max="10474" width="9.140625" style="46"/>
    <col min="10475" max="10475" width="5" style="46" customWidth="1"/>
    <col min="10476" max="10476" width="26.85546875" style="46" customWidth="1"/>
    <col min="10477" max="10485" width="9.7109375" style="46" customWidth="1"/>
    <col min="10486" max="10486" width="9.85546875" style="46" customWidth="1"/>
    <col min="10487" max="10487" width="9.7109375" style="46" customWidth="1"/>
    <col min="10488" max="10488" width="9.140625" style="46"/>
    <col min="10489" max="10489" width="9.7109375" style="46" customWidth="1"/>
    <col min="10490" max="10490" width="9.5703125" style="46" customWidth="1"/>
    <col min="10491" max="10491" width="9.140625" style="46"/>
    <col min="10492" max="10493" width="9.5703125" style="46" customWidth="1"/>
    <col min="10494" max="10494" width="9.28515625" style="46" bestFit="1" customWidth="1"/>
    <col min="10495" max="10496" width="9.5703125" style="46" customWidth="1"/>
    <col min="10497" max="10497" width="9.28515625" style="46" bestFit="1" customWidth="1"/>
    <col min="10498" max="10498" width="9.5703125" style="46" customWidth="1"/>
    <col min="10499" max="10499" width="9.7109375" style="46" customWidth="1"/>
    <col min="10500" max="10500" width="9.28515625" style="46" bestFit="1" customWidth="1"/>
    <col min="10501" max="10501" width="9.5703125" style="46" customWidth="1"/>
    <col min="10502" max="10502" width="9.7109375" style="46" customWidth="1"/>
    <col min="10503" max="10504" width="9.28515625" style="46" bestFit="1" customWidth="1"/>
    <col min="10505" max="10505" width="9.85546875" style="46" customWidth="1"/>
    <col min="10506" max="10506" width="9.28515625" style="46" bestFit="1" customWidth="1"/>
    <col min="10507" max="10507" width="9.28515625" style="46" customWidth="1"/>
    <col min="10508" max="10508" width="9.5703125" style="46" customWidth="1"/>
    <col min="10509" max="10509" width="9.140625" style="46"/>
    <col min="10510" max="10510" width="9.28515625" style="46" customWidth="1"/>
    <col min="10511" max="10511" width="9.5703125" style="46" customWidth="1"/>
    <col min="10512" max="10513" width="9.140625" style="46"/>
    <col min="10514" max="10514" width="9.85546875" style="46" customWidth="1"/>
    <col min="10515" max="10516" width="10.5703125" style="46" bestFit="1" customWidth="1"/>
    <col min="10517" max="10517" width="10" style="46" bestFit="1" customWidth="1"/>
    <col min="10518" max="10518" width="11.7109375" style="46" bestFit="1" customWidth="1"/>
    <col min="10519" max="10520" width="11.85546875" style="46" bestFit="1" customWidth="1"/>
    <col min="10521" max="10524" width="11.7109375" style="46" bestFit="1" customWidth="1"/>
    <col min="10525" max="10525" width="11.28515625" style="46" bestFit="1" customWidth="1"/>
    <col min="10526" max="10730" width="9.140625" style="46"/>
    <col min="10731" max="10731" width="5" style="46" customWidth="1"/>
    <col min="10732" max="10732" width="26.85546875" style="46" customWidth="1"/>
    <col min="10733" max="10741" width="9.7109375" style="46" customWidth="1"/>
    <col min="10742" max="10742" width="9.85546875" style="46" customWidth="1"/>
    <col min="10743" max="10743" width="9.7109375" style="46" customWidth="1"/>
    <col min="10744" max="10744" width="9.140625" style="46"/>
    <col min="10745" max="10745" width="9.7109375" style="46" customWidth="1"/>
    <col min="10746" max="10746" width="9.5703125" style="46" customWidth="1"/>
    <col min="10747" max="10747" width="9.140625" style="46"/>
    <col min="10748" max="10749" width="9.5703125" style="46" customWidth="1"/>
    <col min="10750" max="10750" width="9.28515625" style="46" bestFit="1" customWidth="1"/>
    <col min="10751" max="10752" width="9.5703125" style="46" customWidth="1"/>
    <col min="10753" max="10753" width="9.28515625" style="46" bestFit="1" customWidth="1"/>
    <col min="10754" max="10754" width="9.5703125" style="46" customWidth="1"/>
    <col min="10755" max="10755" width="9.7109375" style="46" customWidth="1"/>
    <col min="10756" max="10756" width="9.28515625" style="46" bestFit="1" customWidth="1"/>
    <col min="10757" max="10757" width="9.5703125" style="46" customWidth="1"/>
    <col min="10758" max="10758" width="9.7109375" style="46" customWidth="1"/>
    <col min="10759" max="10760" width="9.28515625" style="46" bestFit="1" customWidth="1"/>
    <col min="10761" max="10761" width="9.85546875" style="46" customWidth="1"/>
    <col min="10762" max="10762" width="9.28515625" style="46" bestFit="1" customWidth="1"/>
    <col min="10763" max="10763" width="9.28515625" style="46" customWidth="1"/>
    <col min="10764" max="10764" width="9.5703125" style="46" customWidth="1"/>
    <col min="10765" max="10765" width="9.140625" style="46"/>
    <col min="10766" max="10766" width="9.28515625" style="46" customWidth="1"/>
    <col min="10767" max="10767" width="9.5703125" style="46" customWidth="1"/>
    <col min="10768" max="10769" width="9.140625" style="46"/>
    <col min="10770" max="10770" width="9.85546875" style="46" customWidth="1"/>
    <col min="10771" max="10772" width="10.5703125" style="46" bestFit="1" customWidth="1"/>
    <col min="10773" max="10773" width="10" style="46" bestFit="1" customWidth="1"/>
    <col min="10774" max="10774" width="11.7109375" style="46" bestFit="1" customWidth="1"/>
    <col min="10775" max="10776" width="11.85546875" style="46" bestFit="1" customWidth="1"/>
    <col min="10777" max="10780" width="11.7109375" style="46" bestFit="1" customWidth="1"/>
    <col min="10781" max="10781" width="11.28515625" style="46" bestFit="1" customWidth="1"/>
    <col min="10782" max="10986" width="9.140625" style="46"/>
    <col min="10987" max="10987" width="5" style="46" customWidth="1"/>
    <col min="10988" max="10988" width="26.85546875" style="46" customWidth="1"/>
    <col min="10989" max="10997" width="9.7109375" style="46" customWidth="1"/>
    <col min="10998" max="10998" width="9.85546875" style="46" customWidth="1"/>
    <col min="10999" max="10999" width="9.7109375" style="46" customWidth="1"/>
    <col min="11000" max="11000" width="9.140625" style="46"/>
    <col min="11001" max="11001" width="9.7109375" style="46" customWidth="1"/>
    <col min="11002" max="11002" width="9.5703125" style="46" customWidth="1"/>
    <col min="11003" max="11003" width="9.140625" style="46"/>
    <col min="11004" max="11005" width="9.5703125" style="46" customWidth="1"/>
    <col min="11006" max="11006" width="9.28515625" style="46" bestFit="1" customWidth="1"/>
    <col min="11007" max="11008" width="9.5703125" style="46" customWidth="1"/>
    <col min="11009" max="11009" width="9.28515625" style="46" bestFit="1" customWidth="1"/>
    <col min="11010" max="11010" width="9.5703125" style="46" customWidth="1"/>
    <col min="11011" max="11011" width="9.7109375" style="46" customWidth="1"/>
    <col min="11012" max="11012" width="9.28515625" style="46" bestFit="1" customWidth="1"/>
    <col min="11013" max="11013" width="9.5703125" style="46" customWidth="1"/>
    <col min="11014" max="11014" width="9.7109375" style="46" customWidth="1"/>
    <col min="11015" max="11016" width="9.28515625" style="46" bestFit="1" customWidth="1"/>
    <col min="11017" max="11017" width="9.85546875" style="46" customWidth="1"/>
    <col min="11018" max="11018" width="9.28515625" style="46" bestFit="1" customWidth="1"/>
    <col min="11019" max="11019" width="9.28515625" style="46" customWidth="1"/>
    <col min="11020" max="11020" width="9.5703125" style="46" customWidth="1"/>
    <col min="11021" max="11021" width="9.140625" style="46"/>
    <col min="11022" max="11022" width="9.28515625" style="46" customWidth="1"/>
    <col min="11023" max="11023" width="9.5703125" style="46" customWidth="1"/>
    <col min="11024" max="11025" width="9.140625" style="46"/>
    <col min="11026" max="11026" width="9.85546875" style="46" customWidth="1"/>
    <col min="11027" max="11028" width="10.5703125" style="46" bestFit="1" customWidth="1"/>
    <col min="11029" max="11029" width="10" style="46" bestFit="1" customWidth="1"/>
    <col min="11030" max="11030" width="11.7109375" style="46" bestFit="1" customWidth="1"/>
    <col min="11031" max="11032" width="11.85546875" style="46" bestFit="1" customWidth="1"/>
    <col min="11033" max="11036" width="11.7109375" style="46" bestFit="1" customWidth="1"/>
    <col min="11037" max="11037" width="11.28515625" style="46" bestFit="1" customWidth="1"/>
    <col min="11038" max="11242" width="9.140625" style="46"/>
    <col min="11243" max="11243" width="5" style="46" customWidth="1"/>
    <col min="11244" max="11244" width="26.85546875" style="46" customWidth="1"/>
    <col min="11245" max="11253" width="9.7109375" style="46" customWidth="1"/>
    <col min="11254" max="11254" width="9.85546875" style="46" customWidth="1"/>
    <col min="11255" max="11255" width="9.7109375" style="46" customWidth="1"/>
    <col min="11256" max="11256" width="9.140625" style="46"/>
    <col min="11257" max="11257" width="9.7109375" style="46" customWidth="1"/>
    <col min="11258" max="11258" width="9.5703125" style="46" customWidth="1"/>
    <col min="11259" max="11259" width="9.140625" style="46"/>
    <col min="11260" max="11261" width="9.5703125" style="46" customWidth="1"/>
    <col min="11262" max="11262" width="9.28515625" style="46" bestFit="1" customWidth="1"/>
    <col min="11263" max="11264" width="9.5703125" style="46" customWidth="1"/>
    <col min="11265" max="11265" width="9.28515625" style="46" bestFit="1" customWidth="1"/>
    <col min="11266" max="11266" width="9.5703125" style="46" customWidth="1"/>
    <col min="11267" max="11267" width="9.7109375" style="46" customWidth="1"/>
    <col min="11268" max="11268" width="9.28515625" style="46" bestFit="1" customWidth="1"/>
    <col min="11269" max="11269" width="9.5703125" style="46" customWidth="1"/>
    <col min="11270" max="11270" width="9.7109375" style="46" customWidth="1"/>
    <col min="11271" max="11272" width="9.28515625" style="46" bestFit="1" customWidth="1"/>
    <col min="11273" max="11273" width="9.85546875" style="46" customWidth="1"/>
    <col min="11274" max="11274" width="9.28515625" style="46" bestFit="1" customWidth="1"/>
    <col min="11275" max="11275" width="9.28515625" style="46" customWidth="1"/>
    <col min="11276" max="11276" width="9.5703125" style="46" customWidth="1"/>
    <col min="11277" max="11277" width="9.140625" style="46"/>
    <col min="11278" max="11278" width="9.28515625" style="46" customWidth="1"/>
    <col min="11279" max="11279" width="9.5703125" style="46" customWidth="1"/>
    <col min="11280" max="11281" width="9.140625" style="46"/>
    <col min="11282" max="11282" width="9.85546875" style="46" customWidth="1"/>
    <col min="11283" max="11284" width="10.5703125" style="46" bestFit="1" customWidth="1"/>
    <col min="11285" max="11285" width="10" style="46" bestFit="1" customWidth="1"/>
    <col min="11286" max="11286" width="11.7109375" style="46" bestFit="1" customWidth="1"/>
    <col min="11287" max="11288" width="11.85546875" style="46" bestFit="1" customWidth="1"/>
    <col min="11289" max="11292" width="11.7109375" style="46" bestFit="1" customWidth="1"/>
    <col min="11293" max="11293" width="11.28515625" style="46" bestFit="1" customWidth="1"/>
    <col min="11294" max="11498" width="9.140625" style="46"/>
    <col min="11499" max="11499" width="5" style="46" customWidth="1"/>
    <col min="11500" max="11500" width="26.85546875" style="46" customWidth="1"/>
    <col min="11501" max="11509" width="9.7109375" style="46" customWidth="1"/>
    <col min="11510" max="11510" width="9.85546875" style="46" customWidth="1"/>
    <col min="11511" max="11511" width="9.7109375" style="46" customWidth="1"/>
    <col min="11512" max="11512" width="9.140625" style="46"/>
    <col min="11513" max="11513" width="9.7109375" style="46" customWidth="1"/>
    <col min="11514" max="11514" width="9.5703125" style="46" customWidth="1"/>
    <col min="11515" max="11515" width="9.140625" style="46"/>
    <col min="11516" max="11517" width="9.5703125" style="46" customWidth="1"/>
    <col min="11518" max="11518" width="9.28515625" style="46" bestFit="1" customWidth="1"/>
    <col min="11519" max="11520" width="9.5703125" style="46" customWidth="1"/>
    <col min="11521" max="11521" width="9.28515625" style="46" bestFit="1" customWidth="1"/>
    <col min="11522" max="11522" width="9.5703125" style="46" customWidth="1"/>
    <col min="11523" max="11523" width="9.7109375" style="46" customWidth="1"/>
    <col min="11524" max="11524" width="9.28515625" style="46" bestFit="1" customWidth="1"/>
    <col min="11525" max="11525" width="9.5703125" style="46" customWidth="1"/>
    <col min="11526" max="11526" width="9.7109375" style="46" customWidth="1"/>
    <col min="11527" max="11528" width="9.28515625" style="46" bestFit="1" customWidth="1"/>
    <col min="11529" max="11529" width="9.85546875" style="46" customWidth="1"/>
    <col min="11530" max="11530" width="9.28515625" style="46" bestFit="1" customWidth="1"/>
    <col min="11531" max="11531" width="9.28515625" style="46" customWidth="1"/>
    <col min="11532" max="11532" width="9.5703125" style="46" customWidth="1"/>
    <col min="11533" max="11533" width="9.140625" style="46"/>
    <col min="11534" max="11534" width="9.28515625" style="46" customWidth="1"/>
    <col min="11535" max="11535" width="9.5703125" style="46" customWidth="1"/>
    <col min="11536" max="11537" width="9.140625" style="46"/>
    <col min="11538" max="11538" width="9.85546875" style="46" customWidth="1"/>
    <col min="11539" max="11540" width="10.5703125" style="46" bestFit="1" customWidth="1"/>
    <col min="11541" max="11541" width="10" style="46" bestFit="1" customWidth="1"/>
    <col min="11542" max="11542" width="11.7109375" style="46" bestFit="1" customWidth="1"/>
    <col min="11543" max="11544" width="11.85546875" style="46" bestFit="1" customWidth="1"/>
    <col min="11545" max="11548" width="11.7109375" style="46" bestFit="1" customWidth="1"/>
    <col min="11549" max="11549" width="11.28515625" style="46" bestFit="1" customWidth="1"/>
    <col min="11550" max="11754" width="9.140625" style="46"/>
    <col min="11755" max="11755" width="5" style="46" customWidth="1"/>
    <col min="11756" max="11756" width="26.85546875" style="46" customWidth="1"/>
    <col min="11757" max="11765" width="9.7109375" style="46" customWidth="1"/>
    <col min="11766" max="11766" width="9.85546875" style="46" customWidth="1"/>
    <col min="11767" max="11767" width="9.7109375" style="46" customWidth="1"/>
    <col min="11768" max="11768" width="9.140625" style="46"/>
    <col min="11769" max="11769" width="9.7109375" style="46" customWidth="1"/>
    <col min="11770" max="11770" width="9.5703125" style="46" customWidth="1"/>
    <col min="11771" max="11771" width="9.140625" style="46"/>
    <col min="11772" max="11773" width="9.5703125" style="46" customWidth="1"/>
    <col min="11774" max="11774" width="9.28515625" style="46" bestFit="1" customWidth="1"/>
    <col min="11775" max="11776" width="9.5703125" style="46" customWidth="1"/>
    <col min="11777" max="11777" width="9.28515625" style="46" bestFit="1" customWidth="1"/>
    <col min="11778" max="11778" width="9.5703125" style="46" customWidth="1"/>
    <col min="11779" max="11779" width="9.7109375" style="46" customWidth="1"/>
    <col min="11780" max="11780" width="9.28515625" style="46" bestFit="1" customWidth="1"/>
    <col min="11781" max="11781" width="9.5703125" style="46" customWidth="1"/>
    <col min="11782" max="11782" width="9.7109375" style="46" customWidth="1"/>
    <col min="11783" max="11784" width="9.28515625" style="46" bestFit="1" customWidth="1"/>
    <col min="11785" max="11785" width="9.85546875" style="46" customWidth="1"/>
    <col min="11786" max="11786" width="9.28515625" style="46" bestFit="1" customWidth="1"/>
    <col min="11787" max="11787" width="9.28515625" style="46" customWidth="1"/>
    <col min="11788" max="11788" width="9.5703125" style="46" customWidth="1"/>
    <col min="11789" max="11789" width="9.140625" style="46"/>
    <col min="11790" max="11790" width="9.28515625" style="46" customWidth="1"/>
    <col min="11791" max="11791" width="9.5703125" style="46" customWidth="1"/>
    <col min="11792" max="11793" width="9.140625" style="46"/>
    <col min="11794" max="11794" width="9.85546875" style="46" customWidth="1"/>
    <col min="11795" max="11796" width="10.5703125" style="46" bestFit="1" customWidth="1"/>
    <col min="11797" max="11797" width="10" style="46" bestFit="1" customWidth="1"/>
    <col min="11798" max="11798" width="11.7109375" style="46" bestFit="1" customWidth="1"/>
    <col min="11799" max="11800" width="11.85546875" style="46" bestFit="1" customWidth="1"/>
    <col min="11801" max="11804" width="11.7109375" style="46" bestFit="1" customWidth="1"/>
    <col min="11805" max="11805" width="11.28515625" style="46" bestFit="1" customWidth="1"/>
    <col min="11806" max="12010" width="9.140625" style="46"/>
    <col min="12011" max="12011" width="5" style="46" customWidth="1"/>
    <col min="12012" max="12012" width="26.85546875" style="46" customWidth="1"/>
    <col min="12013" max="12021" width="9.7109375" style="46" customWidth="1"/>
    <col min="12022" max="12022" width="9.85546875" style="46" customWidth="1"/>
    <col min="12023" max="12023" width="9.7109375" style="46" customWidth="1"/>
    <col min="12024" max="12024" width="9.140625" style="46"/>
    <col min="12025" max="12025" width="9.7109375" style="46" customWidth="1"/>
    <col min="12026" max="12026" width="9.5703125" style="46" customWidth="1"/>
    <col min="12027" max="12027" width="9.140625" style="46"/>
    <col min="12028" max="12029" width="9.5703125" style="46" customWidth="1"/>
    <col min="12030" max="12030" width="9.28515625" style="46" bestFit="1" customWidth="1"/>
    <col min="12031" max="12032" width="9.5703125" style="46" customWidth="1"/>
    <col min="12033" max="12033" width="9.28515625" style="46" bestFit="1" customWidth="1"/>
    <col min="12034" max="12034" width="9.5703125" style="46" customWidth="1"/>
    <col min="12035" max="12035" width="9.7109375" style="46" customWidth="1"/>
    <col min="12036" max="12036" width="9.28515625" style="46" bestFit="1" customWidth="1"/>
    <col min="12037" max="12037" width="9.5703125" style="46" customWidth="1"/>
    <col min="12038" max="12038" width="9.7109375" style="46" customWidth="1"/>
    <col min="12039" max="12040" width="9.28515625" style="46" bestFit="1" customWidth="1"/>
    <col min="12041" max="12041" width="9.85546875" style="46" customWidth="1"/>
    <col min="12042" max="12042" width="9.28515625" style="46" bestFit="1" customWidth="1"/>
    <col min="12043" max="12043" width="9.28515625" style="46" customWidth="1"/>
    <col min="12044" max="12044" width="9.5703125" style="46" customWidth="1"/>
    <col min="12045" max="12045" width="9.140625" style="46"/>
    <col min="12046" max="12046" width="9.28515625" style="46" customWidth="1"/>
    <col min="12047" max="12047" width="9.5703125" style="46" customWidth="1"/>
    <col min="12048" max="12049" width="9.140625" style="46"/>
    <col min="12050" max="12050" width="9.85546875" style="46" customWidth="1"/>
    <col min="12051" max="12052" width="10.5703125" style="46" bestFit="1" customWidth="1"/>
    <col min="12053" max="12053" width="10" style="46" bestFit="1" customWidth="1"/>
    <col min="12054" max="12054" width="11.7109375" style="46" bestFit="1" customWidth="1"/>
    <col min="12055" max="12056" width="11.85546875" style="46" bestFit="1" customWidth="1"/>
    <col min="12057" max="12060" width="11.7109375" style="46" bestFit="1" customWidth="1"/>
    <col min="12061" max="12061" width="11.28515625" style="46" bestFit="1" customWidth="1"/>
    <col min="12062" max="12266" width="9.140625" style="46"/>
    <col min="12267" max="12267" width="5" style="46" customWidth="1"/>
    <col min="12268" max="12268" width="26.85546875" style="46" customWidth="1"/>
    <col min="12269" max="12277" width="9.7109375" style="46" customWidth="1"/>
    <col min="12278" max="12278" width="9.85546875" style="46" customWidth="1"/>
    <col min="12279" max="12279" width="9.7109375" style="46" customWidth="1"/>
    <col min="12280" max="12280" width="9.140625" style="46"/>
    <col min="12281" max="12281" width="9.7109375" style="46" customWidth="1"/>
    <col min="12282" max="12282" width="9.5703125" style="46" customWidth="1"/>
    <col min="12283" max="12283" width="9.140625" style="46"/>
    <col min="12284" max="12285" width="9.5703125" style="46" customWidth="1"/>
    <col min="12286" max="12286" width="9.28515625" style="46" bestFit="1" customWidth="1"/>
    <col min="12287" max="12288" width="9.5703125" style="46" customWidth="1"/>
    <col min="12289" max="12289" width="9.28515625" style="46" bestFit="1" customWidth="1"/>
    <col min="12290" max="12290" width="9.5703125" style="46" customWidth="1"/>
    <col min="12291" max="12291" width="9.7109375" style="46" customWidth="1"/>
    <col min="12292" max="12292" width="9.28515625" style="46" bestFit="1" customWidth="1"/>
    <col min="12293" max="12293" width="9.5703125" style="46" customWidth="1"/>
    <col min="12294" max="12294" width="9.7109375" style="46" customWidth="1"/>
    <col min="12295" max="12296" width="9.28515625" style="46" bestFit="1" customWidth="1"/>
    <col min="12297" max="12297" width="9.85546875" style="46" customWidth="1"/>
    <col min="12298" max="12298" width="9.28515625" style="46" bestFit="1" customWidth="1"/>
    <col min="12299" max="12299" width="9.28515625" style="46" customWidth="1"/>
    <col min="12300" max="12300" width="9.5703125" style="46" customWidth="1"/>
    <col min="12301" max="12301" width="9.140625" style="46"/>
    <col min="12302" max="12302" width="9.28515625" style="46" customWidth="1"/>
    <col min="12303" max="12303" width="9.5703125" style="46" customWidth="1"/>
    <col min="12304" max="12305" width="9.140625" style="46"/>
    <col min="12306" max="12306" width="9.85546875" style="46" customWidth="1"/>
    <col min="12307" max="12308" width="10.5703125" style="46" bestFit="1" customWidth="1"/>
    <col min="12309" max="12309" width="10" style="46" bestFit="1" customWidth="1"/>
    <col min="12310" max="12310" width="11.7109375" style="46" bestFit="1" customWidth="1"/>
    <col min="12311" max="12312" width="11.85546875" style="46" bestFit="1" customWidth="1"/>
    <col min="12313" max="12316" width="11.7109375" style="46" bestFit="1" customWidth="1"/>
    <col min="12317" max="12317" width="11.28515625" style="46" bestFit="1" customWidth="1"/>
    <col min="12318" max="12522" width="9.140625" style="46"/>
    <col min="12523" max="12523" width="5" style="46" customWidth="1"/>
    <col min="12524" max="12524" width="26.85546875" style="46" customWidth="1"/>
    <col min="12525" max="12533" width="9.7109375" style="46" customWidth="1"/>
    <col min="12534" max="12534" width="9.85546875" style="46" customWidth="1"/>
    <col min="12535" max="12535" width="9.7109375" style="46" customWidth="1"/>
    <col min="12536" max="12536" width="9.140625" style="46"/>
    <col min="12537" max="12537" width="9.7109375" style="46" customWidth="1"/>
    <col min="12538" max="12538" width="9.5703125" style="46" customWidth="1"/>
    <col min="12539" max="12539" width="9.140625" style="46"/>
    <col min="12540" max="12541" width="9.5703125" style="46" customWidth="1"/>
    <col min="12542" max="12542" width="9.28515625" style="46" bestFit="1" customWidth="1"/>
    <col min="12543" max="12544" width="9.5703125" style="46" customWidth="1"/>
    <col min="12545" max="12545" width="9.28515625" style="46" bestFit="1" customWidth="1"/>
    <col min="12546" max="12546" width="9.5703125" style="46" customWidth="1"/>
    <col min="12547" max="12547" width="9.7109375" style="46" customWidth="1"/>
    <col min="12548" max="12548" width="9.28515625" style="46" bestFit="1" customWidth="1"/>
    <col min="12549" max="12549" width="9.5703125" style="46" customWidth="1"/>
    <col min="12550" max="12550" width="9.7109375" style="46" customWidth="1"/>
    <col min="12551" max="12552" width="9.28515625" style="46" bestFit="1" customWidth="1"/>
    <col min="12553" max="12553" width="9.85546875" style="46" customWidth="1"/>
    <col min="12554" max="12554" width="9.28515625" style="46" bestFit="1" customWidth="1"/>
    <col min="12555" max="12555" width="9.28515625" style="46" customWidth="1"/>
    <col min="12556" max="12556" width="9.5703125" style="46" customWidth="1"/>
    <col min="12557" max="12557" width="9.140625" style="46"/>
    <col min="12558" max="12558" width="9.28515625" style="46" customWidth="1"/>
    <col min="12559" max="12559" width="9.5703125" style="46" customWidth="1"/>
    <col min="12560" max="12561" width="9.140625" style="46"/>
    <col min="12562" max="12562" width="9.85546875" style="46" customWidth="1"/>
    <col min="12563" max="12564" width="10.5703125" style="46" bestFit="1" customWidth="1"/>
    <col min="12565" max="12565" width="10" style="46" bestFit="1" customWidth="1"/>
    <col min="12566" max="12566" width="11.7109375" style="46" bestFit="1" customWidth="1"/>
    <col min="12567" max="12568" width="11.85546875" style="46" bestFit="1" customWidth="1"/>
    <col min="12569" max="12572" width="11.7109375" style="46" bestFit="1" customWidth="1"/>
    <col min="12573" max="12573" width="11.28515625" style="46" bestFit="1" customWidth="1"/>
    <col min="12574" max="12778" width="9.140625" style="46"/>
    <col min="12779" max="12779" width="5" style="46" customWidth="1"/>
    <col min="12780" max="12780" width="26.85546875" style="46" customWidth="1"/>
    <col min="12781" max="12789" width="9.7109375" style="46" customWidth="1"/>
    <col min="12790" max="12790" width="9.85546875" style="46" customWidth="1"/>
    <col min="12791" max="12791" width="9.7109375" style="46" customWidth="1"/>
    <col min="12792" max="12792" width="9.140625" style="46"/>
    <col min="12793" max="12793" width="9.7109375" style="46" customWidth="1"/>
    <col min="12794" max="12794" width="9.5703125" style="46" customWidth="1"/>
    <col min="12795" max="12795" width="9.140625" style="46"/>
    <col min="12796" max="12797" width="9.5703125" style="46" customWidth="1"/>
    <col min="12798" max="12798" width="9.28515625" style="46" bestFit="1" customWidth="1"/>
    <col min="12799" max="12800" width="9.5703125" style="46" customWidth="1"/>
    <col min="12801" max="12801" width="9.28515625" style="46" bestFit="1" customWidth="1"/>
    <col min="12802" max="12802" width="9.5703125" style="46" customWidth="1"/>
    <col min="12803" max="12803" width="9.7109375" style="46" customWidth="1"/>
    <col min="12804" max="12804" width="9.28515625" style="46" bestFit="1" customWidth="1"/>
    <col min="12805" max="12805" width="9.5703125" style="46" customWidth="1"/>
    <col min="12806" max="12806" width="9.7109375" style="46" customWidth="1"/>
    <col min="12807" max="12808" width="9.28515625" style="46" bestFit="1" customWidth="1"/>
    <col min="12809" max="12809" width="9.85546875" style="46" customWidth="1"/>
    <col min="12810" max="12810" width="9.28515625" style="46" bestFit="1" customWidth="1"/>
    <col min="12811" max="12811" width="9.28515625" style="46" customWidth="1"/>
    <col min="12812" max="12812" width="9.5703125" style="46" customWidth="1"/>
    <col min="12813" max="12813" width="9.140625" style="46"/>
    <col min="12814" max="12814" width="9.28515625" style="46" customWidth="1"/>
    <col min="12815" max="12815" width="9.5703125" style="46" customWidth="1"/>
    <col min="12816" max="12817" width="9.140625" style="46"/>
    <col min="12818" max="12818" width="9.85546875" style="46" customWidth="1"/>
    <col min="12819" max="12820" width="10.5703125" style="46" bestFit="1" customWidth="1"/>
    <col min="12821" max="12821" width="10" style="46" bestFit="1" customWidth="1"/>
    <col min="12822" max="12822" width="11.7109375" style="46" bestFit="1" customWidth="1"/>
    <col min="12823" max="12824" width="11.85546875" style="46" bestFit="1" customWidth="1"/>
    <col min="12825" max="12828" width="11.7109375" style="46" bestFit="1" customWidth="1"/>
    <col min="12829" max="12829" width="11.28515625" style="46" bestFit="1" customWidth="1"/>
    <col min="12830" max="13034" width="9.140625" style="46"/>
    <col min="13035" max="13035" width="5" style="46" customWidth="1"/>
    <col min="13036" max="13036" width="26.85546875" style="46" customWidth="1"/>
    <col min="13037" max="13045" width="9.7109375" style="46" customWidth="1"/>
    <col min="13046" max="13046" width="9.85546875" style="46" customWidth="1"/>
    <col min="13047" max="13047" width="9.7109375" style="46" customWidth="1"/>
    <col min="13048" max="13048" width="9.140625" style="46"/>
    <col min="13049" max="13049" width="9.7109375" style="46" customWidth="1"/>
    <col min="13050" max="13050" width="9.5703125" style="46" customWidth="1"/>
    <col min="13051" max="13051" width="9.140625" style="46"/>
    <col min="13052" max="13053" width="9.5703125" style="46" customWidth="1"/>
    <col min="13054" max="13054" width="9.28515625" style="46" bestFit="1" customWidth="1"/>
    <col min="13055" max="13056" width="9.5703125" style="46" customWidth="1"/>
    <col min="13057" max="13057" width="9.28515625" style="46" bestFit="1" customWidth="1"/>
    <col min="13058" max="13058" width="9.5703125" style="46" customWidth="1"/>
    <col min="13059" max="13059" width="9.7109375" style="46" customWidth="1"/>
    <col min="13060" max="13060" width="9.28515625" style="46" bestFit="1" customWidth="1"/>
    <col min="13061" max="13061" width="9.5703125" style="46" customWidth="1"/>
    <col min="13062" max="13062" width="9.7109375" style="46" customWidth="1"/>
    <col min="13063" max="13064" width="9.28515625" style="46" bestFit="1" customWidth="1"/>
    <col min="13065" max="13065" width="9.85546875" style="46" customWidth="1"/>
    <col min="13066" max="13066" width="9.28515625" style="46" bestFit="1" customWidth="1"/>
    <col min="13067" max="13067" width="9.28515625" style="46" customWidth="1"/>
    <col min="13068" max="13068" width="9.5703125" style="46" customWidth="1"/>
    <col min="13069" max="13069" width="9.140625" style="46"/>
    <col min="13070" max="13070" width="9.28515625" style="46" customWidth="1"/>
    <col min="13071" max="13071" width="9.5703125" style="46" customWidth="1"/>
    <col min="13072" max="13073" width="9.140625" style="46"/>
    <col min="13074" max="13074" width="9.85546875" style="46" customWidth="1"/>
    <col min="13075" max="13076" width="10.5703125" style="46" bestFit="1" customWidth="1"/>
    <col min="13077" max="13077" width="10" style="46" bestFit="1" customWidth="1"/>
    <col min="13078" max="13078" width="11.7109375" style="46" bestFit="1" customWidth="1"/>
    <col min="13079" max="13080" width="11.85546875" style="46" bestFit="1" customWidth="1"/>
    <col min="13081" max="13084" width="11.7109375" style="46" bestFit="1" customWidth="1"/>
    <col min="13085" max="13085" width="11.28515625" style="46" bestFit="1" customWidth="1"/>
    <col min="13086" max="13290" width="9.140625" style="46"/>
    <col min="13291" max="13291" width="5" style="46" customWidth="1"/>
    <col min="13292" max="13292" width="26.85546875" style="46" customWidth="1"/>
    <col min="13293" max="13301" width="9.7109375" style="46" customWidth="1"/>
    <col min="13302" max="13302" width="9.85546875" style="46" customWidth="1"/>
    <col min="13303" max="13303" width="9.7109375" style="46" customWidth="1"/>
    <col min="13304" max="13304" width="9.140625" style="46"/>
    <col min="13305" max="13305" width="9.7109375" style="46" customWidth="1"/>
    <col min="13306" max="13306" width="9.5703125" style="46" customWidth="1"/>
    <col min="13307" max="13307" width="9.140625" style="46"/>
    <col min="13308" max="13309" width="9.5703125" style="46" customWidth="1"/>
    <col min="13310" max="13310" width="9.28515625" style="46" bestFit="1" customWidth="1"/>
    <col min="13311" max="13312" width="9.5703125" style="46" customWidth="1"/>
    <col min="13313" max="13313" width="9.28515625" style="46" bestFit="1" customWidth="1"/>
    <col min="13314" max="13314" width="9.5703125" style="46" customWidth="1"/>
    <col min="13315" max="13315" width="9.7109375" style="46" customWidth="1"/>
    <col min="13316" max="13316" width="9.28515625" style="46" bestFit="1" customWidth="1"/>
    <col min="13317" max="13317" width="9.5703125" style="46" customWidth="1"/>
    <col min="13318" max="13318" width="9.7109375" style="46" customWidth="1"/>
    <col min="13319" max="13320" width="9.28515625" style="46" bestFit="1" customWidth="1"/>
    <col min="13321" max="13321" width="9.85546875" style="46" customWidth="1"/>
    <col min="13322" max="13322" width="9.28515625" style="46" bestFit="1" customWidth="1"/>
    <col min="13323" max="13323" width="9.28515625" style="46" customWidth="1"/>
    <col min="13324" max="13324" width="9.5703125" style="46" customWidth="1"/>
    <col min="13325" max="13325" width="9.140625" style="46"/>
    <col min="13326" max="13326" width="9.28515625" style="46" customWidth="1"/>
    <col min="13327" max="13327" width="9.5703125" style="46" customWidth="1"/>
    <col min="13328" max="13329" width="9.140625" style="46"/>
    <col min="13330" max="13330" width="9.85546875" style="46" customWidth="1"/>
    <col min="13331" max="13332" width="10.5703125" style="46" bestFit="1" customWidth="1"/>
    <col min="13333" max="13333" width="10" style="46" bestFit="1" customWidth="1"/>
    <col min="13334" max="13334" width="11.7109375" style="46" bestFit="1" customWidth="1"/>
    <col min="13335" max="13336" width="11.85546875" style="46" bestFit="1" customWidth="1"/>
    <col min="13337" max="13340" width="11.7109375" style="46" bestFit="1" customWidth="1"/>
    <col min="13341" max="13341" width="11.28515625" style="46" bestFit="1" customWidth="1"/>
    <col min="13342" max="13546" width="9.140625" style="46"/>
    <col min="13547" max="13547" width="5" style="46" customWidth="1"/>
    <col min="13548" max="13548" width="26.85546875" style="46" customWidth="1"/>
    <col min="13549" max="13557" width="9.7109375" style="46" customWidth="1"/>
    <col min="13558" max="13558" width="9.85546875" style="46" customWidth="1"/>
    <col min="13559" max="13559" width="9.7109375" style="46" customWidth="1"/>
    <col min="13560" max="13560" width="9.140625" style="46"/>
    <col min="13561" max="13561" width="9.7109375" style="46" customWidth="1"/>
    <col min="13562" max="13562" width="9.5703125" style="46" customWidth="1"/>
    <col min="13563" max="13563" width="9.140625" style="46"/>
    <col min="13564" max="13565" width="9.5703125" style="46" customWidth="1"/>
    <col min="13566" max="13566" width="9.28515625" style="46" bestFit="1" customWidth="1"/>
    <col min="13567" max="13568" width="9.5703125" style="46" customWidth="1"/>
    <col min="13569" max="13569" width="9.28515625" style="46" bestFit="1" customWidth="1"/>
    <col min="13570" max="13570" width="9.5703125" style="46" customWidth="1"/>
    <col min="13571" max="13571" width="9.7109375" style="46" customWidth="1"/>
    <col min="13572" max="13572" width="9.28515625" style="46" bestFit="1" customWidth="1"/>
    <col min="13573" max="13573" width="9.5703125" style="46" customWidth="1"/>
    <col min="13574" max="13574" width="9.7109375" style="46" customWidth="1"/>
    <col min="13575" max="13576" width="9.28515625" style="46" bestFit="1" customWidth="1"/>
    <col min="13577" max="13577" width="9.85546875" style="46" customWidth="1"/>
    <col min="13578" max="13578" width="9.28515625" style="46" bestFit="1" customWidth="1"/>
    <col min="13579" max="13579" width="9.28515625" style="46" customWidth="1"/>
    <col min="13580" max="13580" width="9.5703125" style="46" customWidth="1"/>
    <col min="13581" max="13581" width="9.140625" style="46"/>
    <col min="13582" max="13582" width="9.28515625" style="46" customWidth="1"/>
    <col min="13583" max="13583" width="9.5703125" style="46" customWidth="1"/>
    <col min="13584" max="13585" width="9.140625" style="46"/>
    <col min="13586" max="13586" width="9.85546875" style="46" customWidth="1"/>
    <col min="13587" max="13588" width="10.5703125" style="46" bestFit="1" customWidth="1"/>
    <col min="13589" max="13589" width="10" style="46" bestFit="1" customWidth="1"/>
    <col min="13590" max="13590" width="11.7109375" style="46" bestFit="1" customWidth="1"/>
    <col min="13591" max="13592" width="11.85546875" style="46" bestFit="1" customWidth="1"/>
    <col min="13593" max="13596" width="11.7109375" style="46" bestFit="1" customWidth="1"/>
    <col min="13597" max="13597" width="11.28515625" style="46" bestFit="1" customWidth="1"/>
    <col min="13598" max="13802" width="9.140625" style="46"/>
    <col min="13803" max="13803" width="5" style="46" customWidth="1"/>
    <col min="13804" max="13804" width="26.85546875" style="46" customWidth="1"/>
    <col min="13805" max="13813" width="9.7109375" style="46" customWidth="1"/>
    <col min="13814" max="13814" width="9.85546875" style="46" customWidth="1"/>
    <col min="13815" max="13815" width="9.7109375" style="46" customWidth="1"/>
    <col min="13816" max="13816" width="9.140625" style="46"/>
    <col min="13817" max="13817" width="9.7109375" style="46" customWidth="1"/>
    <col min="13818" max="13818" width="9.5703125" style="46" customWidth="1"/>
    <col min="13819" max="13819" width="9.140625" style="46"/>
    <col min="13820" max="13821" width="9.5703125" style="46" customWidth="1"/>
    <col min="13822" max="13822" width="9.28515625" style="46" bestFit="1" customWidth="1"/>
    <col min="13823" max="13824" width="9.5703125" style="46" customWidth="1"/>
    <col min="13825" max="13825" width="9.28515625" style="46" bestFit="1" customWidth="1"/>
    <col min="13826" max="13826" width="9.5703125" style="46" customWidth="1"/>
    <col min="13827" max="13827" width="9.7109375" style="46" customWidth="1"/>
    <col min="13828" max="13828" width="9.28515625" style="46" bestFit="1" customWidth="1"/>
    <col min="13829" max="13829" width="9.5703125" style="46" customWidth="1"/>
    <col min="13830" max="13830" width="9.7109375" style="46" customWidth="1"/>
    <col min="13831" max="13832" width="9.28515625" style="46" bestFit="1" customWidth="1"/>
    <col min="13833" max="13833" width="9.85546875" style="46" customWidth="1"/>
    <col min="13834" max="13834" width="9.28515625" style="46" bestFit="1" customWidth="1"/>
    <col min="13835" max="13835" width="9.28515625" style="46" customWidth="1"/>
    <col min="13836" max="13836" width="9.5703125" style="46" customWidth="1"/>
    <col min="13837" max="13837" width="9.140625" style="46"/>
    <col min="13838" max="13838" width="9.28515625" style="46" customWidth="1"/>
    <col min="13839" max="13839" width="9.5703125" style="46" customWidth="1"/>
    <col min="13840" max="13841" width="9.140625" style="46"/>
    <col min="13842" max="13842" width="9.85546875" style="46" customWidth="1"/>
    <col min="13843" max="13844" width="10.5703125" style="46" bestFit="1" customWidth="1"/>
    <col min="13845" max="13845" width="10" style="46" bestFit="1" customWidth="1"/>
    <col min="13846" max="13846" width="11.7109375" style="46" bestFit="1" customWidth="1"/>
    <col min="13847" max="13848" width="11.85546875" style="46" bestFit="1" customWidth="1"/>
    <col min="13849" max="13852" width="11.7109375" style="46" bestFit="1" customWidth="1"/>
    <col min="13853" max="13853" width="11.28515625" style="46" bestFit="1" customWidth="1"/>
    <col min="13854" max="14058" width="9.140625" style="46"/>
    <col min="14059" max="14059" width="5" style="46" customWidth="1"/>
    <col min="14060" max="14060" width="26.85546875" style="46" customWidth="1"/>
    <col min="14061" max="14069" width="9.7109375" style="46" customWidth="1"/>
    <col min="14070" max="14070" width="9.85546875" style="46" customWidth="1"/>
    <col min="14071" max="14071" width="9.7109375" style="46" customWidth="1"/>
    <col min="14072" max="14072" width="9.140625" style="46"/>
    <col min="14073" max="14073" width="9.7109375" style="46" customWidth="1"/>
    <col min="14074" max="14074" width="9.5703125" style="46" customWidth="1"/>
    <col min="14075" max="14075" width="9.140625" style="46"/>
    <col min="14076" max="14077" width="9.5703125" style="46" customWidth="1"/>
    <col min="14078" max="14078" width="9.28515625" style="46" bestFit="1" customWidth="1"/>
    <col min="14079" max="14080" width="9.5703125" style="46" customWidth="1"/>
    <col min="14081" max="14081" width="9.28515625" style="46" bestFit="1" customWidth="1"/>
    <col min="14082" max="14082" width="9.5703125" style="46" customWidth="1"/>
    <col min="14083" max="14083" width="9.7109375" style="46" customWidth="1"/>
    <col min="14084" max="14084" width="9.28515625" style="46" bestFit="1" customWidth="1"/>
    <col min="14085" max="14085" width="9.5703125" style="46" customWidth="1"/>
    <col min="14086" max="14086" width="9.7109375" style="46" customWidth="1"/>
    <col min="14087" max="14088" width="9.28515625" style="46" bestFit="1" customWidth="1"/>
    <col min="14089" max="14089" width="9.85546875" style="46" customWidth="1"/>
    <col min="14090" max="14090" width="9.28515625" style="46" bestFit="1" customWidth="1"/>
    <col min="14091" max="14091" width="9.28515625" style="46" customWidth="1"/>
    <col min="14092" max="14092" width="9.5703125" style="46" customWidth="1"/>
    <col min="14093" max="14093" width="9.140625" style="46"/>
    <col min="14094" max="14094" width="9.28515625" style="46" customWidth="1"/>
    <col min="14095" max="14095" width="9.5703125" style="46" customWidth="1"/>
    <col min="14096" max="14097" width="9.140625" style="46"/>
    <col min="14098" max="14098" width="9.85546875" style="46" customWidth="1"/>
    <col min="14099" max="14100" width="10.5703125" style="46" bestFit="1" customWidth="1"/>
    <col min="14101" max="14101" width="10" style="46" bestFit="1" customWidth="1"/>
    <col min="14102" max="14102" width="11.7109375" style="46" bestFit="1" customWidth="1"/>
    <col min="14103" max="14104" width="11.85546875" style="46" bestFit="1" customWidth="1"/>
    <col min="14105" max="14108" width="11.7109375" style="46" bestFit="1" customWidth="1"/>
    <col min="14109" max="14109" width="11.28515625" style="46" bestFit="1" customWidth="1"/>
    <col min="14110" max="14314" width="9.140625" style="46"/>
    <col min="14315" max="14315" width="5" style="46" customWidth="1"/>
    <col min="14316" max="14316" width="26.85546875" style="46" customWidth="1"/>
    <col min="14317" max="14325" width="9.7109375" style="46" customWidth="1"/>
    <col min="14326" max="14326" width="9.85546875" style="46" customWidth="1"/>
    <col min="14327" max="14327" width="9.7109375" style="46" customWidth="1"/>
    <col min="14328" max="14328" width="9.140625" style="46"/>
    <col min="14329" max="14329" width="9.7109375" style="46" customWidth="1"/>
    <col min="14330" max="14330" width="9.5703125" style="46" customWidth="1"/>
    <col min="14331" max="14331" width="9.140625" style="46"/>
    <col min="14332" max="14333" width="9.5703125" style="46" customWidth="1"/>
    <col min="14334" max="14334" width="9.28515625" style="46" bestFit="1" customWidth="1"/>
    <col min="14335" max="14336" width="9.5703125" style="46" customWidth="1"/>
    <col min="14337" max="14337" width="9.28515625" style="46" bestFit="1" customWidth="1"/>
    <col min="14338" max="14338" width="9.5703125" style="46" customWidth="1"/>
    <col min="14339" max="14339" width="9.7109375" style="46" customWidth="1"/>
    <col min="14340" max="14340" width="9.28515625" style="46" bestFit="1" customWidth="1"/>
    <col min="14341" max="14341" width="9.5703125" style="46" customWidth="1"/>
    <col min="14342" max="14342" width="9.7109375" style="46" customWidth="1"/>
    <col min="14343" max="14344" width="9.28515625" style="46" bestFit="1" customWidth="1"/>
    <col min="14345" max="14345" width="9.85546875" style="46" customWidth="1"/>
    <col min="14346" max="14346" width="9.28515625" style="46" bestFit="1" customWidth="1"/>
    <col min="14347" max="14347" width="9.28515625" style="46" customWidth="1"/>
    <col min="14348" max="14348" width="9.5703125" style="46" customWidth="1"/>
    <col min="14349" max="14349" width="9.140625" style="46"/>
    <col min="14350" max="14350" width="9.28515625" style="46" customWidth="1"/>
    <col min="14351" max="14351" width="9.5703125" style="46" customWidth="1"/>
    <col min="14352" max="14353" width="9.140625" style="46"/>
    <col min="14354" max="14354" width="9.85546875" style="46" customWidth="1"/>
    <col min="14355" max="14356" width="10.5703125" style="46" bestFit="1" customWidth="1"/>
    <col min="14357" max="14357" width="10" style="46" bestFit="1" customWidth="1"/>
    <col min="14358" max="14358" width="11.7109375" style="46" bestFit="1" customWidth="1"/>
    <col min="14359" max="14360" width="11.85546875" style="46" bestFit="1" customWidth="1"/>
    <col min="14361" max="14364" width="11.7109375" style="46" bestFit="1" customWidth="1"/>
    <col min="14365" max="14365" width="11.28515625" style="46" bestFit="1" customWidth="1"/>
    <col min="14366" max="14570" width="9.140625" style="46"/>
    <col min="14571" max="14571" width="5" style="46" customWidth="1"/>
    <col min="14572" max="14572" width="26.85546875" style="46" customWidth="1"/>
    <col min="14573" max="14581" width="9.7109375" style="46" customWidth="1"/>
    <col min="14582" max="14582" width="9.85546875" style="46" customWidth="1"/>
    <col min="14583" max="14583" width="9.7109375" style="46" customWidth="1"/>
    <col min="14584" max="14584" width="9.140625" style="46"/>
    <col min="14585" max="14585" width="9.7109375" style="46" customWidth="1"/>
    <col min="14586" max="14586" width="9.5703125" style="46" customWidth="1"/>
    <col min="14587" max="14587" width="9.140625" style="46"/>
    <col min="14588" max="14589" width="9.5703125" style="46" customWidth="1"/>
    <col min="14590" max="14590" width="9.28515625" style="46" bestFit="1" customWidth="1"/>
    <col min="14591" max="14592" width="9.5703125" style="46" customWidth="1"/>
    <col min="14593" max="14593" width="9.28515625" style="46" bestFit="1" customWidth="1"/>
    <col min="14594" max="14594" width="9.5703125" style="46" customWidth="1"/>
    <col min="14595" max="14595" width="9.7109375" style="46" customWidth="1"/>
    <col min="14596" max="14596" width="9.28515625" style="46" bestFit="1" customWidth="1"/>
    <col min="14597" max="14597" width="9.5703125" style="46" customWidth="1"/>
    <col min="14598" max="14598" width="9.7109375" style="46" customWidth="1"/>
    <col min="14599" max="14600" width="9.28515625" style="46" bestFit="1" customWidth="1"/>
    <col min="14601" max="14601" width="9.85546875" style="46" customWidth="1"/>
    <col min="14602" max="14602" width="9.28515625" style="46" bestFit="1" customWidth="1"/>
    <col min="14603" max="14603" width="9.28515625" style="46" customWidth="1"/>
    <col min="14604" max="14604" width="9.5703125" style="46" customWidth="1"/>
    <col min="14605" max="14605" width="9.140625" style="46"/>
    <col min="14606" max="14606" width="9.28515625" style="46" customWidth="1"/>
    <col min="14607" max="14607" width="9.5703125" style="46" customWidth="1"/>
    <col min="14608" max="14609" width="9.140625" style="46"/>
    <col min="14610" max="14610" width="9.85546875" style="46" customWidth="1"/>
    <col min="14611" max="14612" width="10.5703125" style="46" bestFit="1" customWidth="1"/>
    <col min="14613" max="14613" width="10" style="46" bestFit="1" customWidth="1"/>
    <col min="14614" max="14614" width="11.7109375" style="46" bestFit="1" customWidth="1"/>
    <col min="14615" max="14616" width="11.85546875" style="46" bestFit="1" customWidth="1"/>
    <col min="14617" max="14620" width="11.7109375" style="46" bestFit="1" customWidth="1"/>
    <col min="14621" max="14621" width="11.28515625" style="46" bestFit="1" customWidth="1"/>
    <col min="14622" max="14826" width="9.140625" style="46"/>
    <col min="14827" max="14827" width="5" style="46" customWidth="1"/>
    <col min="14828" max="14828" width="26.85546875" style="46" customWidth="1"/>
    <col min="14829" max="14837" width="9.7109375" style="46" customWidth="1"/>
    <col min="14838" max="14838" width="9.85546875" style="46" customWidth="1"/>
    <col min="14839" max="14839" width="9.7109375" style="46" customWidth="1"/>
    <col min="14840" max="14840" width="9.140625" style="46"/>
    <col min="14841" max="14841" width="9.7109375" style="46" customWidth="1"/>
    <col min="14842" max="14842" width="9.5703125" style="46" customWidth="1"/>
    <col min="14843" max="14843" width="9.140625" style="46"/>
    <col min="14844" max="14845" width="9.5703125" style="46" customWidth="1"/>
    <col min="14846" max="14846" width="9.28515625" style="46" bestFit="1" customWidth="1"/>
    <col min="14847" max="14848" width="9.5703125" style="46" customWidth="1"/>
    <col min="14849" max="14849" width="9.28515625" style="46" bestFit="1" customWidth="1"/>
    <col min="14850" max="14850" width="9.5703125" style="46" customWidth="1"/>
    <col min="14851" max="14851" width="9.7109375" style="46" customWidth="1"/>
    <col min="14852" max="14852" width="9.28515625" style="46" bestFit="1" customWidth="1"/>
    <col min="14853" max="14853" width="9.5703125" style="46" customWidth="1"/>
    <col min="14854" max="14854" width="9.7109375" style="46" customWidth="1"/>
    <col min="14855" max="14856" width="9.28515625" style="46" bestFit="1" customWidth="1"/>
    <col min="14857" max="14857" width="9.85546875" style="46" customWidth="1"/>
    <col min="14858" max="14858" width="9.28515625" style="46" bestFit="1" customWidth="1"/>
    <col min="14859" max="14859" width="9.28515625" style="46" customWidth="1"/>
    <col min="14860" max="14860" width="9.5703125" style="46" customWidth="1"/>
    <col min="14861" max="14861" width="9.140625" style="46"/>
    <col min="14862" max="14862" width="9.28515625" style="46" customWidth="1"/>
    <col min="14863" max="14863" width="9.5703125" style="46" customWidth="1"/>
    <col min="14864" max="14865" width="9.140625" style="46"/>
    <col min="14866" max="14866" width="9.85546875" style="46" customWidth="1"/>
    <col min="14867" max="14868" width="10.5703125" style="46" bestFit="1" customWidth="1"/>
    <col min="14869" max="14869" width="10" style="46" bestFit="1" customWidth="1"/>
    <col min="14870" max="14870" width="11.7109375" style="46" bestFit="1" customWidth="1"/>
    <col min="14871" max="14872" width="11.85546875" style="46" bestFit="1" customWidth="1"/>
    <col min="14873" max="14876" width="11.7109375" style="46" bestFit="1" customWidth="1"/>
    <col min="14877" max="14877" width="11.28515625" style="46" bestFit="1" customWidth="1"/>
    <col min="14878" max="15082" width="9.140625" style="46"/>
    <col min="15083" max="15083" width="5" style="46" customWidth="1"/>
    <col min="15084" max="15084" width="26.85546875" style="46" customWidth="1"/>
    <col min="15085" max="15093" width="9.7109375" style="46" customWidth="1"/>
    <col min="15094" max="15094" width="9.85546875" style="46" customWidth="1"/>
    <col min="15095" max="15095" width="9.7109375" style="46" customWidth="1"/>
    <col min="15096" max="15096" width="9.140625" style="46"/>
    <col min="15097" max="15097" width="9.7109375" style="46" customWidth="1"/>
    <col min="15098" max="15098" width="9.5703125" style="46" customWidth="1"/>
    <col min="15099" max="15099" width="9.140625" style="46"/>
    <col min="15100" max="15101" width="9.5703125" style="46" customWidth="1"/>
    <col min="15102" max="15102" width="9.28515625" style="46" bestFit="1" customWidth="1"/>
    <col min="15103" max="15104" width="9.5703125" style="46" customWidth="1"/>
    <col min="15105" max="15105" width="9.28515625" style="46" bestFit="1" customWidth="1"/>
    <col min="15106" max="15106" width="9.5703125" style="46" customWidth="1"/>
    <col min="15107" max="15107" width="9.7109375" style="46" customWidth="1"/>
    <col min="15108" max="15108" width="9.28515625" style="46" bestFit="1" customWidth="1"/>
    <col min="15109" max="15109" width="9.5703125" style="46" customWidth="1"/>
    <col min="15110" max="15110" width="9.7109375" style="46" customWidth="1"/>
    <col min="15111" max="15112" width="9.28515625" style="46" bestFit="1" customWidth="1"/>
    <col min="15113" max="15113" width="9.85546875" style="46" customWidth="1"/>
    <col min="15114" max="15114" width="9.28515625" style="46" bestFit="1" customWidth="1"/>
    <col min="15115" max="15115" width="9.28515625" style="46" customWidth="1"/>
    <col min="15116" max="15116" width="9.5703125" style="46" customWidth="1"/>
    <col min="15117" max="15117" width="9.140625" style="46"/>
    <col min="15118" max="15118" width="9.28515625" style="46" customWidth="1"/>
    <col min="15119" max="15119" width="9.5703125" style="46" customWidth="1"/>
    <col min="15120" max="15121" width="9.140625" style="46"/>
    <col min="15122" max="15122" width="9.85546875" style="46" customWidth="1"/>
    <col min="15123" max="15124" width="10.5703125" style="46" bestFit="1" customWidth="1"/>
    <col min="15125" max="15125" width="10" style="46" bestFit="1" customWidth="1"/>
    <col min="15126" max="15126" width="11.7109375" style="46" bestFit="1" customWidth="1"/>
    <col min="15127" max="15128" width="11.85546875" style="46" bestFit="1" customWidth="1"/>
    <col min="15129" max="15132" width="11.7109375" style="46" bestFit="1" customWidth="1"/>
    <col min="15133" max="15133" width="11.28515625" style="46" bestFit="1" customWidth="1"/>
    <col min="15134" max="15338" width="9.140625" style="46"/>
    <col min="15339" max="15339" width="5" style="46" customWidth="1"/>
    <col min="15340" max="15340" width="26.85546875" style="46" customWidth="1"/>
    <col min="15341" max="15349" width="9.7109375" style="46" customWidth="1"/>
    <col min="15350" max="15350" width="9.85546875" style="46" customWidth="1"/>
    <col min="15351" max="15351" width="9.7109375" style="46" customWidth="1"/>
    <col min="15352" max="15352" width="9.140625" style="46"/>
    <col min="15353" max="15353" width="9.7109375" style="46" customWidth="1"/>
    <col min="15354" max="15354" width="9.5703125" style="46" customWidth="1"/>
    <col min="15355" max="15355" width="9.140625" style="46"/>
    <col min="15356" max="15357" width="9.5703125" style="46" customWidth="1"/>
    <col min="15358" max="15358" width="9.28515625" style="46" bestFit="1" customWidth="1"/>
    <col min="15359" max="15360" width="9.5703125" style="46" customWidth="1"/>
    <col min="15361" max="15361" width="9.28515625" style="46" bestFit="1" customWidth="1"/>
    <col min="15362" max="15362" width="9.5703125" style="46" customWidth="1"/>
    <col min="15363" max="15363" width="9.7109375" style="46" customWidth="1"/>
    <col min="15364" max="15364" width="9.28515625" style="46" bestFit="1" customWidth="1"/>
    <col min="15365" max="15365" width="9.5703125" style="46" customWidth="1"/>
    <col min="15366" max="15366" width="9.7109375" style="46" customWidth="1"/>
    <col min="15367" max="15368" width="9.28515625" style="46" bestFit="1" customWidth="1"/>
    <col min="15369" max="15369" width="9.85546875" style="46" customWidth="1"/>
    <col min="15370" max="15370" width="9.28515625" style="46" bestFit="1" customWidth="1"/>
    <col min="15371" max="15371" width="9.28515625" style="46" customWidth="1"/>
    <col min="15372" max="15372" width="9.5703125" style="46" customWidth="1"/>
    <col min="15373" max="15373" width="9.140625" style="46"/>
    <col min="15374" max="15374" width="9.28515625" style="46" customWidth="1"/>
    <col min="15375" max="15375" width="9.5703125" style="46" customWidth="1"/>
    <col min="15376" max="15377" width="9.140625" style="46"/>
    <col min="15378" max="15378" width="9.85546875" style="46" customWidth="1"/>
    <col min="15379" max="15380" width="10.5703125" style="46" bestFit="1" customWidth="1"/>
    <col min="15381" max="15381" width="10" style="46" bestFit="1" customWidth="1"/>
    <col min="15382" max="15382" width="11.7109375" style="46" bestFit="1" customWidth="1"/>
    <col min="15383" max="15384" width="11.85546875" style="46" bestFit="1" customWidth="1"/>
    <col min="15385" max="15388" width="11.7109375" style="46" bestFit="1" customWidth="1"/>
    <col min="15389" max="15389" width="11.28515625" style="46" bestFit="1" customWidth="1"/>
    <col min="15390" max="15594" width="9.140625" style="46"/>
    <col min="15595" max="15595" width="5" style="46" customWidth="1"/>
    <col min="15596" max="15596" width="26.85546875" style="46" customWidth="1"/>
    <col min="15597" max="15605" width="9.7109375" style="46" customWidth="1"/>
    <col min="15606" max="15606" width="9.85546875" style="46" customWidth="1"/>
    <col min="15607" max="15607" width="9.7109375" style="46" customWidth="1"/>
    <col min="15608" max="15608" width="9.140625" style="46"/>
    <col min="15609" max="15609" width="9.7109375" style="46" customWidth="1"/>
    <col min="15610" max="15610" width="9.5703125" style="46" customWidth="1"/>
    <col min="15611" max="15611" width="9.140625" style="46"/>
    <col min="15612" max="15613" width="9.5703125" style="46" customWidth="1"/>
    <col min="15614" max="15614" width="9.28515625" style="46" bestFit="1" customWidth="1"/>
    <col min="15615" max="15616" width="9.5703125" style="46" customWidth="1"/>
    <col min="15617" max="15617" width="9.28515625" style="46" bestFit="1" customWidth="1"/>
    <col min="15618" max="15618" width="9.5703125" style="46" customWidth="1"/>
    <col min="15619" max="15619" width="9.7109375" style="46" customWidth="1"/>
    <col min="15620" max="15620" width="9.28515625" style="46" bestFit="1" customWidth="1"/>
    <col min="15621" max="15621" width="9.5703125" style="46" customWidth="1"/>
    <col min="15622" max="15622" width="9.7109375" style="46" customWidth="1"/>
    <col min="15623" max="15624" width="9.28515625" style="46" bestFit="1" customWidth="1"/>
    <col min="15625" max="15625" width="9.85546875" style="46" customWidth="1"/>
    <col min="15626" max="15626" width="9.28515625" style="46" bestFit="1" customWidth="1"/>
    <col min="15627" max="15627" width="9.28515625" style="46" customWidth="1"/>
    <col min="15628" max="15628" width="9.5703125" style="46" customWidth="1"/>
    <col min="15629" max="15629" width="9.140625" style="46"/>
    <col min="15630" max="15630" width="9.28515625" style="46" customWidth="1"/>
    <col min="15631" max="15631" width="9.5703125" style="46" customWidth="1"/>
    <col min="15632" max="15633" width="9.140625" style="46"/>
    <col min="15634" max="15634" width="9.85546875" style="46" customWidth="1"/>
    <col min="15635" max="15636" width="10.5703125" style="46" bestFit="1" customWidth="1"/>
    <col min="15637" max="15637" width="10" style="46" bestFit="1" customWidth="1"/>
    <col min="15638" max="15638" width="11.7109375" style="46" bestFit="1" customWidth="1"/>
    <col min="15639" max="15640" width="11.85546875" style="46" bestFit="1" customWidth="1"/>
    <col min="15641" max="15644" width="11.7109375" style="46" bestFit="1" customWidth="1"/>
    <col min="15645" max="15645" width="11.28515625" style="46" bestFit="1" customWidth="1"/>
    <col min="15646" max="15850" width="9.140625" style="46"/>
    <col min="15851" max="15851" width="5" style="46" customWidth="1"/>
    <col min="15852" max="15852" width="26.85546875" style="46" customWidth="1"/>
    <col min="15853" max="15861" width="9.7109375" style="46" customWidth="1"/>
    <col min="15862" max="15862" width="9.85546875" style="46" customWidth="1"/>
    <col min="15863" max="15863" width="9.7109375" style="46" customWidth="1"/>
    <col min="15864" max="15864" width="9.140625" style="46"/>
    <col min="15865" max="15865" width="9.7109375" style="46" customWidth="1"/>
    <col min="15866" max="15866" width="9.5703125" style="46" customWidth="1"/>
    <col min="15867" max="15867" width="9.140625" style="46"/>
    <col min="15868" max="15869" width="9.5703125" style="46" customWidth="1"/>
    <col min="15870" max="15870" width="9.28515625" style="46" bestFit="1" customWidth="1"/>
    <col min="15871" max="15872" width="9.5703125" style="46" customWidth="1"/>
    <col min="15873" max="15873" width="9.28515625" style="46" bestFit="1" customWidth="1"/>
    <col min="15874" max="15874" width="9.5703125" style="46" customWidth="1"/>
    <col min="15875" max="15875" width="9.7109375" style="46" customWidth="1"/>
    <col min="15876" max="15876" width="9.28515625" style="46" bestFit="1" customWidth="1"/>
    <col min="15877" max="15877" width="9.5703125" style="46" customWidth="1"/>
    <col min="15878" max="15878" width="9.7109375" style="46" customWidth="1"/>
    <col min="15879" max="15880" width="9.28515625" style="46" bestFit="1" customWidth="1"/>
    <col min="15881" max="15881" width="9.85546875" style="46" customWidth="1"/>
    <col min="15882" max="15882" width="9.28515625" style="46" bestFit="1" customWidth="1"/>
    <col min="15883" max="15883" width="9.28515625" style="46" customWidth="1"/>
    <col min="15884" max="15884" width="9.5703125" style="46" customWidth="1"/>
    <col min="15885" max="15885" width="9.140625" style="46"/>
    <col min="15886" max="15886" width="9.28515625" style="46" customWidth="1"/>
    <col min="15887" max="15887" width="9.5703125" style="46" customWidth="1"/>
    <col min="15888" max="15889" width="9.140625" style="46"/>
    <col min="15890" max="15890" width="9.85546875" style="46" customWidth="1"/>
    <col min="15891" max="15892" width="10.5703125" style="46" bestFit="1" customWidth="1"/>
    <col min="15893" max="15893" width="10" style="46" bestFit="1" customWidth="1"/>
    <col min="15894" max="15894" width="11.7109375" style="46" bestFit="1" customWidth="1"/>
    <col min="15895" max="15896" width="11.85546875" style="46" bestFit="1" customWidth="1"/>
    <col min="15897" max="15900" width="11.7109375" style="46" bestFit="1" customWidth="1"/>
    <col min="15901" max="15901" width="11.28515625" style="46" bestFit="1" customWidth="1"/>
    <col min="15902" max="16106" width="9.140625" style="46"/>
    <col min="16107" max="16107" width="5" style="46" customWidth="1"/>
    <col min="16108" max="16108" width="26.85546875" style="46" customWidth="1"/>
    <col min="16109" max="16117" width="9.7109375" style="46" customWidth="1"/>
    <col min="16118" max="16118" width="9.85546875" style="46" customWidth="1"/>
    <col min="16119" max="16119" width="9.7109375" style="46" customWidth="1"/>
    <col min="16120" max="16120" width="9.140625" style="46"/>
    <col min="16121" max="16121" width="9.7109375" style="46" customWidth="1"/>
    <col min="16122" max="16122" width="9.5703125" style="46" customWidth="1"/>
    <col min="16123" max="16123" width="9.140625" style="46"/>
    <col min="16124" max="16125" width="9.5703125" style="46" customWidth="1"/>
    <col min="16126" max="16126" width="9.28515625" style="46" bestFit="1" customWidth="1"/>
    <col min="16127" max="16128" width="9.5703125" style="46" customWidth="1"/>
    <col min="16129" max="16129" width="9.28515625" style="46" bestFit="1" customWidth="1"/>
    <col min="16130" max="16130" width="9.5703125" style="46" customWidth="1"/>
    <col min="16131" max="16131" width="9.7109375" style="46" customWidth="1"/>
    <col min="16132" max="16132" width="9.28515625" style="46" bestFit="1" customWidth="1"/>
    <col min="16133" max="16133" width="9.5703125" style="46" customWidth="1"/>
    <col min="16134" max="16134" width="9.7109375" style="46" customWidth="1"/>
    <col min="16135" max="16136" width="9.28515625" style="46" bestFit="1" customWidth="1"/>
    <col min="16137" max="16137" width="9.85546875" style="46" customWidth="1"/>
    <col min="16138" max="16138" width="9.28515625" style="46" bestFit="1" customWidth="1"/>
    <col min="16139" max="16139" width="9.28515625" style="46" customWidth="1"/>
    <col min="16140" max="16140" width="9.5703125" style="46" customWidth="1"/>
    <col min="16141" max="16141" width="9.140625" style="46"/>
    <col min="16142" max="16142" width="9.28515625" style="46" customWidth="1"/>
    <col min="16143" max="16143" width="9.5703125" style="46" customWidth="1"/>
    <col min="16144" max="16145" width="9.140625" style="46"/>
    <col min="16146" max="16146" width="9.85546875" style="46" customWidth="1"/>
    <col min="16147" max="16148" width="10.5703125" style="46" bestFit="1" customWidth="1"/>
    <col min="16149" max="16149" width="10" style="46" bestFit="1" customWidth="1"/>
    <col min="16150" max="16150" width="11.7109375" style="46" bestFit="1" customWidth="1"/>
    <col min="16151" max="16152" width="11.85546875" style="46" bestFit="1" customWidth="1"/>
    <col min="16153" max="16156" width="11.7109375" style="46" bestFit="1" customWidth="1"/>
    <col min="16157" max="16157" width="11.28515625" style="46" bestFit="1" customWidth="1"/>
    <col min="16158" max="16384" width="9.140625" style="46"/>
  </cols>
  <sheetData>
    <row r="1" spans="1:38" ht="14.25" customHeight="1" x14ac:dyDescent="0.2">
      <c r="A1" s="3074"/>
      <c r="B1" s="3075"/>
      <c r="C1" s="2185"/>
      <c r="D1" s="2185"/>
      <c r="E1" s="2185"/>
      <c r="F1" s="2185"/>
      <c r="G1" s="2185"/>
      <c r="H1" s="2185"/>
      <c r="I1" s="2185"/>
      <c r="J1" s="79"/>
      <c r="K1" s="79"/>
      <c r="Q1" s="79" t="s">
        <v>307</v>
      </c>
      <c r="R1" s="2189"/>
      <c r="S1" s="79"/>
      <c r="V1" s="79"/>
      <c r="Z1" s="79"/>
      <c r="AD1" s="47"/>
      <c r="AE1" s="47"/>
      <c r="AF1" s="79" t="s">
        <v>307</v>
      </c>
      <c r="AG1" s="79"/>
      <c r="AH1" s="47"/>
      <c r="AJ1" s="79"/>
      <c r="AK1" s="47"/>
    </row>
    <row r="2" spans="1:38" x14ac:dyDescent="0.2">
      <c r="A2" s="42"/>
      <c r="B2" s="43"/>
      <c r="C2" s="76"/>
      <c r="D2" s="76"/>
      <c r="E2" s="77"/>
      <c r="F2" s="77"/>
      <c r="H2" s="79"/>
      <c r="I2" s="79"/>
      <c r="J2" s="79"/>
      <c r="K2" s="79"/>
    </row>
    <row r="3" spans="1:38" s="1972" customFormat="1" x14ac:dyDescent="0.2">
      <c r="A3" s="1948"/>
      <c r="B3" s="1949"/>
      <c r="C3" s="3073">
        <v>2002</v>
      </c>
      <c r="D3" s="3073"/>
      <c r="E3" s="3073"/>
      <c r="F3" s="3073">
        <v>2003</v>
      </c>
      <c r="G3" s="3073"/>
      <c r="H3" s="3073"/>
      <c r="I3" s="3073">
        <v>2004</v>
      </c>
      <c r="J3" s="3073"/>
      <c r="K3" s="3073"/>
      <c r="L3" s="3073">
        <v>2005</v>
      </c>
      <c r="M3" s="3073"/>
      <c r="N3" s="3073"/>
      <c r="O3" s="3073">
        <v>2006</v>
      </c>
      <c r="P3" s="3073"/>
      <c r="Q3" s="3073"/>
      <c r="R3" s="3073">
        <v>2007</v>
      </c>
      <c r="S3" s="3073"/>
      <c r="T3" s="3073"/>
      <c r="U3" s="3073">
        <v>2008</v>
      </c>
      <c r="V3" s="3073"/>
      <c r="W3" s="3073"/>
      <c r="X3" s="3073">
        <v>2009</v>
      </c>
      <c r="Y3" s="3073"/>
      <c r="Z3" s="3073"/>
      <c r="AA3" s="3073">
        <v>2010</v>
      </c>
      <c r="AB3" s="3073"/>
      <c r="AC3" s="3073"/>
      <c r="AD3" s="3073">
        <v>2011</v>
      </c>
      <c r="AE3" s="3073"/>
      <c r="AF3" s="3073"/>
      <c r="AG3" s="3073">
        <v>2012</v>
      </c>
      <c r="AH3" s="3073"/>
      <c r="AI3" s="3073"/>
      <c r="AJ3" s="3073">
        <v>2013</v>
      </c>
      <c r="AK3" s="3073"/>
      <c r="AL3" s="3073"/>
    </row>
    <row r="4" spans="1:38" s="1972" customFormat="1" ht="12.75" customHeight="1" x14ac:dyDescent="0.2">
      <c r="A4" s="1950"/>
      <c r="B4" s="1951"/>
      <c r="C4" s="1933"/>
      <c r="D4" s="1935"/>
      <c r="E4" s="3071" t="s">
        <v>550</v>
      </c>
      <c r="F4" s="1933"/>
      <c r="G4" s="1935"/>
      <c r="H4" s="3071" t="s">
        <v>737</v>
      </c>
      <c r="I4" s="1933"/>
      <c r="J4" s="1935"/>
      <c r="K4" s="3071" t="s">
        <v>550</v>
      </c>
      <c r="L4" s="1933"/>
      <c r="M4" s="1935"/>
      <c r="N4" s="3071" t="s">
        <v>550</v>
      </c>
      <c r="O4" s="1933"/>
      <c r="P4" s="1935"/>
      <c r="Q4" s="3071" t="s">
        <v>550</v>
      </c>
      <c r="R4" s="1933"/>
      <c r="S4" s="1935"/>
      <c r="T4" s="3071" t="s">
        <v>550</v>
      </c>
      <c r="U4" s="1933"/>
      <c r="V4" s="1935"/>
      <c r="W4" s="3071" t="s">
        <v>550</v>
      </c>
      <c r="X4" s="1933"/>
      <c r="Y4" s="1935"/>
      <c r="Z4" s="3071" t="s">
        <v>550</v>
      </c>
      <c r="AA4" s="1933"/>
      <c r="AB4" s="1935"/>
      <c r="AC4" s="3071" t="s">
        <v>550</v>
      </c>
      <c r="AD4" s="1933"/>
      <c r="AE4" s="1935"/>
      <c r="AF4" s="3071" t="s">
        <v>550</v>
      </c>
      <c r="AG4" s="1933"/>
      <c r="AH4" s="1935"/>
      <c r="AI4" s="3071" t="s">
        <v>550</v>
      </c>
      <c r="AJ4" s="1933"/>
      <c r="AK4" s="1935"/>
      <c r="AL4" s="3071" t="s">
        <v>550</v>
      </c>
    </row>
    <row r="5" spans="1:38" s="1972" customFormat="1" ht="31.5" x14ac:dyDescent="0.2">
      <c r="A5" s="1953"/>
      <c r="B5" s="1954"/>
      <c r="C5" s="1936" t="s">
        <v>552</v>
      </c>
      <c r="D5" s="1936" t="s">
        <v>554</v>
      </c>
      <c r="E5" s="3072"/>
      <c r="F5" s="1936" t="s">
        <v>552</v>
      </c>
      <c r="G5" s="1936" t="s">
        <v>554</v>
      </c>
      <c r="H5" s="3072"/>
      <c r="I5" s="1936" t="s">
        <v>552</v>
      </c>
      <c r="J5" s="1936" t="s">
        <v>554</v>
      </c>
      <c r="K5" s="3072"/>
      <c r="L5" s="1936" t="s">
        <v>552</v>
      </c>
      <c r="M5" s="1936" t="s">
        <v>554</v>
      </c>
      <c r="N5" s="3072"/>
      <c r="O5" s="1936" t="s">
        <v>552</v>
      </c>
      <c r="P5" s="1936" t="s">
        <v>554</v>
      </c>
      <c r="Q5" s="3072"/>
      <c r="R5" s="1936" t="s">
        <v>552</v>
      </c>
      <c r="S5" s="1936" t="s">
        <v>554</v>
      </c>
      <c r="T5" s="3072"/>
      <c r="U5" s="1936" t="s">
        <v>552</v>
      </c>
      <c r="V5" s="1936" t="s">
        <v>554</v>
      </c>
      <c r="W5" s="3072"/>
      <c r="X5" s="1936" t="s">
        <v>552</v>
      </c>
      <c r="Y5" s="1936" t="s">
        <v>554</v>
      </c>
      <c r="Z5" s="3072"/>
      <c r="AA5" s="1936" t="s">
        <v>552</v>
      </c>
      <c r="AB5" s="1936" t="s">
        <v>554</v>
      </c>
      <c r="AC5" s="3072"/>
      <c r="AD5" s="1936" t="s">
        <v>552</v>
      </c>
      <c r="AE5" s="1936" t="s">
        <v>554</v>
      </c>
      <c r="AF5" s="3072"/>
      <c r="AG5" s="1936" t="s">
        <v>552</v>
      </c>
      <c r="AH5" s="1936" t="s">
        <v>554</v>
      </c>
      <c r="AI5" s="3072"/>
      <c r="AJ5" s="1936" t="s">
        <v>552</v>
      </c>
      <c r="AK5" s="1936" t="s">
        <v>554</v>
      </c>
      <c r="AL5" s="3072"/>
    </row>
    <row r="6" spans="1:38" s="1972" customFormat="1" x14ac:dyDescent="0.2">
      <c r="A6" s="1948"/>
      <c r="B6" s="1949"/>
      <c r="C6" s="1956"/>
      <c r="D6" s="1956"/>
      <c r="E6" s="1956"/>
      <c r="F6" s="1956"/>
      <c r="G6" s="1956"/>
      <c r="H6" s="1956"/>
      <c r="I6" s="1956"/>
      <c r="J6" s="1956"/>
      <c r="K6" s="1956"/>
      <c r="L6" s="1956"/>
      <c r="M6" s="1956"/>
      <c r="N6" s="1956"/>
      <c r="O6" s="1956"/>
      <c r="P6" s="1956"/>
      <c r="Q6" s="1956"/>
      <c r="R6" s="1956"/>
      <c r="S6" s="1956"/>
      <c r="T6" s="1956"/>
      <c r="U6" s="1956"/>
      <c r="V6" s="1956"/>
      <c r="W6" s="1956"/>
      <c r="X6" s="1956"/>
      <c r="Y6" s="1956"/>
      <c r="Z6" s="1956"/>
      <c r="AA6" s="1956"/>
      <c r="AB6" s="1956"/>
      <c r="AC6" s="1956"/>
      <c r="AD6" s="2251"/>
      <c r="AE6" s="2251"/>
      <c r="AF6" s="2251"/>
      <c r="AG6" s="2251"/>
      <c r="AH6" s="2251"/>
      <c r="AI6" s="2251"/>
      <c r="AJ6" s="2251"/>
      <c r="AK6" s="2251"/>
      <c r="AL6" s="2251"/>
    </row>
    <row r="7" spans="1:38" s="1972" customFormat="1" ht="22.5" x14ac:dyDescent="0.2">
      <c r="A7" s="1957"/>
      <c r="B7" s="1958" t="s">
        <v>570</v>
      </c>
      <c r="C7" s="2076"/>
      <c r="D7" s="2076"/>
      <c r="E7" s="1961"/>
      <c r="F7" s="2827"/>
      <c r="G7" s="1961"/>
      <c r="H7" s="1961"/>
      <c r="I7" s="1961"/>
      <c r="J7" s="1961"/>
      <c r="K7" s="1961"/>
      <c r="L7" s="1961"/>
      <c r="M7" s="1961"/>
      <c r="N7" s="1961"/>
      <c r="O7" s="1961"/>
      <c r="P7" s="1961"/>
      <c r="Q7" s="1961"/>
      <c r="R7" s="1961"/>
      <c r="S7" s="1961"/>
      <c r="T7" s="1961"/>
      <c r="U7" s="1961"/>
      <c r="V7" s="1961"/>
      <c r="W7" s="1961"/>
      <c r="X7" s="1961"/>
      <c r="Y7" s="1961"/>
      <c r="Z7" s="1961"/>
      <c r="AA7" s="1961"/>
      <c r="AB7" s="1961"/>
      <c r="AC7" s="1961"/>
      <c r="AD7" s="2252"/>
      <c r="AE7" s="2252"/>
      <c r="AF7" s="2252"/>
      <c r="AG7" s="2252"/>
      <c r="AH7" s="2252"/>
      <c r="AI7" s="2252"/>
      <c r="AJ7" s="2252"/>
      <c r="AK7" s="2252"/>
      <c r="AL7" s="2252"/>
    </row>
    <row r="8" spans="1:38" s="2078" customFormat="1" x14ac:dyDescent="0.2">
      <c r="A8" s="1957">
        <v>1</v>
      </c>
      <c r="B8" s="1962" t="s">
        <v>738</v>
      </c>
      <c r="C8" s="2075">
        <v>31.313562709285076</v>
      </c>
      <c r="D8" s="2075">
        <v>14.980074432210138</v>
      </c>
      <c r="E8" s="2075">
        <v>39.586028811640716</v>
      </c>
      <c r="F8" s="2075">
        <v>34.00848769992789</v>
      </c>
      <c r="G8" s="2075">
        <v>11.499651271381794</v>
      </c>
      <c r="H8" s="2075">
        <v>39.25159292140011</v>
      </c>
      <c r="I8" s="2075">
        <v>32.270678229046673</v>
      </c>
      <c r="J8" s="2075">
        <v>12.319770966699025</v>
      </c>
      <c r="K8" s="2075">
        <v>38.344076638331543</v>
      </c>
      <c r="L8" s="2075">
        <v>34.511460345201613</v>
      </c>
      <c r="M8" s="2075">
        <v>13.294796319279659</v>
      </c>
      <c r="N8" s="2075">
        <v>40.938711060867327</v>
      </c>
      <c r="O8" s="2075">
        <v>33.544399874165549</v>
      </c>
      <c r="P8" s="2075">
        <v>13.157979968439998</v>
      </c>
      <c r="Q8" s="2075">
        <v>39.964172292557393</v>
      </c>
      <c r="R8" s="2075">
        <v>33.629680349175423</v>
      </c>
      <c r="S8" s="2075">
        <v>12.906679465518723</v>
      </c>
      <c r="T8" s="2075">
        <v>39.887405604323185</v>
      </c>
      <c r="U8" s="2075">
        <v>33.242520933838222</v>
      </c>
      <c r="V8" s="2075">
        <v>13.648869560601756</v>
      </c>
      <c r="W8" s="2075">
        <v>39.838430704116178</v>
      </c>
      <c r="X8" s="2075">
        <v>31.138894234966717</v>
      </c>
      <c r="Y8" s="2075">
        <v>13.426810105871434</v>
      </c>
      <c r="Z8" s="2075">
        <v>37.365057632269171</v>
      </c>
      <c r="AA8" s="2075">
        <v>31.458862154239398</v>
      </c>
      <c r="AB8" s="2075">
        <v>13.90824057914651</v>
      </c>
      <c r="AC8" s="2075">
        <v>38.034822954500157</v>
      </c>
      <c r="AD8" s="2075">
        <v>32.21799064008389</v>
      </c>
      <c r="AE8" s="2075">
        <v>13.274095617592964</v>
      </c>
      <c r="AF8" s="2075">
        <v>38.663545536016983</v>
      </c>
      <c r="AG8" s="2075">
        <v>32.212750549339766</v>
      </c>
      <c r="AH8" s="2075">
        <v>12.975477418294005</v>
      </c>
      <c r="AI8" s="2075">
        <v>38.593613456028656</v>
      </c>
      <c r="AJ8" s="2075">
        <v>31.434649402951141</v>
      </c>
      <c r="AK8" s="2075">
        <v>12.937020878366106</v>
      </c>
      <c r="AL8" s="2075">
        <v>37.782541177546101</v>
      </c>
    </row>
    <row r="9" spans="1:38" s="1972" customFormat="1" x14ac:dyDescent="0.2">
      <c r="A9" s="1964">
        <v>11</v>
      </c>
      <c r="B9" s="1965" t="s">
        <v>739</v>
      </c>
      <c r="C9" s="2076">
        <v>16.965229440100426</v>
      </c>
      <c r="D9" s="2076">
        <v>3.2427159170646349</v>
      </c>
      <c r="E9" s="2076">
        <v>20.107157907410752</v>
      </c>
      <c r="F9" s="2076">
        <v>16.900098116865461</v>
      </c>
      <c r="G9" s="2076">
        <v>3.0751953471327416</v>
      </c>
      <c r="H9" s="2076">
        <v>19.917487262539453</v>
      </c>
      <c r="I9" s="2076">
        <v>15.647582211787219</v>
      </c>
      <c r="J9" s="2076">
        <v>4.0324328684527293</v>
      </c>
      <c r="K9" s="2076">
        <v>19.591802578263792</v>
      </c>
      <c r="L9" s="2076">
        <v>16.65446769272069</v>
      </c>
      <c r="M9" s="2076">
        <v>4.1250096835384111</v>
      </c>
      <c r="N9" s="2076">
        <v>20.706882566676303</v>
      </c>
      <c r="O9" s="2076">
        <v>17.281771250358261</v>
      </c>
      <c r="P9" s="2076">
        <v>4.2549392415066674</v>
      </c>
      <c r="Q9" s="2076">
        <v>21.462734405855148</v>
      </c>
      <c r="R9" s="2076">
        <v>18.160505997313216</v>
      </c>
      <c r="S9" s="2076">
        <v>4.600795215193199</v>
      </c>
      <c r="T9" s="2076">
        <v>22.663978480806481</v>
      </c>
      <c r="U9" s="2076">
        <v>18.284819198668718</v>
      </c>
      <c r="V9" s="2076">
        <v>4.6377502804892021</v>
      </c>
      <c r="W9" s="2076">
        <v>22.853988489510751</v>
      </c>
      <c r="X9" s="2076">
        <v>16.126079680293696</v>
      </c>
      <c r="Y9" s="2076">
        <v>4.1271068125789787</v>
      </c>
      <c r="Z9" s="2076">
        <v>20.136213249345616</v>
      </c>
      <c r="AA9" s="2076">
        <v>16.465782845104886</v>
      </c>
      <c r="AB9" s="2076">
        <v>3.9564297375077095</v>
      </c>
      <c r="AC9" s="2076">
        <v>20.330655616752004</v>
      </c>
      <c r="AD9" s="2076">
        <v>16.738862176789734</v>
      </c>
      <c r="AE9" s="2076">
        <v>3.9158530578006712</v>
      </c>
      <c r="AF9" s="2076">
        <v>20.588931786877335</v>
      </c>
      <c r="AG9" s="2076">
        <v>16.040715039343848</v>
      </c>
      <c r="AH9" s="2076">
        <v>4.0318231211038986</v>
      </c>
      <c r="AI9" s="2076">
        <v>20.007496777481052</v>
      </c>
      <c r="AJ9" s="2076">
        <v>15.483334716643872</v>
      </c>
      <c r="AK9" s="2076">
        <v>4.0914115661601347</v>
      </c>
      <c r="AL9" s="2076">
        <v>19.509129248116594</v>
      </c>
    </row>
    <row r="10" spans="1:38" s="1972" customFormat="1" x14ac:dyDescent="0.2">
      <c r="A10" s="1964">
        <v>12</v>
      </c>
      <c r="B10" s="1965" t="s">
        <v>740</v>
      </c>
      <c r="C10" s="2076">
        <v>10.422803968533589</v>
      </c>
      <c r="D10" s="2076">
        <v>3.2630707875780516</v>
      </c>
      <c r="E10" s="2076">
        <v>13.685874756111641</v>
      </c>
      <c r="F10" s="2076">
        <v>13.704680056269432</v>
      </c>
      <c r="G10" s="2076">
        <v>0</v>
      </c>
      <c r="H10" s="2076">
        <v>13.704680056269432</v>
      </c>
      <c r="I10" s="2076">
        <v>13.172132354986951</v>
      </c>
      <c r="J10" s="2076">
        <v>0</v>
      </c>
      <c r="K10" s="2076">
        <v>13.172132354986951</v>
      </c>
      <c r="L10" s="2076">
        <v>13.970897638773472</v>
      </c>
      <c r="M10" s="2076">
        <v>0</v>
      </c>
      <c r="N10" s="2076">
        <v>13.970897638773472</v>
      </c>
      <c r="O10" s="2076">
        <v>12.972758118570335</v>
      </c>
      <c r="P10" s="2076">
        <v>0</v>
      </c>
      <c r="Q10" s="2076">
        <v>12.972758118570335</v>
      </c>
      <c r="R10" s="2076">
        <v>12.651449548359327</v>
      </c>
      <c r="S10" s="2076">
        <v>0</v>
      </c>
      <c r="T10" s="2076">
        <v>12.651449548359327</v>
      </c>
      <c r="U10" s="2076">
        <v>12.120280721719405</v>
      </c>
      <c r="V10" s="2076">
        <v>0</v>
      </c>
      <c r="W10" s="2076">
        <v>12.120280721719405</v>
      </c>
      <c r="X10" s="2076">
        <v>12.012116753836088</v>
      </c>
      <c r="Y10" s="2076">
        <v>0</v>
      </c>
      <c r="Z10" s="2076">
        <v>12.012116753836088</v>
      </c>
      <c r="AA10" s="2076">
        <v>11.7765495198999</v>
      </c>
      <c r="AB10" s="2076">
        <v>0</v>
      </c>
      <c r="AC10" s="2076">
        <v>11.7765495198999</v>
      </c>
      <c r="AD10" s="2076">
        <v>12.160282722067572</v>
      </c>
      <c r="AE10" s="2076">
        <v>0</v>
      </c>
      <c r="AF10" s="2076">
        <v>12.160282722067572</v>
      </c>
      <c r="AG10" s="2076">
        <v>13.030369622567516</v>
      </c>
      <c r="AH10" s="2076">
        <v>0</v>
      </c>
      <c r="AI10" s="2076">
        <v>13.030369622567516</v>
      </c>
      <c r="AJ10" s="2076">
        <v>13.205443266826169</v>
      </c>
      <c r="AK10" s="2076">
        <v>0</v>
      </c>
      <c r="AL10" s="2076">
        <v>13.205443266826169</v>
      </c>
    </row>
    <row r="11" spans="1:38" s="1972" customFormat="1" x14ac:dyDescent="0.2">
      <c r="A11" s="1964">
        <v>13</v>
      </c>
      <c r="B11" s="1965" t="s">
        <v>741</v>
      </c>
      <c r="C11" s="2076">
        <v>1.0240350311022421</v>
      </c>
      <c r="D11" s="2076">
        <v>5.6522391344467566</v>
      </c>
      <c r="E11" s="2076">
        <v>7.2290631035527506E-2</v>
      </c>
      <c r="F11" s="2076">
        <v>0.27035333892875296</v>
      </c>
      <c r="G11" s="2076">
        <v>6.153582447720261</v>
      </c>
      <c r="H11" s="2076">
        <v>0.23157944510775122</v>
      </c>
      <c r="I11" s="2076">
        <v>0.73805178915012115</v>
      </c>
      <c r="J11" s="2076">
        <v>6.016890645182789</v>
      </c>
      <c r="K11" s="2076">
        <v>0.60044891320687821</v>
      </c>
      <c r="L11" s="2076">
        <v>0.80696106636621223</v>
      </c>
      <c r="M11" s="2076">
        <v>6.9150837123703051</v>
      </c>
      <c r="N11" s="2076">
        <v>0.93496624955165841</v>
      </c>
      <c r="O11" s="2076">
        <v>0.69817278128773019</v>
      </c>
      <c r="P11" s="2076">
        <v>6.9146048414344179</v>
      </c>
      <c r="Q11" s="2076">
        <v>0.95380334246111853</v>
      </c>
      <c r="R11" s="2076">
        <v>0.42695608789919487</v>
      </c>
      <c r="S11" s="2076">
        <v>6.6165975619096855</v>
      </c>
      <c r="T11" s="2076">
        <v>0.49680937324919139</v>
      </c>
      <c r="U11" s="2076">
        <v>0.58012001516610656</v>
      </c>
      <c r="V11" s="2076">
        <v>7.0124844802238187</v>
      </c>
      <c r="W11" s="2076">
        <v>0.6136276219800193</v>
      </c>
      <c r="X11" s="2076">
        <v>0.69508394427315379</v>
      </c>
      <c r="Y11" s="2076">
        <v>7.3207039924150239</v>
      </c>
      <c r="Z11" s="2076">
        <v>0.93644681399910523</v>
      </c>
      <c r="AA11" s="2076">
        <v>0.98597668706406516</v>
      </c>
      <c r="AB11" s="2076">
        <v>7.9130681915029433</v>
      </c>
      <c r="AC11" s="2076">
        <v>1.66249639529233</v>
      </c>
      <c r="AD11" s="2076">
        <v>1.1996789613269925</v>
      </c>
      <c r="AE11" s="2076">
        <v>7.5248668834602448</v>
      </c>
      <c r="AF11" s="2076">
        <v>1.9655862454148711</v>
      </c>
      <c r="AG11" s="2076">
        <v>0.99146336489954812</v>
      </c>
      <c r="AH11" s="2076">
        <v>7.1455168818901083</v>
      </c>
      <c r="AI11" s="2076">
        <v>1.6122341665540871</v>
      </c>
      <c r="AJ11" s="2076">
        <v>0.7045260717950198</v>
      </c>
      <c r="AK11" s="2076">
        <v>7.0974656548050792</v>
      </c>
      <c r="AL11" s="2076">
        <v>1.2828701648785874</v>
      </c>
    </row>
    <row r="12" spans="1:38" s="1972" customFormat="1" x14ac:dyDescent="0.2">
      <c r="A12" s="1964">
        <v>14</v>
      </c>
      <c r="B12" s="1965" t="s">
        <v>742</v>
      </c>
      <c r="C12" s="2076">
        <v>2.9014942695488175</v>
      </c>
      <c r="D12" s="2076">
        <v>2.8220485931206949</v>
      </c>
      <c r="E12" s="2076">
        <v>5.7207055170827941</v>
      </c>
      <c r="F12" s="2076">
        <v>3.1333561878642442</v>
      </c>
      <c r="G12" s="2076">
        <v>2.270873476528791</v>
      </c>
      <c r="H12" s="2076">
        <v>5.39784615748348</v>
      </c>
      <c r="I12" s="2076">
        <v>2.7129118731223842</v>
      </c>
      <c r="J12" s="2076">
        <v>2.2704474530635084</v>
      </c>
      <c r="K12" s="2076">
        <v>4.9796927918739247</v>
      </c>
      <c r="L12" s="2076">
        <v>3.0791339473412345</v>
      </c>
      <c r="M12" s="2076">
        <v>2.2547029233709428</v>
      </c>
      <c r="N12" s="2076">
        <v>5.3259646058658943</v>
      </c>
      <c r="O12" s="2076">
        <v>2.5916977239492227</v>
      </c>
      <c r="P12" s="2076">
        <v>1.9884358854989126</v>
      </c>
      <c r="Q12" s="2076">
        <v>4.5748764256707908</v>
      </c>
      <c r="R12" s="2076">
        <v>2.3907687156036816</v>
      </c>
      <c r="S12" s="2076">
        <v>1.6892866884158395</v>
      </c>
      <c r="T12" s="2076">
        <v>4.0751682019081823</v>
      </c>
      <c r="U12" s="2076">
        <v>2.2573009982839878</v>
      </c>
      <c r="V12" s="2076">
        <v>1.9986347998887362</v>
      </c>
      <c r="W12" s="2076">
        <v>4.2505338709059952</v>
      </c>
      <c r="X12" s="2076">
        <v>2.3056138565637814</v>
      </c>
      <c r="Y12" s="2076">
        <v>1.9789993008774316</v>
      </c>
      <c r="Z12" s="2076">
        <v>4.2802808150883589</v>
      </c>
      <c r="AA12" s="2076">
        <v>2.2305531021705471</v>
      </c>
      <c r="AB12" s="2076">
        <v>2.0387426501358572</v>
      </c>
      <c r="AC12" s="2076">
        <v>4.2651214225559215</v>
      </c>
      <c r="AD12" s="2076">
        <v>2.1191667798995906</v>
      </c>
      <c r="AE12" s="2076">
        <v>1.8333756763320488</v>
      </c>
      <c r="AF12" s="2076">
        <v>3.9487447816572061</v>
      </c>
      <c r="AG12" s="2076">
        <v>2.1502025225288559</v>
      </c>
      <c r="AH12" s="2076">
        <v>1.7981374152999983</v>
      </c>
      <c r="AI12" s="2076">
        <v>3.9435128894259974</v>
      </c>
      <c r="AJ12" s="2076">
        <v>2.0413453476860823</v>
      </c>
      <c r="AK12" s="2076">
        <v>1.7481436574008917</v>
      </c>
      <c r="AL12" s="2076">
        <v>3.7850984977247548</v>
      </c>
    </row>
    <row r="13" spans="1:38" s="2078" customFormat="1" x14ac:dyDescent="0.2">
      <c r="A13" s="1957">
        <v>2</v>
      </c>
      <c r="B13" s="1962" t="s">
        <v>743</v>
      </c>
      <c r="C13" s="2188">
        <v>36.137173569558392</v>
      </c>
      <c r="D13" s="2188">
        <v>14.570509764909881</v>
      </c>
      <c r="E13" s="2188">
        <v>44.000075004613763</v>
      </c>
      <c r="F13" s="2188">
        <v>39.489910512690166</v>
      </c>
      <c r="G13" s="2188">
        <v>11.085787240078965</v>
      </c>
      <c r="H13" s="2188">
        <v>44.319151702859578</v>
      </c>
      <c r="I13" s="2188">
        <v>37.666199147595485</v>
      </c>
      <c r="J13" s="2188">
        <v>11.530279857936893</v>
      </c>
      <c r="K13" s="2188">
        <v>42.950106448118213</v>
      </c>
      <c r="L13" s="2188">
        <v>39.404136411467974</v>
      </c>
      <c r="M13" s="2188">
        <v>12.539870864661536</v>
      </c>
      <c r="N13" s="2188">
        <v>45.071951422302583</v>
      </c>
      <c r="O13" s="2188">
        <v>36.552729412469347</v>
      </c>
      <c r="P13" s="2188">
        <v>11.960374728304519</v>
      </c>
      <c r="Q13" s="2188">
        <v>41.77489659072571</v>
      </c>
      <c r="R13" s="2188">
        <v>34.961442924515225</v>
      </c>
      <c r="S13" s="2188">
        <v>11.58266900387277</v>
      </c>
      <c r="T13" s="2188">
        <v>39.895157718017032</v>
      </c>
      <c r="U13" s="2188">
        <v>36.273236996876044</v>
      </c>
      <c r="V13" s="2188">
        <v>12.578348496177824</v>
      </c>
      <c r="W13" s="2188">
        <v>41.798625702730064</v>
      </c>
      <c r="X13" s="2188">
        <v>36.289608715321712</v>
      </c>
      <c r="Y13" s="2188">
        <v>12.850828861536064</v>
      </c>
      <c r="Z13" s="2188">
        <v>41.939790868288789</v>
      </c>
      <c r="AA13" s="2188">
        <v>36.780784725292577</v>
      </c>
      <c r="AB13" s="2188">
        <v>13.062034366561111</v>
      </c>
      <c r="AC13" s="2188">
        <v>42.510539312967936</v>
      </c>
      <c r="AD13" s="2188">
        <v>34.73127879997088</v>
      </c>
      <c r="AE13" s="2188">
        <v>12.354543431654697</v>
      </c>
      <c r="AF13" s="2188">
        <v>40.257281509965715</v>
      </c>
      <c r="AG13" s="2188">
        <v>34.734016946529238</v>
      </c>
      <c r="AH13" s="2188">
        <v>12.095407478075762</v>
      </c>
      <c r="AI13" s="2188">
        <v>40.234809912999879</v>
      </c>
      <c r="AJ13" s="2188">
        <v>34.96569991303187</v>
      </c>
      <c r="AK13" s="2188">
        <v>12.062167178491565</v>
      </c>
      <c r="AL13" s="2188">
        <v>40.438737987752283</v>
      </c>
    </row>
    <row r="14" spans="1:38" s="1972" customFormat="1" x14ac:dyDescent="0.2">
      <c r="A14" s="1964">
        <v>21</v>
      </c>
      <c r="B14" s="1965" t="s">
        <v>744</v>
      </c>
      <c r="C14" s="2076">
        <v>5.3544412106928947</v>
      </c>
      <c r="D14" s="2076">
        <v>6.2500555132832183</v>
      </c>
      <c r="E14" s="2076">
        <v>11.604496723976112</v>
      </c>
      <c r="F14" s="2076">
        <v>5.7119383400517769</v>
      </c>
      <c r="G14" s="2076">
        <v>5.8141926636955779</v>
      </c>
      <c r="H14" s="2076">
        <v>11.526131003747356</v>
      </c>
      <c r="I14" s="2076">
        <v>5.2338698910888333</v>
      </c>
      <c r="J14" s="2076">
        <v>5.8305444307392751</v>
      </c>
      <c r="K14" s="2076">
        <v>11.064414321828108</v>
      </c>
      <c r="L14" s="2076">
        <v>5.5861807027711023</v>
      </c>
      <c r="M14" s="2076">
        <v>6.0155965742491535</v>
      </c>
      <c r="N14" s="2076">
        <v>11.601777277020256</v>
      </c>
      <c r="O14" s="2076">
        <v>5.1369256984379872</v>
      </c>
      <c r="P14" s="2076">
        <v>5.5318716297110111</v>
      </c>
      <c r="Q14" s="2076">
        <v>10.668797328148997</v>
      </c>
      <c r="R14" s="2076">
        <v>4.9047286292552466</v>
      </c>
      <c r="S14" s="2076">
        <v>5.4248786056913483</v>
      </c>
      <c r="T14" s="2076">
        <v>10.329607234946595</v>
      </c>
      <c r="U14" s="2076">
        <v>5.1060738878743095</v>
      </c>
      <c r="V14" s="2076">
        <v>5.712107496160522</v>
      </c>
      <c r="W14" s="2076">
        <v>10.818181384034832</v>
      </c>
      <c r="X14" s="2076">
        <v>5.1619491986598529</v>
      </c>
      <c r="Y14" s="2076">
        <v>5.8000518265632657</v>
      </c>
      <c r="Z14" s="2076">
        <v>10.962001025223119</v>
      </c>
      <c r="AA14" s="2076">
        <v>5.1644807672974657</v>
      </c>
      <c r="AB14" s="2076">
        <v>5.8521320215270185</v>
      </c>
      <c r="AC14" s="2076">
        <v>11.016612788824485</v>
      </c>
      <c r="AD14" s="2076">
        <v>4.8372075299776522</v>
      </c>
      <c r="AE14" s="2076">
        <v>5.6553167476225754</v>
      </c>
      <c r="AF14" s="2076">
        <v>10.492524277600227</v>
      </c>
      <c r="AG14" s="2076">
        <v>4.8042746360328143</v>
      </c>
      <c r="AH14" s="2076">
        <v>5.561192956742282</v>
      </c>
      <c r="AI14" s="2076">
        <v>10.365467592775097</v>
      </c>
      <c r="AJ14" s="2076">
        <v>4.8205966519073451</v>
      </c>
      <c r="AK14" s="2076">
        <v>5.4707526051346083</v>
      </c>
      <c r="AL14" s="2076">
        <v>10.291349257041952</v>
      </c>
    </row>
    <row r="15" spans="1:38" s="1972" customFormat="1" x14ac:dyDescent="0.2">
      <c r="A15" s="1964">
        <v>22</v>
      </c>
      <c r="B15" s="1965" t="s">
        <v>745</v>
      </c>
      <c r="C15" s="2076">
        <v>2.6318230759589487</v>
      </c>
      <c r="D15" s="2076">
        <v>3.2904573406324662</v>
      </c>
      <c r="E15" s="2076">
        <v>5.8404908459829601</v>
      </c>
      <c r="F15" s="2076">
        <v>2.8810894518458974</v>
      </c>
      <c r="G15" s="2076">
        <v>3.048124549312591</v>
      </c>
      <c r="H15" s="2076">
        <v>5.9065170877022926</v>
      </c>
      <c r="I15" s="2076">
        <v>2.6474534517293211</v>
      </c>
      <c r="J15" s="2076">
        <v>3.1489059385130824</v>
      </c>
      <c r="K15" s="2076">
        <v>5.7590470116559125</v>
      </c>
      <c r="L15" s="2076">
        <v>2.6805600997814962</v>
      </c>
      <c r="M15" s="2076">
        <v>3.3379481340683372</v>
      </c>
      <c r="N15" s="2076">
        <v>5.99640118873356</v>
      </c>
      <c r="O15" s="2076">
        <v>2.5768649554345711</v>
      </c>
      <c r="P15" s="2076">
        <v>3.1588164239302872</v>
      </c>
      <c r="Q15" s="2076">
        <v>5.7129628351841903</v>
      </c>
      <c r="R15" s="2076">
        <v>3.044979701680127</v>
      </c>
      <c r="S15" s="2076">
        <v>3.0288856395548565</v>
      </c>
      <c r="T15" s="2076">
        <v>6.0350205106603774</v>
      </c>
      <c r="U15" s="2076">
        <v>2.9387267219015039</v>
      </c>
      <c r="V15" s="2076">
        <v>3.8792100879191067</v>
      </c>
      <c r="W15" s="2076">
        <v>6.7971902775643329</v>
      </c>
      <c r="X15" s="2076">
        <v>1.966589710070104</v>
      </c>
      <c r="Y15" s="2076">
        <v>3.9174655004196866</v>
      </c>
      <c r="Z15" s="2076">
        <v>5.8590891698123269</v>
      </c>
      <c r="AA15" s="2076">
        <v>2.7215934251523541</v>
      </c>
      <c r="AB15" s="2076">
        <v>4.0674669088705553</v>
      </c>
      <c r="AC15" s="2076">
        <v>6.7487084797682408</v>
      </c>
      <c r="AD15" s="2076">
        <v>2.5622073577949491</v>
      </c>
      <c r="AE15" s="2076">
        <v>3.7233302670865909</v>
      </c>
      <c r="AF15" s="2076">
        <v>6.2650044352333314</v>
      </c>
      <c r="AG15" s="2076">
        <v>2.4875389436054078</v>
      </c>
      <c r="AH15" s="2076">
        <v>3.5679932777781316</v>
      </c>
      <c r="AI15" s="2076">
        <v>6.0254559967195869</v>
      </c>
      <c r="AJ15" s="2076">
        <v>2.5410813158049845</v>
      </c>
      <c r="AK15" s="2076">
        <v>3.6224692935132357</v>
      </c>
      <c r="AL15" s="2076">
        <v>6.1416582164435924</v>
      </c>
    </row>
    <row r="16" spans="1:38" s="1972" customFormat="1" x14ac:dyDescent="0.2">
      <c r="A16" s="1964">
        <v>23</v>
      </c>
      <c r="B16" s="1965" t="s">
        <v>746</v>
      </c>
      <c r="C16" s="2076">
        <v>1.1647920447738067</v>
      </c>
      <c r="D16" s="2076">
        <v>0.94372581471294448</v>
      </c>
      <c r="E16" s="2076">
        <v>2.1085178594867511</v>
      </c>
      <c r="F16" s="2076">
        <v>1.1422930975376213</v>
      </c>
      <c r="G16" s="2076">
        <v>0.96390954334282974</v>
      </c>
      <c r="H16" s="2076">
        <v>2.1062026408804511</v>
      </c>
      <c r="I16" s="2076">
        <v>1.0920880287439036</v>
      </c>
      <c r="J16" s="2076">
        <v>0.93895630159703458</v>
      </c>
      <c r="K16" s="2076">
        <v>2.0310443303409382</v>
      </c>
      <c r="L16" s="2076">
        <v>1.1112834142594972</v>
      </c>
      <c r="M16" s="2076">
        <v>1.0137967372589551</v>
      </c>
      <c r="N16" s="2076">
        <v>2.1250801515184521</v>
      </c>
      <c r="O16" s="2076">
        <v>1.0008363616120064</v>
      </c>
      <c r="P16" s="2076">
        <v>0.9478890107116057</v>
      </c>
      <c r="Q16" s="2076">
        <v>1.9487253723236122</v>
      </c>
      <c r="R16" s="2076">
        <v>0.95190900434126791</v>
      </c>
      <c r="S16" s="2076">
        <v>0.91795137587800057</v>
      </c>
      <c r="T16" s="2076">
        <v>1.8698603802192684</v>
      </c>
      <c r="U16" s="2076">
        <v>0.89390152944218693</v>
      </c>
      <c r="V16" s="2076">
        <v>0.86861424672981813</v>
      </c>
      <c r="W16" s="2076">
        <v>1.7625157761720049</v>
      </c>
      <c r="X16" s="2076">
        <v>0.89180165890528762</v>
      </c>
      <c r="Y16" s="2076">
        <v>0.88901133671192401</v>
      </c>
      <c r="Z16" s="2076">
        <v>1.7808129956172116</v>
      </c>
      <c r="AA16" s="2076">
        <v>0.87939213410173467</v>
      </c>
      <c r="AB16" s="2076">
        <v>0.87667881976392081</v>
      </c>
      <c r="AC16" s="2076">
        <v>1.7560709538656554</v>
      </c>
      <c r="AD16" s="2076">
        <v>0.84662396063600875</v>
      </c>
      <c r="AE16" s="2076">
        <v>0.8529319624715086</v>
      </c>
      <c r="AF16" s="2076">
        <v>1.6995559231075172</v>
      </c>
      <c r="AG16" s="2076">
        <v>0.85667732103516914</v>
      </c>
      <c r="AH16" s="2076">
        <v>0.85265478069945533</v>
      </c>
      <c r="AI16" s="2076">
        <v>1.7093321017346246</v>
      </c>
      <c r="AJ16" s="2076">
        <v>0.85163814039759955</v>
      </c>
      <c r="AK16" s="2076">
        <v>0.86228361715256951</v>
      </c>
      <c r="AL16" s="2076">
        <v>1.7139217575501691</v>
      </c>
    </row>
    <row r="17" spans="1:38" s="1972" customFormat="1" x14ac:dyDescent="0.2">
      <c r="A17" s="1964">
        <v>24</v>
      </c>
      <c r="B17" s="1965" t="s">
        <v>747</v>
      </c>
      <c r="C17" s="2076">
        <v>2.8449940835176371</v>
      </c>
      <c r="D17" s="2076">
        <v>0.14939241328331709</v>
      </c>
      <c r="E17" s="2076">
        <v>2.9941397710977613</v>
      </c>
      <c r="F17" s="2076">
        <v>2.8835719267551689</v>
      </c>
      <c r="G17" s="2076">
        <v>0.12506945019091414</v>
      </c>
      <c r="H17" s="2076">
        <v>3.0072228198550706</v>
      </c>
      <c r="I17" s="2076">
        <v>2.6262091205688045</v>
      </c>
      <c r="J17" s="2076">
        <v>0.15000438905724992</v>
      </c>
      <c r="K17" s="2076">
        <v>2.7762135096260545</v>
      </c>
      <c r="L17" s="2076">
        <v>2.8230157417258726</v>
      </c>
      <c r="M17" s="2076">
        <v>0.14892599661255365</v>
      </c>
      <c r="N17" s="2076">
        <v>2.9680595255375195</v>
      </c>
      <c r="O17" s="2076">
        <v>2.321891542233351</v>
      </c>
      <c r="P17" s="2076">
        <v>0.10974371135207162</v>
      </c>
      <c r="Q17" s="2076">
        <v>2.4303209576410865</v>
      </c>
      <c r="R17" s="2076">
        <v>1.9383654718833785</v>
      </c>
      <c r="S17" s="2076">
        <v>9.7238469594566973E-2</v>
      </c>
      <c r="T17" s="2076">
        <v>2.0345085341081623</v>
      </c>
      <c r="U17" s="2076">
        <v>2.2595713735120335</v>
      </c>
      <c r="V17" s="2076">
        <v>0.13050743121213221</v>
      </c>
      <c r="W17" s="2076">
        <v>2.3900788047241655</v>
      </c>
      <c r="X17" s="2076">
        <v>2.4469657045170692</v>
      </c>
      <c r="Y17" s="2076">
        <v>0.11601865961880234</v>
      </c>
      <c r="Z17" s="2076">
        <v>2.5629109346044672</v>
      </c>
      <c r="AA17" s="2076">
        <v>2.3701148601616926</v>
      </c>
      <c r="AB17" s="2076">
        <v>0.14582325261686993</v>
      </c>
      <c r="AC17" s="2076">
        <v>2.5159381127785627</v>
      </c>
      <c r="AD17" s="2076">
        <v>2.3549444403428126</v>
      </c>
      <c r="AE17" s="2076">
        <v>0.19902389464658551</v>
      </c>
      <c r="AF17" s="2076">
        <v>2.5537752328923933</v>
      </c>
      <c r="AG17" s="2076">
        <v>2.4417438690142048</v>
      </c>
      <c r="AH17" s="2076">
        <v>0.24110487919909118</v>
      </c>
      <c r="AI17" s="2076">
        <v>2.6827249777414277</v>
      </c>
      <c r="AJ17" s="2076">
        <v>2.2647199277310461</v>
      </c>
      <c r="AK17" s="2076">
        <v>0.19438520266702272</v>
      </c>
      <c r="AL17" s="2076">
        <v>2.4589246985886626</v>
      </c>
    </row>
    <row r="18" spans="1:38" s="1972" customFormat="1" x14ac:dyDescent="0.2">
      <c r="A18" s="1964">
        <v>25</v>
      </c>
      <c r="B18" s="1965" t="s">
        <v>748</v>
      </c>
      <c r="C18" s="2076">
        <v>0.49974291181727293</v>
      </c>
      <c r="D18" s="2076">
        <v>0.15704091008229781</v>
      </c>
      <c r="E18" s="2076">
        <v>0.65678382189957074</v>
      </c>
      <c r="F18" s="2076">
        <v>0.4396344851228825</v>
      </c>
      <c r="G18" s="2076">
        <v>0.16218836073906825</v>
      </c>
      <c r="H18" s="2076">
        <v>0.60182284586195078</v>
      </c>
      <c r="I18" s="2076">
        <v>0.63377123974799265</v>
      </c>
      <c r="J18" s="2076">
        <v>0.15863152861482002</v>
      </c>
      <c r="K18" s="2076">
        <v>0.79240276836281265</v>
      </c>
      <c r="L18" s="2076">
        <v>0.45324834450583856</v>
      </c>
      <c r="M18" s="2076">
        <v>0.16024911728186439</v>
      </c>
      <c r="N18" s="2076">
        <v>0.61349746178770292</v>
      </c>
      <c r="O18" s="2076">
        <v>0.68634411778870452</v>
      </c>
      <c r="P18" s="2076">
        <v>7.4914868827162667E-2</v>
      </c>
      <c r="Q18" s="2076">
        <v>0.76125898661586722</v>
      </c>
      <c r="R18" s="2076">
        <v>0.69701613560334319</v>
      </c>
      <c r="S18" s="2076">
        <v>7.254967272176964E-2</v>
      </c>
      <c r="T18" s="2076">
        <v>0.76956580832511279</v>
      </c>
      <c r="U18" s="2076">
        <v>0.90564484958724978</v>
      </c>
      <c r="V18" s="2076">
        <v>1.972877784370565E-2</v>
      </c>
      <c r="W18" s="2076">
        <v>0.92537362743095541</v>
      </c>
      <c r="X18" s="2076">
        <v>0.85237000054117573</v>
      </c>
      <c r="Y18" s="2076">
        <v>1.4098470029626614E-2</v>
      </c>
      <c r="Z18" s="2076">
        <v>0.86646847057080234</v>
      </c>
      <c r="AA18" s="2076">
        <v>0.89261084497826393</v>
      </c>
      <c r="AB18" s="2076">
        <v>1.4401437639166067E-2</v>
      </c>
      <c r="AC18" s="2076">
        <v>0.90701228261742994</v>
      </c>
      <c r="AD18" s="2076">
        <v>0.74505225761132832</v>
      </c>
      <c r="AE18" s="2076">
        <v>2.1756169595907471E-2</v>
      </c>
      <c r="AF18" s="2076">
        <v>0.76680842720723574</v>
      </c>
      <c r="AG18" s="2076">
        <v>0.69633267473002414</v>
      </c>
      <c r="AH18" s="2076">
        <v>2.3145078239337806E-2</v>
      </c>
      <c r="AI18" s="2076">
        <v>0.71947775296936189</v>
      </c>
      <c r="AJ18" s="2076">
        <v>0.64077349913813741</v>
      </c>
      <c r="AK18" s="2076">
        <v>2.3997430651034053E-2</v>
      </c>
      <c r="AL18" s="2076">
        <v>0.66477092978917141</v>
      </c>
    </row>
    <row r="19" spans="1:38" s="1972" customFormat="1" x14ac:dyDescent="0.2">
      <c r="A19" s="1964">
        <v>26</v>
      </c>
      <c r="B19" s="1965" t="s">
        <v>741</v>
      </c>
      <c r="C19" s="2076">
        <v>5.6927021497703967</v>
      </c>
      <c r="D19" s="2076">
        <v>0.95174440006671457</v>
      </c>
      <c r="E19" s="2076">
        <v>4.0463015323639974E-2</v>
      </c>
      <c r="F19" s="2076">
        <v>6.2123343539063516</v>
      </c>
      <c r="G19" s="2076">
        <v>3.9010320002837114E-2</v>
      </c>
      <c r="H19" s="2076">
        <v>5.8988332367926423E-2</v>
      </c>
      <c r="I19" s="2076">
        <v>6.2718226191089848</v>
      </c>
      <c r="J19" s="2076">
        <v>0.13803423292112144</v>
      </c>
      <c r="K19" s="2076">
        <v>0.25536333090407465</v>
      </c>
      <c r="L19" s="2076">
        <v>7.7272210624710587</v>
      </c>
      <c r="M19" s="2076">
        <v>0.15086710301300693</v>
      </c>
      <c r="N19" s="2076">
        <v>1.0910096362992074</v>
      </c>
      <c r="O19" s="2076">
        <v>7.4280251642611761</v>
      </c>
      <c r="P19" s="2076">
        <v>0.17564626513235757</v>
      </c>
      <c r="Q19" s="2076">
        <v>0.94469714913250358</v>
      </c>
      <c r="R19" s="2076">
        <v>7.3412516680737028</v>
      </c>
      <c r="S19" s="2076">
        <v>0.17256879179347762</v>
      </c>
      <c r="T19" s="2076">
        <v>0.96707618330749145</v>
      </c>
      <c r="U19" s="2076">
        <v>7.8482174305474608</v>
      </c>
      <c r="V19" s="2076">
        <v>0.18992863114615041</v>
      </c>
      <c r="W19" s="2076">
        <v>1.0591691882837053</v>
      </c>
      <c r="X19" s="2076">
        <v>7.9875175670975196</v>
      </c>
      <c r="Y19" s="2076">
        <v>0.14120498889047906</v>
      </c>
      <c r="Z19" s="2076">
        <v>1.0493814332989269</v>
      </c>
      <c r="AA19" s="2076">
        <v>8.0905467780609754</v>
      </c>
      <c r="AB19" s="2076">
        <v>0.20864691536163785</v>
      </c>
      <c r="AC19" s="2076">
        <v>1.0626452101479347</v>
      </c>
      <c r="AD19" s="2076">
        <v>7.5907146985389833</v>
      </c>
      <c r="AE19" s="2076">
        <v>0.17192523370020371</v>
      </c>
      <c r="AF19" s="2076">
        <v>1.00368033286682</v>
      </c>
      <c r="AG19" s="2076">
        <v>7.426661508738535</v>
      </c>
      <c r="AH19" s="2076">
        <v>0.16770898938129802</v>
      </c>
      <c r="AI19" s="2076">
        <v>1.0696244178842638</v>
      </c>
      <c r="AJ19" s="2076">
        <v>7.4884613857884688</v>
      </c>
      <c r="AK19" s="2076">
        <v>0.16142632548214386</v>
      </c>
      <c r="AL19" s="2076">
        <v>1.1307661495491008</v>
      </c>
    </row>
    <row r="20" spans="1:38" s="1972" customFormat="1" x14ac:dyDescent="0.2">
      <c r="A20" s="1964">
        <v>27</v>
      </c>
      <c r="B20" s="1965" t="s">
        <v>749</v>
      </c>
      <c r="C20" s="2076">
        <v>16.753168698206107</v>
      </c>
      <c r="D20" s="2076">
        <v>2.3590678110791683</v>
      </c>
      <c r="E20" s="2076">
        <v>19.112236509285275</v>
      </c>
      <c r="F20" s="2076">
        <v>18.487818140980931</v>
      </c>
      <c r="G20" s="2076">
        <v>0.58657335713356895</v>
      </c>
      <c r="H20" s="2076">
        <v>19.074391498114501</v>
      </c>
      <c r="I20" s="2076">
        <v>17.480418010792985</v>
      </c>
      <c r="J20" s="2076">
        <v>0.80027503320909532</v>
      </c>
      <c r="K20" s="2076">
        <v>18.280693044002078</v>
      </c>
      <c r="L20" s="2076">
        <v>17.361471324142986</v>
      </c>
      <c r="M20" s="2076">
        <v>1.073216160961719</v>
      </c>
      <c r="N20" s="2076">
        <v>18.434687485104707</v>
      </c>
      <c r="O20" s="2076">
        <v>15.896033933619229</v>
      </c>
      <c r="P20" s="2076">
        <v>1.3279082951882404</v>
      </c>
      <c r="Q20" s="2076">
        <v>17.22394222880747</v>
      </c>
      <c r="R20" s="2076">
        <v>14.80400929208793</v>
      </c>
      <c r="S20" s="2076">
        <v>1.2277831373158019</v>
      </c>
      <c r="T20" s="2076">
        <v>16.031792429403733</v>
      </c>
      <c r="U20" s="2076">
        <v>15.010390098220348</v>
      </c>
      <c r="V20" s="2076">
        <v>1.1837266706223388</v>
      </c>
      <c r="W20" s="2076">
        <v>16.194116768842687</v>
      </c>
      <c r="X20" s="2076">
        <v>15.676250370910921</v>
      </c>
      <c r="Y20" s="2076">
        <v>1.1195800653214427</v>
      </c>
      <c r="Z20" s="2076">
        <v>16.795830436232364</v>
      </c>
      <c r="AA20" s="2076">
        <v>15.375795775091287</v>
      </c>
      <c r="AB20" s="2076">
        <v>1.1940670251256387</v>
      </c>
      <c r="AC20" s="2076">
        <v>16.569862800216924</v>
      </c>
      <c r="AD20" s="2076">
        <v>14.584808284697887</v>
      </c>
      <c r="AE20" s="2076">
        <v>1.0921210932951539</v>
      </c>
      <c r="AF20" s="2076">
        <v>15.676929377993043</v>
      </c>
      <c r="AG20" s="2076">
        <v>14.826093513666086</v>
      </c>
      <c r="AH20" s="2076">
        <v>1.0870141691817341</v>
      </c>
      <c r="AI20" s="2076">
        <v>15.913107682847819</v>
      </c>
      <c r="AJ20" s="2076">
        <v>15.155911126507959</v>
      </c>
      <c r="AK20" s="2076">
        <v>1.0981681359830346</v>
      </c>
      <c r="AL20" s="2076">
        <v>16.254079262490993</v>
      </c>
    </row>
    <row r="21" spans="1:38" s="1972" customFormat="1" x14ac:dyDescent="0.2">
      <c r="A21" s="1964">
        <v>28</v>
      </c>
      <c r="B21" s="1965" t="s">
        <v>750</v>
      </c>
      <c r="C21" s="2076">
        <v>1.195509394821326</v>
      </c>
      <c r="D21" s="2076">
        <v>0.46902556176975357</v>
      </c>
      <c r="E21" s="2076">
        <v>1.6429464575616985</v>
      </c>
      <c r="F21" s="2076">
        <v>1.731230716489544</v>
      </c>
      <c r="G21" s="2076">
        <v>0.34671899566157954</v>
      </c>
      <c r="H21" s="2076">
        <v>2.0378754743300274</v>
      </c>
      <c r="I21" s="2076">
        <v>1.6805667858146534</v>
      </c>
      <c r="J21" s="2076">
        <v>0.36492800328521474</v>
      </c>
      <c r="K21" s="2076">
        <v>1.9909281313982372</v>
      </c>
      <c r="L21" s="2076">
        <v>1.6611557218101207</v>
      </c>
      <c r="M21" s="2076">
        <v>0.63927104121594358</v>
      </c>
      <c r="N21" s="2076">
        <v>2.2414386963011785</v>
      </c>
      <c r="O21" s="2076">
        <v>1.5058076390823172</v>
      </c>
      <c r="P21" s="2076">
        <v>0.6335845234517804</v>
      </c>
      <c r="Q21" s="2076">
        <v>2.0841917328719779</v>
      </c>
      <c r="R21" s="2076">
        <v>1.2791830215902265</v>
      </c>
      <c r="S21" s="2076">
        <v>0.64081331132294783</v>
      </c>
      <c r="T21" s="2076">
        <v>1.8577266370462895</v>
      </c>
      <c r="U21" s="2076">
        <v>1.3107111057909522</v>
      </c>
      <c r="V21" s="2076">
        <v>0.59452515454405042</v>
      </c>
      <c r="W21" s="2076">
        <v>1.8519998756773841</v>
      </c>
      <c r="X21" s="2076">
        <v>1.3061645046197823</v>
      </c>
      <c r="Y21" s="2076">
        <v>0.85339801398083592</v>
      </c>
      <c r="Z21" s="2076">
        <v>2.0632964029295739</v>
      </c>
      <c r="AA21" s="2076">
        <v>1.2862501404488031</v>
      </c>
      <c r="AB21" s="2076">
        <v>0.70281798565630726</v>
      </c>
      <c r="AC21" s="2076">
        <v>1.9336886847487036</v>
      </c>
      <c r="AD21" s="2076">
        <v>1.2097202703712575</v>
      </c>
      <c r="AE21" s="2076">
        <v>0.63813806323617361</v>
      </c>
      <c r="AF21" s="2076">
        <v>1.7990035030651417</v>
      </c>
      <c r="AG21" s="2076">
        <v>1.1946944797069956</v>
      </c>
      <c r="AH21" s="2076">
        <v>0.59459334685443221</v>
      </c>
      <c r="AI21" s="2076">
        <v>1.7496193903276964</v>
      </c>
      <c r="AJ21" s="2076">
        <v>1.202517865756328</v>
      </c>
      <c r="AK21" s="2076">
        <v>0.62868456790791727</v>
      </c>
      <c r="AL21" s="2076">
        <v>1.7832677162986459</v>
      </c>
    </row>
    <row r="22" spans="1:38" s="2078" customFormat="1" ht="21" x14ac:dyDescent="0.2">
      <c r="A22" s="1967" t="s">
        <v>577</v>
      </c>
      <c r="B22" s="1968" t="s">
        <v>543</v>
      </c>
      <c r="C22" s="2075">
        <v>-3.6588188154995058</v>
      </c>
      <c r="D22" s="2075">
        <v>1.3532904820132028</v>
      </c>
      <c r="E22" s="2075">
        <v>-2.3055283334863033</v>
      </c>
      <c r="F22" s="2075">
        <v>-4.3391297152246642</v>
      </c>
      <c r="G22" s="2075">
        <v>1.3777735746456563</v>
      </c>
      <c r="H22" s="2075">
        <v>-2.9613561405790079</v>
      </c>
      <c r="I22" s="2075">
        <v>-4.3034328898048999</v>
      </c>
      <c r="J22" s="2075">
        <v>1.7284474103591674</v>
      </c>
      <c r="K22" s="2075">
        <v>-2.5749854794457323</v>
      </c>
      <c r="L22" s="2075">
        <v>-2.7466655566413771</v>
      </c>
      <c r="M22" s="2075">
        <v>2.0250053326506392</v>
      </c>
      <c r="N22" s="2075">
        <v>-0.72166022399073793</v>
      </c>
      <c r="O22" s="2075">
        <v>-2.0074931766917872</v>
      </c>
      <c r="P22" s="2075">
        <v>2.1454942508470869</v>
      </c>
      <c r="Q22" s="2075">
        <v>0.13800107415529964</v>
      </c>
      <c r="R22" s="2075">
        <v>-0.37985357099853373</v>
      </c>
      <c r="S22" s="2075">
        <v>2.2419618375239545</v>
      </c>
      <c r="T22" s="2075">
        <v>1.8621082665254207</v>
      </c>
      <c r="U22" s="2075">
        <v>-2.1368145335956426</v>
      </c>
      <c r="V22" s="2075">
        <v>1.9391353111537508</v>
      </c>
      <c r="W22" s="2075">
        <v>-0.1976792224418919</v>
      </c>
      <c r="X22" s="2075">
        <v>-4.2589128214497061</v>
      </c>
      <c r="Y22" s="2075">
        <v>1.4649925810472946</v>
      </c>
      <c r="Z22" s="2075">
        <v>-2.7939202404024117</v>
      </c>
      <c r="AA22" s="2075">
        <v>-4.4425304369514453</v>
      </c>
      <c r="AB22" s="2075">
        <v>1.7228850323493163</v>
      </c>
      <c r="AC22" s="2075">
        <v>-2.719645404602129</v>
      </c>
      <c r="AD22" s="2075">
        <v>-1.6666641992509827</v>
      </c>
      <c r="AE22" s="2075">
        <v>1.7724841484097753</v>
      </c>
      <c r="AF22" s="2075">
        <v>0.10581994915879255</v>
      </c>
      <c r="AG22" s="2188">
        <v>-1.6645890761543003</v>
      </c>
      <c r="AH22" s="2188">
        <v>1.7327247209176986</v>
      </c>
      <c r="AI22" s="2188">
        <v>6.8135644763398201E-2</v>
      </c>
      <c r="AJ22" s="2188">
        <v>-2.6794123696831256</v>
      </c>
      <c r="AK22" s="2188">
        <v>1.7371373170271094</v>
      </c>
      <c r="AL22" s="2188">
        <v>-0.94227505265601641</v>
      </c>
    </row>
    <row r="23" spans="1:38" s="2078" customFormat="1" x14ac:dyDescent="0.2">
      <c r="A23" s="1967" t="s">
        <v>578</v>
      </c>
      <c r="B23" s="1968" t="s">
        <v>544</v>
      </c>
      <c r="C23" s="2075">
        <v>-4.8236108602733125</v>
      </c>
      <c r="D23" s="2075">
        <v>0.40956466730025826</v>
      </c>
      <c r="E23" s="2075">
        <v>-4.4140461929730543</v>
      </c>
      <c r="F23" s="2075">
        <v>-5.4814228127622853</v>
      </c>
      <c r="G23" s="2075">
        <v>0.41386403130282645</v>
      </c>
      <c r="H23" s="2075">
        <v>-5.0675587814594589</v>
      </c>
      <c r="I23" s="2075">
        <v>-5.3955209185488036</v>
      </c>
      <c r="J23" s="2075">
        <v>0.7894911087621328</v>
      </c>
      <c r="K23" s="2075">
        <v>-4.6060298097866701</v>
      </c>
      <c r="L23" s="2075">
        <v>-3.8579489709008743</v>
      </c>
      <c r="M23" s="2075">
        <v>1.0112085953916841</v>
      </c>
      <c r="N23" s="2075">
        <v>-2.84674037550919</v>
      </c>
      <c r="O23" s="2075">
        <v>-3.0083295383037938</v>
      </c>
      <c r="P23" s="2075">
        <v>1.1976052401354813</v>
      </c>
      <c r="Q23" s="2075">
        <v>-1.8107242981683125</v>
      </c>
      <c r="R23" s="2075">
        <v>-1.3317625753398017</v>
      </c>
      <c r="S23" s="2075">
        <v>1.324010461645954</v>
      </c>
      <c r="T23" s="2075">
        <v>-7.7521136938476266E-3</v>
      </c>
      <c r="U23" s="2075">
        <v>-3.0307160630378296</v>
      </c>
      <c r="V23" s="2075">
        <v>1.0705210644239327</v>
      </c>
      <c r="W23" s="2075">
        <v>-1.9601949986138969</v>
      </c>
      <c r="X23" s="2075">
        <v>-5.1507144803549938</v>
      </c>
      <c r="Y23" s="2075">
        <v>0.57598124433537068</v>
      </c>
      <c r="Z23" s="2075">
        <v>-4.5747332360196236</v>
      </c>
      <c r="AA23" s="2075">
        <v>-5.3219225710531797</v>
      </c>
      <c r="AB23" s="2075">
        <v>0.84620621258539552</v>
      </c>
      <c r="AC23" s="2075">
        <v>-4.4757163584677846</v>
      </c>
      <c r="AD23" s="2075">
        <v>-2.5132881598869914</v>
      </c>
      <c r="AE23" s="2075">
        <v>0.9195521859382666</v>
      </c>
      <c r="AF23" s="2075">
        <v>-1.5937359739487247</v>
      </c>
      <c r="AG23" s="2188">
        <v>-2.5212663971894695</v>
      </c>
      <c r="AH23" s="2188">
        <v>0.88006994021824325</v>
      </c>
      <c r="AI23" s="2188">
        <v>-1.6411964569712263</v>
      </c>
      <c r="AJ23" s="2188">
        <v>-3.5310505100807252</v>
      </c>
      <c r="AK23" s="2188">
        <v>0.87485369987453976</v>
      </c>
      <c r="AL23" s="2188">
        <v>-2.6561968102061853</v>
      </c>
    </row>
    <row r="24" spans="1:38" s="2078" customFormat="1" ht="22.5" x14ac:dyDescent="0.2">
      <c r="A24" s="1957"/>
      <c r="B24" s="1958" t="s">
        <v>579</v>
      </c>
      <c r="C24" s="2075">
        <v>0</v>
      </c>
      <c r="D24" s="2075">
        <v>0</v>
      </c>
      <c r="E24" s="2075">
        <v>0</v>
      </c>
      <c r="F24" s="2075">
        <v>0</v>
      </c>
      <c r="G24" s="2075">
        <v>0</v>
      </c>
      <c r="H24" s="2075">
        <v>0</v>
      </c>
      <c r="I24" s="2075">
        <v>0</v>
      </c>
      <c r="J24" s="2075">
        <v>0</v>
      </c>
      <c r="K24" s="2075">
        <v>0</v>
      </c>
      <c r="L24" s="2075">
        <v>0</v>
      </c>
      <c r="M24" s="2075">
        <v>0</v>
      </c>
      <c r="N24" s="2075">
        <v>0</v>
      </c>
      <c r="O24" s="2075">
        <v>0</v>
      </c>
      <c r="P24" s="2075">
        <v>0</v>
      </c>
      <c r="Q24" s="2075">
        <v>0</v>
      </c>
      <c r="R24" s="2075">
        <v>0</v>
      </c>
      <c r="S24" s="2075">
        <v>0</v>
      </c>
      <c r="T24" s="2075">
        <v>0</v>
      </c>
      <c r="U24" s="2075">
        <v>0</v>
      </c>
      <c r="V24" s="2075">
        <v>0</v>
      </c>
      <c r="W24" s="2075">
        <v>0</v>
      </c>
      <c r="X24" s="2075">
        <v>0</v>
      </c>
      <c r="Y24" s="2075">
        <v>0</v>
      </c>
      <c r="Z24" s="2075">
        <v>0</v>
      </c>
      <c r="AA24" s="2075">
        <v>0</v>
      </c>
      <c r="AB24" s="2075">
        <v>0</v>
      </c>
      <c r="AC24" s="2075">
        <v>0</v>
      </c>
      <c r="AD24" s="2075">
        <v>0</v>
      </c>
      <c r="AE24" s="2075">
        <v>0</v>
      </c>
      <c r="AF24" s="2075">
        <v>0</v>
      </c>
      <c r="AG24" s="2188">
        <v>0</v>
      </c>
      <c r="AH24" s="2188">
        <v>0</v>
      </c>
      <c r="AI24" s="2188">
        <v>0</v>
      </c>
      <c r="AJ24" s="2188">
        <v>0</v>
      </c>
      <c r="AK24" s="2188">
        <v>0</v>
      </c>
      <c r="AL24" s="2188">
        <v>0</v>
      </c>
    </row>
    <row r="25" spans="1:38" s="2078" customFormat="1" ht="22.5" x14ac:dyDescent="0.2">
      <c r="A25" s="1957">
        <v>31</v>
      </c>
      <c r="B25" s="1962" t="s">
        <v>751</v>
      </c>
      <c r="C25" s="2075">
        <v>-0.33443669067801207</v>
      </c>
      <c r="D25" s="2075">
        <v>1.0126856487553675</v>
      </c>
      <c r="E25" s="2075">
        <v>0.67824895807735541</v>
      </c>
      <c r="F25" s="2075">
        <v>-4.8230941094416793E-2</v>
      </c>
      <c r="G25" s="2075">
        <v>0.79037272587566343</v>
      </c>
      <c r="H25" s="2075">
        <v>0.74214178478124671</v>
      </c>
      <c r="I25" s="2075">
        <v>8.8104662731684533E-2</v>
      </c>
      <c r="J25" s="2075">
        <v>0.87738009300487807</v>
      </c>
      <c r="K25" s="2075">
        <v>0.96548475573656256</v>
      </c>
      <c r="L25" s="2075">
        <v>0.41992601796472406</v>
      </c>
      <c r="M25" s="2075">
        <v>0.95707329466793178</v>
      </c>
      <c r="N25" s="2075">
        <v>1.3769993126326558</v>
      </c>
      <c r="O25" s="2075">
        <v>0.38612137278962411</v>
      </c>
      <c r="P25" s="2075">
        <v>1.2755242139782694</v>
      </c>
      <c r="Q25" s="2075">
        <v>1.6616455867678936</v>
      </c>
      <c r="R25" s="2075">
        <v>0.52840766276215723</v>
      </c>
      <c r="S25" s="2075">
        <v>1.1889383067411958</v>
      </c>
      <c r="T25" s="2075">
        <v>1.7173459695033531</v>
      </c>
      <c r="U25" s="2075">
        <v>0.7007630574563859</v>
      </c>
      <c r="V25" s="2075">
        <v>1.1124838617422907</v>
      </c>
      <c r="W25" s="2075">
        <v>1.8132469191986766</v>
      </c>
      <c r="X25" s="2075">
        <v>0.91544596801747391</v>
      </c>
      <c r="Y25" s="2075">
        <v>1.6445277853308211</v>
      </c>
      <c r="Z25" s="2075">
        <v>2.5599737533482951</v>
      </c>
      <c r="AA25" s="2075">
        <v>1.2894504599241734</v>
      </c>
      <c r="AB25" s="2075">
        <v>2.0210017486963046</v>
      </c>
      <c r="AC25" s="2075">
        <v>3.310452208620478</v>
      </c>
      <c r="AD25" s="2075">
        <v>1.6118875710672038</v>
      </c>
      <c r="AE25" s="2075">
        <v>1.6807606523323546</v>
      </c>
      <c r="AF25" s="2075">
        <v>3.2926482233995586</v>
      </c>
      <c r="AG25" s="2188">
        <v>1.002974018783283</v>
      </c>
      <c r="AH25" s="2188">
        <v>1.1204940818220597</v>
      </c>
      <c r="AI25" s="2188">
        <v>2.1234681006053426</v>
      </c>
      <c r="AJ25" s="2188">
        <v>0.26902382782475021</v>
      </c>
      <c r="AK25" s="2188">
        <v>1.0184172762254629</v>
      </c>
      <c r="AL25" s="2188">
        <v>1.2874411040502129</v>
      </c>
    </row>
    <row r="26" spans="1:38" s="1972" customFormat="1" x14ac:dyDescent="0.2">
      <c r="A26" s="1964">
        <v>311</v>
      </c>
      <c r="B26" s="1965" t="s">
        <v>752</v>
      </c>
      <c r="C26" s="2076">
        <v>-0.22254658428001983</v>
      </c>
      <c r="D26" s="2076">
        <v>1.0126856487553675</v>
      </c>
      <c r="E26" s="2076">
        <v>0.79013906447534765</v>
      </c>
      <c r="F26" s="2076">
        <v>-4.1374581821190881E-3</v>
      </c>
      <c r="G26" s="2076">
        <v>0.91615145461208369</v>
      </c>
      <c r="H26" s="2076">
        <v>0.91201399642996461</v>
      </c>
      <c r="I26" s="2076">
        <v>0.15658258296989711</v>
      </c>
      <c r="J26" s="2076">
        <v>1.0180024677932704</v>
      </c>
      <c r="K26" s="2076">
        <v>1.1745850507631677</v>
      </c>
      <c r="L26" s="2076">
        <v>0.50662877051830346</v>
      </c>
      <c r="M26" s="2076">
        <v>1.197554809835198</v>
      </c>
      <c r="N26" s="2076">
        <v>1.7041835803535015</v>
      </c>
      <c r="O26" s="2076">
        <v>0.46244441584286122</v>
      </c>
      <c r="P26" s="2076">
        <v>1.4845911474094615</v>
      </c>
      <c r="Q26" s="2076">
        <v>1.9470355632523229</v>
      </c>
      <c r="R26" s="2076">
        <v>0.55040007226318155</v>
      </c>
      <c r="S26" s="2076">
        <v>1.4768619207833409</v>
      </c>
      <c r="T26" s="2076">
        <v>2.0272619930465225</v>
      </c>
      <c r="U26" s="2076">
        <v>0.79134320017530435</v>
      </c>
      <c r="V26" s="2076">
        <v>1.2709403948996727</v>
      </c>
      <c r="W26" s="2076">
        <v>2.0622835950749772</v>
      </c>
      <c r="X26" s="2076">
        <v>0.97007753938227703</v>
      </c>
      <c r="Y26" s="2076">
        <v>1.7892573917287067</v>
      </c>
      <c r="Z26" s="2076">
        <v>2.7593349311109838</v>
      </c>
      <c r="AA26" s="2076">
        <v>1.1791090101864081</v>
      </c>
      <c r="AB26" s="2076">
        <v>2.0652496440514234</v>
      </c>
      <c r="AC26" s="2076">
        <v>3.2443586542378315</v>
      </c>
      <c r="AD26" s="2076">
        <v>1.619482920216071</v>
      </c>
      <c r="AE26" s="2076">
        <v>1.8220470199744165</v>
      </c>
      <c r="AF26" s="2076">
        <v>3.4415299401904873</v>
      </c>
      <c r="AG26" s="2076">
        <v>1.1246403926296415</v>
      </c>
      <c r="AH26" s="2076">
        <v>1.2548469290349002</v>
      </c>
      <c r="AI26" s="2076">
        <v>2.3794873216645418</v>
      </c>
      <c r="AJ26" s="2076">
        <v>0.46004097004952249</v>
      </c>
      <c r="AK26" s="2076">
        <v>1.1362993917042266</v>
      </c>
      <c r="AL26" s="2076">
        <v>1.596340361753749</v>
      </c>
    </row>
    <row r="27" spans="1:38" s="1972" customFormat="1" x14ac:dyDescent="0.2">
      <c r="A27" s="1964">
        <v>312</v>
      </c>
      <c r="B27" s="1965" t="s">
        <v>753</v>
      </c>
      <c r="C27" s="2076">
        <v>0</v>
      </c>
      <c r="D27" s="2076">
        <v>0</v>
      </c>
      <c r="E27" s="2076">
        <v>0</v>
      </c>
      <c r="F27" s="2076">
        <v>0</v>
      </c>
      <c r="G27" s="2076">
        <v>0</v>
      </c>
      <c r="H27" s="2076">
        <v>0</v>
      </c>
      <c r="I27" s="2076">
        <v>-2.3616794538848119E-2</v>
      </c>
      <c r="J27" s="2076">
        <v>0</v>
      </c>
      <c r="K27" s="2076">
        <v>-2.3616794538848119E-2</v>
      </c>
      <c r="L27" s="2076">
        <v>-5.607640712420558E-3</v>
      </c>
      <c r="M27" s="2076">
        <v>0</v>
      </c>
      <c r="N27" s="2076">
        <v>-5.607640712420558E-3</v>
      </c>
      <c r="O27" s="2076">
        <v>1.2767446316408674E-2</v>
      </c>
      <c r="P27" s="2076">
        <v>1.4081742260744861E-3</v>
      </c>
      <c r="Q27" s="2076">
        <v>1.4175620542483161E-2</v>
      </c>
      <c r="R27" s="2076">
        <v>1.8200614759468343E-2</v>
      </c>
      <c r="S27" s="2076">
        <v>2.5278631610372698E-4</v>
      </c>
      <c r="T27" s="2076">
        <v>1.8453401075572067E-2</v>
      </c>
      <c r="U27" s="2076">
        <v>-7.6253292141941667E-2</v>
      </c>
      <c r="V27" s="2076">
        <v>-5.5585048686630995E-3</v>
      </c>
      <c r="W27" s="2076">
        <v>-8.1811797010604773E-2</v>
      </c>
      <c r="X27" s="2076">
        <v>2.9445242093126416E-2</v>
      </c>
      <c r="Y27" s="2076">
        <v>3.0106107875765165E-3</v>
      </c>
      <c r="Z27" s="2076">
        <v>3.2455852880702935E-2</v>
      </c>
      <c r="AA27" s="2076">
        <v>4.0003993442127961E-2</v>
      </c>
      <c r="AB27" s="2076">
        <v>4.7309070505473071E-3</v>
      </c>
      <c r="AC27" s="2076">
        <v>4.473490049267527E-2</v>
      </c>
      <c r="AD27" s="2076">
        <v>5.5935240765809441E-2</v>
      </c>
      <c r="AE27" s="2076">
        <v>6.4367365668365297E-4</v>
      </c>
      <c r="AF27" s="2076">
        <v>5.6578914422493097E-2</v>
      </c>
      <c r="AG27" s="2076">
        <v>-8.4163920870319302E-3</v>
      </c>
      <c r="AH27" s="2076">
        <v>-3.032376560768857E-3</v>
      </c>
      <c r="AI27" s="2076">
        <v>-1.1448768647800787E-2</v>
      </c>
      <c r="AJ27" s="2076">
        <v>-1.0404901009094965E-2</v>
      </c>
      <c r="AK27" s="2076">
        <v>1.8043180940627108E-3</v>
      </c>
      <c r="AL27" s="2076">
        <v>-8.6005829150322555E-3</v>
      </c>
    </row>
    <row r="28" spans="1:38" s="1972" customFormat="1" x14ac:dyDescent="0.2">
      <c r="A28" s="1964">
        <v>313</v>
      </c>
      <c r="B28" s="1965" t="s">
        <v>754</v>
      </c>
      <c r="C28" s="2076">
        <v>0</v>
      </c>
      <c r="D28" s="2076">
        <v>0</v>
      </c>
      <c r="E28" s="2076">
        <v>0</v>
      </c>
      <c r="F28" s="2076">
        <v>0</v>
      </c>
      <c r="G28" s="2076">
        <v>0</v>
      </c>
      <c r="H28" s="2076">
        <v>0</v>
      </c>
      <c r="I28" s="2076">
        <v>0</v>
      </c>
      <c r="J28" s="2076">
        <v>0</v>
      </c>
      <c r="K28" s="2076">
        <v>0</v>
      </c>
      <c r="L28" s="2076">
        <v>0</v>
      </c>
      <c r="M28" s="2076">
        <v>0</v>
      </c>
      <c r="N28" s="2076">
        <v>0</v>
      </c>
      <c r="O28" s="2076">
        <v>0</v>
      </c>
      <c r="P28" s="2076">
        <v>0</v>
      </c>
      <c r="Q28" s="2076">
        <v>0</v>
      </c>
      <c r="R28" s="2076">
        <v>6.2775268499092193E-2</v>
      </c>
      <c r="S28" s="2076">
        <v>1.5672751598431071E-2</v>
      </c>
      <c r="T28" s="2076">
        <v>7.8448020097523274E-2</v>
      </c>
      <c r="U28" s="2076">
        <v>3.94575556874113E-2</v>
      </c>
      <c r="V28" s="2076">
        <v>9.9426777228199103E-3</v>
      </c>
      <c r="W28" s="2076">
        <v>4.9400233410231205E-2</v>
      </c>
      <c r="X28" s="2076">
        <v>3.2455852880702935E-2</v>
      </c>
      <c r="Y28" s="2076">
        <v>8.1506779858778865E-3</v>
      </c>
      <c r="Z28" s="2076">
        <v>4.0606530866580823E-2</v>
      </c>
      <c r="AA28" s="2076">
        <v>3.3533782328879443E-2</v>
      </c>
      <c r="AB28" s="2076">
        <v>8.0703708509336416E-3</v>
      </c>
      <c r="AC28" s="2076">
        <v>4.1604153179813079E-2</v>
      </c>
      <c r="AD28" s="2076">
        <v>2.7999804065738904E-2</v>
      </c>
      <c r="AE28" s="2076">
        <v>6.822940760846722E-3</v>
      </c>
      <c r="AF28" s="2076">
        <v>3.4822744826585629E-2</v>
      </c>
      <c r="AG28" s="2076">
        <v>2.9519257540545813E-2</v>
      </c>
      <c r="AH28" s="2076">
        <v>7.1786873683507635E-3</v>
      </c>
      <c r="AI28" s="2076">
        <v>3.6697944908896579E-2</v>
      </c>
      <c r="AJ28" s="2076">
        <v>2.4057574587502812E-2</v>
      </c>
      <c r="AK28" s="2076">
        <v>5.8339618374694318E-3</v>
      </c>
      <c r="AL28" s="2076">
        <v>2.9891536424972245E-2</v>
      </c>
    </row>
    <row r="29" spans="1:38" s="1972" customFormat="1" x14ac:dyDescent="0.2">
      <c r="A29" s="1964">
        <v>314</v>
      </c>
      <c r="B29" s="1965" t="s">
        <v>755</v>
      </c>
      <c r="C29" s="2076">
        <v>-0.11189010639799224</v>
      </c>
      <c r="D29" s="2076">
        <v>0</v>
      </c>
      <c r="E29" s="2076">
        <v>-0.11189010639799224</v>
      </c>
      <c r="F29" s="2076">
        <v>-4.4093482912297706E-2</v>
      </c>
      <c r="G29" s="2076">
        <v>-0.12577872873642026</v>
      </c>
      <c r="H29" s="2076">
        <v>-0.16987221164871799</v>
      </c>
      <c r="I29" s="2076">
        <v>-4.4861125699364464E-2</v>
      </c>
      <c r="J29" s="2076">
        <v>-0.14062237478839246</v>
      </c>
      <c r="K29" s="2076">
        <v>-0.18548350048775691</v>
      </c>
      <c r="L29" s="2076">
        <v>-8.1095111841158835E-2</v>
      </c>
      <c r="M29" s="2076">
        <v>-0.24048151516726624</v>
      </c>
      <c r="N29" s="2076">
        <v>-0.32157662700842504</v>
      </c>
      <c r="O29" s="2076">
        <v>-8.9090489369645823E-2</v>
      </c>
      <c r="P29" s="2076">
        <v>-0.21047510765726651</v>
      </c>
      <c r="Q29" s="2076">
        <v>-0.29956559702691232</v>
      </c>
      <c r="R29" s="2076">
        <v>-0.10296829275958479</v>
      </c>
      <c r="S29" s="2076">
        <v>-0.30384915195667983</v>
      </c>
      <c r="T29" s="2076">
        <v>-0.40681744471626458</v>
      </c>
      <c r="U29" s="2076">
        <v>-5.3784406264388018E-2</v>
      </c>
      <c r="V29" s="2076">
        <v>-0.16284070601153869</v>
      </c>
      <c r="W29" s="2076">
        <v>-0.21662511227592671</v>
      </c>
      <c r="X29" s="2076">
        <v>-0.11653266633863248</v>
      </c>
      <c r="Y29" s="2076">
        <v>-0.15589089517134011</v>
      </c>
      <c r="Z29" s="2076">
        <v>-0.2724235615099726</v>
      </c>
      <c r="AA29" s="2076">
        <v>3.6803673966757725E-2</v>
      </c>
      <c r="AB29" s="2076">
        <v>-5.7049173256599875E-2</v>
      </c>
      <c r="AC29" s="2076">
        <v>-2.024549928984215E-2</v>
      </c>
      <c r="AD29" s="2076">
        <v>-9.1530393980415459E-2</v>
      </c>
      <c r="AE29" s="2076">
        <v>-0.1487529820595922</v>
      </c>
      <c r="AF29" s="2076">
        <v>-0.24028337604000766</v>
      </c>
      <c r="AG29" s="2076">
        <v>-0.14276923929987251</v>
      </c>
      <c r="AH29" s="2076">
        <v>-0.13849915802042251</v>
      </c>
      <c r="AI29" s="2076">
        <v>-0.28126839732029502</v>
      </c>
      <c r="AJ29" s="2076">
        <v>-0.20466981580318017</v>
      </c>
      <c r="AK29" s="2076">
        <v>-0.12552039541029592</v>
      </c>
      <c r="AL29" s="2076">
        <v>-0.33019021121347608</v>
      </c>
    </row>
    <row r="30" spans="1:38" s="2078" customFormat="1" x14ac:dyDescent="0.2">
      <c r="A30" s="1967" t="s">
        <v>689</v>
      </c>
      <c r="B30" s="1968" t="s">
        <v>541</v>
      </c>
      <c r="C30" s="2075">
        <v>-4.4891741695953007</v>
      </c>
      <c r="D30" s="2075">
        <v>-0.60312098145510917</v>
      </c>
      <c r="E30" s="2075">
        <v>-5.0922951510504095</v>
      </c>
      <c r="F30" s="2075">
        <v>-5.4331918716678684</v>
      </c>
      <c r="G30" s="2075">
        <v>-0.37650869457283698</v>
      </c>
      <c r="H30" s="2075">
        <v>-5.8097005662407053</v>
      </c>
      <c r="I30" s="2075">
        <v>-5.4836255812804877</v>
      </c>
      <c r="J30" s="2075">
        <v>-8.7888984242745286E-2</v>
      </c>
      <c r="K30" s="2075">
        <v>-5.5715145655232332</v>
      </c>
      <c r="L30" s="2075">
        <v>-4.277874988865598</v>
      </c>
      <c r="M30" s="2075">
        <v>5.4135300723752305E-2</v>
      </c>
      <c r="N30" s="2075">
        <v>-4.2237396881418459</v>
      </c>
      <c r="O30" s="2075">
        <v>-3.394450911093418</v>
      </c>
      <c r="P30" s="2075">
        <v>-7.7918973842788231E-2</v>
      </c>
      <c r="Q30" s="2075">
        <v>-3.4723698849362061</v>
      </c>
      <c r="R30" s="2075">
        <v>-1.8601702381019589</v>
      </c>
      <c r="S30" s="2075">
        <v>0.1350721549047581</v>
      </c>
      <c r="T30" s="2075">
        <v>-1.7250980831972007</v>
      </c>
      <c r="U30" s="2075">
        <v>-3.7314791204942157</v>
      </c>
      <c r="V30" s="2075">
        <v>-4.1962797318358044E-2</v>
      </c>
      <c r="W30" s="2075">
        <v>-3.7734419178125735</v>
      </c>
      <c r="X30" s="2075">
        <v>-6.066160448372468</v>
      </c>
      <c r="Y30" s="2075">
        <v>-1.0685465409954504</v>
      </c>
      <c r="Z30" s="2075">
        <v>-7.1347069893679187</v>
      </c>
      <c r="AA30" s="2075">
        <v>-6.6113730309773535</v>
      </c>
      <c r="AB30" s="2075">
        <v>-1.1747955361109093</v>
      </c>
      <c r="AC30" s="2075">
        <v>-7.7861685670882625</v>
      </c>
      <c r="AD30" s="2075">
        <v>-4.1251757309541954</v>
      </c>
      <c r="AE30" s="2075">
        <v>-0.76120846639408801</v>
      </c>
      <c r="AF30" s="2075">
        <v>-4.8863841973482831</v>
      </c>
      <c r="AG30" s="2188">
        <v>-3.5242404159727525</v>
      </c>
      <c r="AH30" s="2188">
        <v>-0.24042414160381653</v>
      </c>
      <c r="AI30" s="2188">
        <v>-3.7646645575765691</v>
      </c>
      <c r="AJ30" s="2188">
        <v>-3.8000743379054756</v>
      </c>
      <c r="AK30" s="2188">
        <v>-0.14356357635092304</v>
      </c>
      <c r="AL30" s="2838">
        <v>-3.9436379142563984</v>
      </c>
    </row>
    <row r="31" spans="1:38" s="2078" customFormat="1" ht="33.75" x14ac:dyDescent="0.2">
      <c r="A31" s="1969"/>
      <c r="B31" s="1962" t="s">
        <v>690</v>
      </c>
      <c r="C31" s="2075">
        <v>0</v>
      </c>
      <c r="D31" s="2075">
        <v>0</v>
      </c>
      <c r="E31" s="2075">
        <v>0</v>
      </c>
      <c r="F31" s="2075">
        <v>0</v>
      </c>
      <c r="G31" s="2075">
        <v>0</v>
      </c>
      <c r="H31" s="2075">
        <v>0</v>
      </c>
      <c r="I31" s="2075">
        <v>0</v>
      </c>
      <c r="J31" s="2075">
        <v>0</v>
      </c>
      <c r="K31" s="2075">
        <v>0</v>
      </c>
      <c r="L31" s="2075">
        <v>0</v>
      </c>
      <c r="M31" s="2075">
        <v>0</v>
      </c>
      <c r="N31" s="2075">
        <v>0</v>
      </c>
      <c r="O31" s="2075">
        <v>0</v>
      </c>
      <c r="P31" s="2075">
        <v>0</v>
      </c>
      <c r="Q31" s="2075">
        <v>0</v>
      </c>
      <c r="R31" s="2075">
        <v>0</v>
      </c>
      <c r="S31" s="2075">
        <v>0</v>
      </c>
      <c r="T31" s="2075">
        <v>0</v>
      </c>
      <c r="U31" s="2075">
        <v>0</v>
      </c>
      <c r="V31" s="2075">
        <v>0</v>
      </c>
      <c r="W31" s="2075">
        <v>0</v>
      </c>
      <c r="X31" s="2075">
        <v>0</v>
      </c>
      <c r="Y31" s="2075">
        <v>0</v>
      </c>
      <c r="Z31" s="2075">
        <v>0</v>
      </c>
      <c r="AA31" s="2075">
        <v>0</v>
      </c>
      <c r="AB31" s="2075">
        <v>0</v>
      </c>
      <c r="AC31" s="2075">
        <v>0</v>
      </c>
      <c r="AD31" s="2075">
        <v>0</v>
      </c>
      <c r="AE31" s="2075">
        <v>0</v>
      </c>
      <c r="AF31" s="2075">
        <v>0</v>
      </c>
      <c r="AG31" s="2188">
        <v>0</v>
      </c>
      <c r="AH31" s="2188">
        <v>0</v>
      </c>
      <c r="AI31" s="2188"/>
      <c r="AJ31" s="2188">
        <v>0</v>
      </c>
      <c r="AK31" s="2188">
        <v>0</v>
      </c>
      <c r="AL31" s="2188">
        <v>0</v>
      </c>
    </row>
    <row r="32" spans="1:38" s="2078" customFormat="1" ht="22.5" x14ac:dyDescent="0.2">
      <c r="A32" s="1957">
        <v>32</v>
      </c>
      <c r="B32" s="1962" t="s">
        <v>756</v>
      </c>
      <c r="C32" s="2075">
        <v>0.47346662442722626</v>
      </c>
      <c r="D32" s="2075">
        <v>3.2567792821466317E-2</v>
      </c>
      <c r="E32" s="2075">
        <v>0.52836309338765242</v>
      </c>
      <c r="F32" s="2075">
        <v>-0.26869835565590533</v>
      </c>
      <c r="G32" s="2075">
        <v>-7.9084557823933421E-2</v>
      </c>
      <c r="H32" s="2075">
        <v>-0.33868050547917677</v>
      </c>
      <c r="I32" s="2075">
        <v>-2.2107045116273354E-2</v>
      </c>
      <c r="J32" s="2075">
        <v>0.25277518903680363</v>
      </c>
      <c r="K32" s="2075">
        <v>0.14569081927846489</v>
      </c>
      <c r="L32" s="2075">
        <v>-5.4243139968221936E-2</v>
      </c>
      <c r="M32" s="2075">
        <v>0.46759096402029882</v>
      </c>
      <c r="N32" s="2075">
        <v>0.25773579428240639</v>
      </c>
      <c r="O32" s="2075">
        <v>0.59772301982775022</v>
      </c>
      <c r="P32" s="2075">
        <v>0.3050105373677337</v>
      </c>
      <c r="Q32" s="2075">
        <v>0.81176550219107213</v>
      </c>
      <c r="R32" s="2075">
        <v>0.9306749537885548</v>
      </c>
      <c r="S32" s="2075">
        <v>0.43689901633260814</v>
      </c>
      <c r="T32" s="2075">
        <v>1.3658887280138048</v>
      </c>
      <c r="U32" s="2075">
        <v>0.36874025255497461</v>
      </c>
      <c r="V32" s="2075">
        <v>0.18632734630166445</v>
      </c>
      <c r="W32" s="2075">
        <v>0.55984321571563134</v>
      </c>
      <c r="X32" s="2075">
        <v>-1.0742740444449863</v>
      </c>
      <c r="Y32" s="2075">
        <v>-4.6334034316116629E-2</v>
      </c>
      <c r="Z32" s="2075">
        <v>-1.1244998439255312</v>
      </c>
      <c r="AA32" s="2075">
        <v>-1.1518367224832531</v>
      </c>
      <c r="AB32" s="2075">
        <v>2.087164875241459E-3</v>
      </c>
      <c r="AC32" s="2075">
        <v>-1.1400790270193928</v>
      </c>
      <c r="AD32" s="2075">
        <v>-0.94677958161598519</v>
      </c>
      <c r="AE32" s="2075">
        <v>0.1096176237332261</v>
      </c>
      <c r="AF32" s="2075">
        <v>-0.86026984215770219</v>
      </c>
      <c r="AG32" s="2188">
        <v>-0.54050565064806522</v>
      </c>
      <c r="AH32" s="2188">
        <v>7.2405726042848225E-3</v>
      </c>
      <c r="AI32" s="2188">
        <v>-0.52819048869718765</v>
      </c>
      <c r="AJ32" s="2188">
        <v>-0.90414379693482438</v>
      </c>
      <c r="AK32" s="2188">
        <v>-1.2028787293751406E-4</v>
      </c>
      <c r="AL32" s="2188">
        <v>-0.90203875915841791</v>
      </c>
    </row>
    <row r="33" spans="1:38" s="1972" customFormat="1" x14ac:dyDescent="0.2">
      <c r="A33" s="1964">
        <v>321</v>
      </c>
      <c r="B33" s="1965" t="s">
        <v>757</v>
      </c>
      <c r="C33" s="2076">
        <v>0.39772183354699775</v>
      </c>
      <c r="D33" s="2076">
        <v>3.2567792821466317E-2</v>
      </c>
      <c r="E33" s="2076">
        <v>0.45261830250742396</v>
      </c>
      <c r="F33" s="2076">
        <v>-0.47226129821616447</v>
      </c>
      <c r="G33" s="2076">
        <v>-7.9084557823933421E-2</v>
      </c>
      <c r="H33" s="2076">
        <v>-0.54224344803943592</v>
      </c>
      <c r="I33" s="2076">
        <v>-1.412694102552102E-2</v>
      </c>
      <c r="J33" s="2076">
        <v>0.21179627613834567</v>
      </c>
      <c r="K33" s="2076">
        <v>0.11269201047075929</v>
      </c>
      <c r="L33" s="2076">
        <v>-0.60368409054096694</v>
      </c>
      <c r="M33" s="2076">
        <v>0.38347635333399044</v>
      </c>
      <c r="N33" s="2076">
        <v>-0.37581976697664699</v>
      </c>
      <c r="O33" s="2076">
        <v>0.85128825880289605</v>
      </c>
      <c r="P33" s="2076">
        <v>0.19648724367825995</v>
      </c>
      <c r="Q33" s="2076">
        <v>0.95680744747674418</v>
      </c>
      <c r="R33" s="2076">
        <v>0.90135174112052241</v>
      </c>
      <c r="S33" s="2076">
        <v>0.49360741324521085</v>
      </c>
      <c r="T33" s="2076">
        <v>1.393273912258375</v>
      </c>
      <c r="U33" s="2076">
        <v>0.82132781094569829</v>
      </c>
      <c r="V33" s="2076">
        <v>0.31667819991186247</v>
      </c>
      <c r="W33" s="2076">
        <v>1.142781627716553</v>
      </c>
      <c r="X33" s="2076">
        <v>-0.97910937174500667</v>
      </c>
      <c r="Y33" s="2076">
        <v>-4.6994900098755378E-2</v>
      </c>
      <c r="Z33" s="2076">
        <v>-1.0299960370081902</v>
      </c>
      <c r="AA33" s="2076">
        <v>-1.4713120927202124</v>
      </c>
      <c r="AB33" s="2076">
        <v>-3.638624099170943E-2</v>
      </c>
      <c r="AC33" s="2076">
        <v>-1.4980278031233032</v>
      </c>
      <c r="AD33" s="2076">
        <v>-2.2216396260436282</v>
      </c>
      <c r="AE33" s="2076">
        <v>9.616484430853775E-2</v>
      </c>
      <c r="AF33" s="2076">
        <v>-2.1485826660100336</v>
      </c>
      <c r="AG33" s="2076">
        <v>-0.77498880960221217</v>
      </c>
      <c r="AH33" s="2076">
        <v>0.1433880916592131</v>
      </c>
      <c r="AI33" s="2076">
        <v>-0.62652612859640633</v>
      </c>
      <c r="AJ33" s="2076">
        <v>0.19191930127180368</v>
      </c>
      <c r="AK33" s="2076">
        <v>8.0953738486946966E-2</v>
      </c>
      <c r="AL33" s="2076">
        <v>0.27509836540809463</v>
      </c>
    </row>
    <row r="34" spans="1:38" s="1972" customFormat="1" x14ac:dyDescent="0.2">
      <c r="A34" s="1964">
        <v>322</v>
      </c>
      <c r="B34" s="1965" t="s">
        <v>758</v>
      </c>
      <c r="C34" s="2076">
        <v>7.574479088022848E-2</v>
      </c>
      <c r="D34" s="2076">
        <v>0</v>
      </c>
      <c r="E34" s="2076">
        <v>7.574479088022848E-2</v>
      </c>
      <c r="F34" s="2076">
        <v>0.20356294256025911</v>
      </c>
      <c r="G34" s="2076">
        <v>0</v>
      </c>
      <c r="H34" s="2076">
        <v>0.20356294256025911</v>
      </c>
      <c r="I34" s="2076">
        <v>-7.9801040907523327E-3</v>
      </c>
      <c r="J34" s="2076">
        <v>4.0978912898457925E-2</v>
      </c>
      <c r="K34" s="2076">
        <v>3.2998808807705587E-2</v>
      </c>
      <c r="L34" s="2076">
        <v>0.549440950572745</v>
      </c>
      <c r="M34" s="2076">
        <v>8.4114610686308364E-2</v>
      </c>
      <c r="N34" s="2076">
        <v>0.63355556125905343</v>
      </c>
      <c r="O34" s="2076">
        <v>-0.25356523897514582</v>
      </c>
      <c r="P34" s="2076">
        <v>0.10852329368947373</v>
      </c>
      <c r="Q34" s="2076">
        <v>-0.14504194528567207</v>
      </c>
      <c r="R34" s="2076">
        <v>2.9323212668032329E-2</v>
      </c>
      <c r="S34" s="2076">
        <v>-5.6708396912602752E-2</v>
      </c>
      <c r="T34" s="2076">
        <v>-2.7385184244570423E-2</v>
      </c>
      <c r="U34" s="2076">
        <v>-0.45258755839072362</v>
      </c>
      <c r="V34" s="2076">
        <v>-0.13035085361019805</v>
      </c>
      <c r="W34" s="2076">
        <v>-0.58293841200092167</v>
      </c>
      <c r="X34" s="2076">
        <v>-9.5164672699979649E-2</v>
      </c>
      <c r="Y34" s="2076">
        <v>6.6086578263874749E-4</v>
      </c>
      <c r="Z34" s="2076">
        <v>-9.4503806917340893E-2</v>
      </c>
      <c r="AA34" s="2076">
        <v>0.31947537023695932</v>
      </c>
      <c r="AB34" s="2076">
        <v>3.8473405866950895E-2</v>
      </c>
      <c r="AC34" s="2076">
        <v>0.35794877610391018</v>
      </c>
      <c r="AD34" s="2076">
        <v>1.274860044427643</v>
      </c>
      <c r="AE34" s="2076">
        <v>1.3452779424688347E-2</v>
      </c>
      <c r="AF34" s="2076">
        <v>1.2883128238523314</v>
      </c>
      <c r="AG34" s="2076">
        <v>0.23448315895414693</v>
      </c>
      <c r="AH34" s="2076">
        <v>-0.13614751905492828</v>
      </c>
      <c r="AI34" s="2076">
        <v>9.8335639899218646E-2</v>
      </c>
      <c r="AJ34" s="2076">
        <v>-1.0960630982066282</v>
      </c>
      <c r="AK34" s="2076">
        <v>-8.1074026359884477E-2</v>
      </c>
      <c r="AL34" s="2076">
        <v>-1.1771371245665125</v>
      </c>
    </row>
    <row r="35" spans="1:38" s="1972" customFormat="1" x14ac:dyDescent="0.2">
      <c r="A35" s="1964">
        <v>323</v>
      </c>
      <c r="B35" s="1965" t="s">
        <v>759</v>
      </c>
      <c r="C35" s="2076">
        <v>0</v>
      </c>
      <c r="D35" s="2076">
        <v>0</v>
      </c>
      <c r="E35" s="2076">
        <v>0</v>
      </c>
      <c r="F35" s="2076">
        <v>0</v>
      </c>
      <c r="G35" s="2076">
        <v>0</v>
      </c>
      <c r="H35" s="2076">
        <v>0</v>
      </c>
      <c r="I35" s="2076">
        <v>0</v>
      </c>
      <c r="J35" s="2076">
        <v>0</v>
      </c>
      <c r="K35" s="2076">
        <v>0</v>
      </c>
      <c r="L35" s="2076">
        <v>0</v>
      </c>
      <c r="M35" s="2076">
        <v>0</v>
      </c>
      <c r="N35" s="2076">
        <v>0</v>
      </c>
      <c r="O35" s="2076">
        <v>0</v>
      </c>
      <c r="P35" s="2076">
        <v>0</v>
      </c>
      <c r="Q35" s="2076">
        <v>0</v>
      </c>
      <c r="R35" s="2076">
        <v>0</v>
      </c>
      <c r="S35" s="2076">
        <v>0</v>
      </c>
      <c r="T35" s="2076">
        <v>0</v>
      </c>
      <c r="U35" s="2076">
        <v>0</v>
      </c>
      <c r="V35" s="2076">
        <v>0</v>
      </c>
      <c r="W35" s="2076">
        <v>0</v>
      </c>
      <c r="X35" s="2076">
        <v>0</v>
      </c>
      <c r="Y35" s="2076">
        <v>0</v>
      </c>
      <c r="Z35" s="2076">
        <v>0</v>
      </c>
      <c r="AA35" s="2076">
        <v>0</v>
      </c>
      <c r="AB35" s="2076">
        <v>0</v>
      </c>
      <c r="AC35" s="2076">
        <v>0</v>
      </c>
      <c r="AD35" s="2076">
        <v>0</v>
      </c>
      <c r="AE35" s="2076">
        <v>0</v>
      </c>
      <c r="AF35" s="2076">
        <v>0</v>
      </c>
      <c r="AG35" s="2076">
        <v>0</v>
      </c>
      <c r="AH35" s="2076">
        <v>0</v>
      </c>
      <c r="AI35" s="2076">
        <v>0</v>
      </c>
      <c r="AJ35" s="2076">
        <v>0</v>
      </c>
      <c r="AK35" s="2076">
        <v>0</v>
      </c>
      <c r="AL35" s="2076">
        <v>0</v>
      </c>
    </row>
    <row r="36" spans="1:38" s="2078" customFormat="1" x14ac:dyDescent="0.2">
      <c r="A36" s="1957">
        <v>33</v>
      </c>
      <c r="B36" s="1962" t="s">
        <v>760</v>
      </c>
      <c r="C36" s="2075">
        <v>4.9626407940225263</v>
      </c>
      <c r="D36" s="2075">
        <v>0.63568877427657555</v>
      </c>
      <c r="E36" s="2075">
        <v>5.6206582444380624</v>
      </c>
      <c r="F36" s="2075">
        <v>5.1644935160119632</v>
      </c>
      <c r="G36" s="2075">
        <v>0.29742413674890356</v>
      </c>
      <c r="H36" s="2075">
        <v>5.4710200607615285</v>
      </c>
      <c r="I36" s="2075">
        <v>5.4615185361642142</v>
      </c>
      <c r="J36" s="2075">
        <v>0.3406641732795489</v>
      </c>
      <c r="K36" s="2075">
        <v>5.7172053848016979</v>
      </c>
      <c r="L36" s="2075">
        <v>4.2236318488973765</v>
      </c>
      <c r="M36" s="2075">
        <v>0.41345566329654654</v>
      </c>
      <c r="N36" s="2075">
        <v>4.4814754824242522</v>
      </c>
      <c r="O36" s="2075">
        <v>3.9921739309211679</v>
      </c>
      <c r="P36" s="2075">
        <v>0.38292951121052193</v>
      </c>
      <c r="Q36" s="2075">
        <v>4.2841353871272778</v>
      </c>
      <c r="R36" s="2075">
        <v>2.7908451918905137</v>
      </c>
      <c r="S36" s="2075">
        <v>0.30182686142784998</v>
      </c>
      <c r="T36" s="2075">
        <v>3.0909868112110055</v>
      </c>
      <c r="U36" s="2075">
        <v>4.1002193730491898</v>
      </c>
      <c r="V36" s="2075">
        <v>0.22829014362002251</v>
      </c>
      <c r="W36" s="2075">
        <v>4.3332851335282045</v>
      </c>
      <c r="X36" s="2075">
        <v>4.9918864039274817</v>
      </c>
      <c r="Y36" s="2075">
        <v>1.0222125066793337</v>
      </c>
      <c r="Z36" s="2075">
        <v>6.0102071454423873</v>
      </c>
      <c r="AA36" s="2075">
        <v>5.4595363084941004</v>
      </c>
      <c r="AB36" s="2075">
        <v>1.1768827009861507</v>
      </c>
      <c r="AC36" s="2075">
        <v>6.6460895400688695</v>
      </c>
      <c r="AD36" s="2075">
        <v>3.17839614933821</v>
      </c>
      <c r="AE36" s="2075">
        <v>0.87082609012731416</v>
      </c>
      <c r="AF36" s="2075">
        <v>4.0261143551905807</v>
      </c>
      <c r="AG36" s="2188">
        <v>2.9837347653246873</v>
      </c>
      <c r="AH36" s="2188">
        <v>0.24766471420810135</v>
      </c>
      <c r="AI36" s="2188">
        <v>3.2364740688793816</v>
      </c>
      <c r="AJ36" s="2188">
        <v>2.8959305409706508</v>
      </c>
      <c r="AK36" s="2188">
        <v>0.14344328847798551</v>
      </c>
      <c r="AL36" s="2188">
        <v>3.0415991550979804</v>
      </c>
    </row>
    <row r="37" spans="1:38" s="1972" customFormat="1" x14ac:dyDescent="0.2">
      <c r="A37" s="1964">
        <v>331</v>
      </c>
      <c r="B37" s="1965" t="s">
        <v>757</v>
      </c>
      <c r="C37" s="2076">
        <v>4.5124897485470319</v>
      </c>
      <c r="D37" s="2076">
        <v>0.61002930114451115</v>
      </c>
      <c r="E37" s="2076">
        <v>5.1448477258305028</v>
      </c>
      <c r="F37" s="2076">
        <v>4.7096095421606989</v>
      </c>
      <c r="G37" s="2076">
        <v>0.26810729020131691</v>
      </c>
      <c r="H37" s="2076">
        <v>4.9868192403626779</v>
      </c>
      <c r="I37" s="2076">
        <v>4.5666684855552573</v>
      </c>
      <c r="J37" s="2076">
        <v>0.25277518903680363</v>
      </c>
      <c r="K37" s="2076">
        <v>4.7344663499499955</v>
      </c>
      <c r="L37" s="2076">
        <v>1.5384346616036861</v>
      </c>
      <c r="M37" s="2076">
        <v>0.33192919447750918</v>
      </c>
      <c r="N37" s="2076">
        <v>1.7147518263115249</v>
      </c>
      <c r="O37" s="2076">
        <v>2.9122920560855139</v>
      </c>
      <c r="P37" s="2076">
        <v>0.3557048095064152</v>
      </c>
      <c r="Q37" s="2076">
        <v>3.1770288105875171</v>
      </c>
      <c r="R37" s="2076">
        <v>1.8906731202451419</v>
      </c>
      <c r="S37" s="2076">
        <v>0.16195176651712107</v>
      </c>
      <c r="T37" s="2076">
        <v>2.0509396446549046</v>
      </c>
      <c r="U37" s="2076">
        <v>4.992398548870101</v>
      </c>
      <c r="V37" s="2076">
        <v>0.12346143912509447</v>
      </c>
      <c r="W37" s="2076">
        <v>5.1206356048541881</v>
      </c>
      <c r="X37" s="2076">
        <v>1.4811470779562419</v>
      </c>
      <c r="Y37" s="2076">
        <v>0.8086794293556141</v>
      </c>
      <c r="Z37" s="2076">
        <v>2.2859347421474276</v>
      </c>
      <c r="AA37" s="2076">
        <v>0.20683803913642856</v>
      </c>
      <c r="AB37" s="2076">
        <v>1.0107443769169304</v>
      </c>
      <c r="AC37" s="2076">
        <v>1.2272529466419779</v>
      </c>
      <c r="AD37" s="2076">
        <v>-4.2418093975452729E-2</v>
      </c>
      <c r="AE37" s="2076">
        <v>0.72999029404493088</v>
      </c>
      <c r="AF37" s="2076">
        <v>0.66446431579453502</v>
      </c>
      <c r="AG37" s="2076">
        <v>-1.0631264681111876</v>
      </c>
      <c r="AH37" s="2076">
        <v>0.16659505513448497</v>
      </c>
      <c r="AI37" s="2076">
        <v>-0.89145682363010992</v>
      </c>
      <c r="AJ37" s="2076">
        <v>2.2403014895247306</v>
      </c>
      <c r="AK37" s="2076">
        <v>7.9630571884634307E-2</v>
      </c>
      <c r="AL37" s="2076">
        <v>2.3221573870587089</v>
      </c>
    </row>
    <row r="38" spans="1:38" s="2190" customFormat="1" x14ac:dyDescent="0.2">
      <c r="A38" s="1970">
        <v>332</v>
      </c>
      <c r="B38" s="1971" t="s">
        <v>758</v>
      </c>
      <c r="C38" s="2079">
        <v>0.45015104547549467</v>
      </c>
      <c r="D38" s="2079">
        <v>2.5659473132064372E-2</v>
      </c>
      <c r="E38" s="2079">
        <v>0.47581051860755907</v>
      </c>
      <c r="F38" s="2079">
        <v>0.45488397385126428</v>
      </c>
      <c r="G38" s="2079">
        <v>2.9316846547586681E-2</v>
      </c>
      <c r="H38" s="2079">
        <v>0.48420082039885098</v>
      </c>
      <c r="I38" s="2079">
        <v>0.8948500506089575</v>
      </c>
      <c r="J38" s="2079">
        <v>8.7888984242745286E-2</v>
      </c>
      <c r="K38" s="2079">
        <v>0.98273903485170278</v>
      </c>
      <c r="L38" s="2079">
        <v>2.6851971872936904</v>
      </c>
      <c r="M38" s="2079">
        <v>8.1526468819037343E-2</v>
      </c>
      <c r="N38" s="2079">
        <v>2.7667236561127275</v>
      </c>
      <c r="O38" s="2079">
        <v>1.0798818748356542</v>
      </c>
      <c r="P38" s="2079">
        <v>2.7224701704106732E-2</v>
      </c>
      <c r="Q38" s="2079">
        <v>1.107106576539761</v>
      </c>
      <c r="R38" s="2079">
        <v>0.90017207164537172</v>
      </c>
      <c r="S38" s="2079">
        <v>0.13987509491072891</v>
      </c>
      <c r="T38" s="2079">
        <v>1.0400471665561006</v>
      </c>
      <c r="U38" s="2079">
        <v>-0.892179175820911</v>
      </c>
      <c r="V38" s="2079">
        <v>0.10482870449492802</v>
      </c>
      <c r="W38" s="2079">
        <v>-0.78735047132598301</v>
      </c>
      <c r="X38" s="2079">
        <v>3.5107393259712398</v>
      </c>
      <c r="Y38" s="2079">
        <v>0.21353307732371976</v>
      </c>
      <c r="Z38" s="2079">
        <v>3.7242724032949597</v>
      </c>
      <c r="AA38" s="2079">
        <v>5.2526982693576718</v>
      </c>
      <c r="AB38" s="2079">
        <v>0.16613832406922013</v>
      </c>
      <c r="AC38" s="2079">
        <v>5.4188365934268914</v>
      </c>
      <c r="AD38" s="2079">
        <v>3.2208142433136628</v>
      </c>
      <c r="AE38" s="2079">
        <v>0.14083579608238328</v>
      </c>
      <c r="AF38" s="2079">
        <v>3.361650039396046</v>
      </c>
      <c r="AG38" s="2079">
        <v>4.0468612334358749</v>
      </c>
      <c r="AH38" s="2079">
        <v>8.1069659073616379E-2</v>
      </c>
      <c r="AI38" s="2079">
        <v>4.1279308925094913</v>
      </c>
      <c r="AJ38" s="2079">
        <v>0.65562905144592043</v>
      </c>
      <c r="AK38" s="2079">
        <v>6.3812716593351207E-2</v>
      </c>
      <c r="AL38" s="2079">
        <v>0.71944176803927162</v>
      </c>
    </row>
  </sheetData>
  <mergeCells count="25">
    <mergeCell ref="X3:Z3"/>
    <mergeCell ref="AA3:AC3"/>
    <mergeCell ref="AD3:AF3"/>
    <mergeCell ref="AG3:AI3"/>
    <mergeCell ref="I3:K3"/>
    <mergeCell ref="L3:N3"/>
    <mergeCell ref="O3:Q3"/>
    <mergeCell ref="R3:T3"/>
    <mergeCell ref="U3:W3"/>
    <mergeCell ref="A1:B1"/>
    <mergeCell ref="AL4:AL5"/>
    <mergeCell ref="E4:E5"/>
    <mergeCell ref="H4:H5"/>
    <mergeCell ref="K4:K5"/>
    <mergeCell ref="N4:N5"/>
    <mergeCell ref="Q4:Q5"/>
    <mergeCell ref="T4:T5"/>
    <mergeCell ref="W4:W5"/>
    <mergeCell ref="Z4:Z5"/>
    <mergeCell ref="AC4:AC5"/>
    <mergeCell ref="AF4:AF5"/>
    <mergeCell ref="AI4:AI5"/>
    <mergeCell ref="AJ3:AL3"/>
    <mergeCell ref="C3:E3"/>
    <mergeCell ref="F3:H3"/>
  </mergeCells>
  <printOptions horizontalCentered="1"/>
  <pageMargins left="0.19685039370078741" right="0.19685039370078741" top="0.6692913385826772" bottom="0.51181102362204722" header="0" footer="0.31496062992125984"/>
  <pageSetup paperSize="9" scale="71" firstPageNumber="31" fitToWidth="0" fitToHeight="0" orientation="landscape" r:id="rId1"/>
  <headerFooter alignWithMargins="0">
    <oddHeader>&amp;L
STATEMENT OF GOVERNMENT OPERATIONS TO GDP RATIO 2002 - 2013</oddHeader>
    <oddFooter>&amp;C&amp;P</oddFooter>
  </headerFooter>
  <colBreaks count="1" manualBreakCount="1">
    <brk id="20" max="37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>
    <pageSetUpPr fitToPage="1"/>
  </sheetPr>
  <dimension ref="A1:M38"/>
  <sheetViews>
    <sheetView view="pageBreakPreview" zoomScale="60" zoomScaleNormal="100" workbookViewId="0">
      <selection sqref="A1:B1"/>
    </sheetView>
  </sheetViews>
  <sheetFormatPr defaultRowHeight="12.75" x14ac:dyDescent="0.2"/>
  <cols>
    <col min="1" max="1" width="4.7109375" style="153" customWidth="1"/>
    <col min="2" max="2" width="35.28515625" style="34" customWidth="1"/>
    <col min="3" max="3" width="0.85546875" style="34" customWidth="1"/>
    <col min="4" max="4" width="10" style="5" customWidth="1"/>
    <col min="5" max="5" width="11.42578125" style="5" customWidth="1"/>
    <col min="6" max="12" width="10" style="5" customWidth="1"/>
    <col min="13" max="13" width="3.28515625" style="5" customWidth="1"/>
    <col min="14" max="16384" width="9.140625" style="34"/>
  </cols>
  <sheetData>
    <row r="1" spans="1:13" ht="27.75" customHeight="1" x14ac:dyDescent="0.2">
      <c r="A1" s="3107" t="s">
        <v>184</v>
      </c>
      <c r="B1" s="3075"/>
      <c r="C1" s="130"/>
      <c r="D1" s="2"/>
      <c r="E1" s="3"/>
      <c r="F1" s="3"/>
      <c r="G1" s="3092" t="s">
        <v>185</v>
      </c>
      <c r="H1" s="3092"/>
      <c r="I1" s="3092"/>
      <c r="J1" s="3092"/>
      <c r="K1" s="3092"/>
      <c r="L1" s="4">
        <v>964</v>
      </c>
      <c r="M1" s="34"/>
    </row>
    <row r="2" spans="1:13" x14ac:dyDescent="0.2">
      <c r="A2" s="94" t="s">
        <v>677</v>
      </c>
      <c r="B2" s="7"/>
      <c r="C2" s="8"/>
      <c r="D2" s="9"/>
      <c r="E2" s="3"/>
      <c r="F2" s="3"/>
      <c r="G2" s="3093" t="s">
        <v>356</v>
      </c>
      <c r="H2" s="3093"/>
      <c r="I2" s="3093"/>
      <c r="J2" s="3093"/>
      <c r="K2" s="3093"/>
      <c r="L2" s="3093"/>
      <c r="M2" s="34"/>
    </row>
    <row r="3" spans="1:13" ht="12" customHeight="1" x14ac:dyDescent="0.2">
      <c r="A3" s="95"/>
      <c r="B3" s="10"/>
      <c r="C3" s="11"/>
      <c r="D3" s="3103" t="s">
        <v>147</v>
      </c>
      <c r="E3" s="3104"/>
      <c r="F3" s="3104"/>
      <c r="G3" s="3104"/>
      <c r="H3" s="3104"/>
      <c r="I3" s="3104"/>
      <c r="J3" s="3104"/>
      <c r="K3" s="3104"/>
      <c r="L3" s="3105"/>
      <c r="M3" s="34"/>
    </row>
    <row r="4" spans="1:13" ht="12" customHeight="1" x14ac:dyDescent="0.2">
      <c r="A4" s="3094" t="s">
        <v>678</v>
      </c>
      <c r="B4" s="3095"/>
      <c r="C4" s="12"/>
      <c r="D4" s="3096" t="s">
        <v>552</v>
      </c>
      <c r="E4" s="3097"/>
      <c r="F4" s="3097"/>
      <c r="G4" s="3097"/>
      <c r="H4" s="3098"/>
      <c r="I4" s="3099" t="s">
        <v>553</v>
      </c>
      <c r="J4" s="3101" t="s">
        <v>554</v>
      </c>
      <c r="K4" s="3099" t="s">
        <v>555</v>
      </c>
      <c r="L4" s="3102" t="s">
        <v>357</v>
      </c>
    </row>
    <row r="5" spans="1:13" ht="31.5" x14ac:dyDescent="0.2">
      <c r="A5" s="3094"/>
      <c r="B5" s="3095"/>
      <c r="C5" s="12"/>
      <c r="D5" s="2182" t="s">
        <v>556</v>
      </c>
      <c r="E5" s="2180" t="s">
        <v>557</v>
      </c>
      <c r="F5" s="2181" t="s">
        <v>558</v>
      </c>
      <c r="G5" s="2180" t="s">
        <v>555</v>
      </c>
      <c r="H5" s="2181" t="s">
        <v>124</v>
      </c>
      <c r="I5" s="3100"/>
      <c r="J5" s="3101"/>
      <c r="K5" s="3100"/>
      <c r="L5" s="3102"/>
    </row>
    <row r="6" spans="1:13" ht="10.5" customHeight="1" x14ac:dyDescent="0.2">
      <c r="A6" s="96"/>
      <c r="B6" s="18"/>
      <c r="C6" s="18"/>
      <c r="D6" s="19" t="s">
        <v>559</v>
      </c>
      <c r="E6" s="20" t="s">
        <v>560</v>
      </c>
      <c r="F6" s="21" t="s">
        <v>561</v>
      </c>
      <c r="G6" s="20" t="s">
        <v>562</v>
      </c>
      <c r="H6" s="21" t="s">
        <v>563</v>
      </c>
      <c r="I6" s="20" t="s">
        <v>564</v>
      </c>
      <c r="J6" s="21" t="s">
        <v>565</v>
      </c>
      <c r="K6" s="20" t="s">
        <v>566</v>
      </c>
      <c r="L6" s="22" t="s">
        <v>567</v>
      </c>
    </row>
    <row r="7" spans="1:13" ht="10.5" customHeight="1" x14ac:dyDescent="0.2">
      <c r="A7" s="99"/>
      <c r="B7" s="23" t="s">
        <v>568</v>
      </c>
      <c r="C7" s="131"/>
      <c r="D7" s="109" t="s">
        <v>569</v>
      </c>
      <c r="E7" s="109" t="s">
        <v>569</v>
      </c>
      <c r="F7" s="109" t="s">
        <v>569</v>
      </c>
      <c r="G7" s="109" t="s">
        <v>569</v>
      </c>
      <c r="H7" s="110" t="s">
        <v>569</v>
      </c>
      <c r="I7" s="109" t="s">
        <v>569</v>
      </c>
      <c r="J7" s="110" t="s">
        <v>569</v>
      </c>
      <c r="K7" s="109" t="s">
        <v>569</v>
      </c>
      <c r="L7" s="111" t="s">
        <v>569</v>
      </c>
    </row>
    <row r="8" spans="1:13" ht="15" customHeight="1" x14ac:dyDescent="0.2">
      <c r="A8" s="705" t="s">
        <v>424</v>
      </c>
      <c r="B8" s="41" t="s">
        <v>425</v>
      </c>
      <c r="C8" s="11" t="s">
        <v>571</v>
      </c>
      <c r="D8" s="935">
        <v>-175</v>
      </c>
      <c r="E8" s="935">
        <v>2188</v>
      </c>
      <c r="F8" s="935">
        <v>1789</v>
      </c>
      <c r="G8" s="935">
        <v>36</v>
      </c>
      <c r="H8" s="935">
        <v>3838</v>
      </c>
      <c r="I8" s="935"/>
      <c r="J8" s="935">
        <v>264</v>
      </c>
      <c r="K8" s="935">
        <v>181</v>
      </c>
      <c r="L8" s="935">
        <v>4283</v>
      </c>
      <c r="M8" s="148"/>
    </row>
    <row r="9" spans="1:13" ht="15.75" customHeight="1" x14ac:dyDescent="0.2">
      <c r="A9" s="103" t="s">
        <v>426</v>
      </c>
      <c r="B9" s="37" t="s">
        <v>427</v>
      </c>
      <c r="C9" s="12" t="s">
        <v>571</v>
      </c>
      <c r="D9" s="924">
        <v>-788</v>
      </c>
      <c r="E9" s="924">
        <v>2187</v>
      </c>
      <c r="F9" s="924">
        <v>1789</v>
      </c>
      <c r="G9" s="924">
        <v>36</v>
      </c>
      <c r="H9" s="924">
        <v>3224</v>
      </c>
      <c r="I9" s="924"/>
      <c r="J9" s="924">
        <v>264</v>
      </c>
      <c r="K9" s="924">
        <v>181</v>
      </c>
      <c r="L9" s="924">
        <v>3669</v>
      </c>
      <c r="M9" s="148"/>
    </row>
    <row r="10" spans="1:13" ht="9.75" customHeight="1" x14ac:dyDescent="0.2">
      <c r="A10" s="99" t="s">
        <v>428</v>
      </c>
      <c r="B10" s="38" t="s">
        <v>679</v>
      </c>
      <c r="C10" s="12" t="s">
        <v>571</v>
      </c>
      <c r="D10" s="915">
        <v>533</v>
      </c>
      <c r="E10" s="915">
        <v>-415</v>
      </c>
      <c r="F10" s="915">
        <v>292</v>
      </c>
      <c r="G10" s="915">
        <v>36</v>
      </c>
      <c r="H10" s="915">
        <v>446</v>
      </c>
      <c r="I10" s="915"/>
      <c r="J10" s="915">
        <v>-810</v>
      </c>
      <c r="K10" s="915">
        <v>181</v>
      </c>
      <c r="L10" s="915">
        <v>-183</v>
      </c>
      <c r="M10" s="148"/>
    </row>
    <row r="11" spans="1:13" ht="9.75" customHeight="1" x14ac:dyDescent="0.2">
      <c r="A11" s="99" t="s">
        <v>429</v>
      </c>
      <c r="B11" s="38" t="s">
        <v>680</v>
      </c>
      <c r="C11" s="12" t="s">
        <v>571</v>
      </c>
      <c r="D11" s="915">
        <v>340</v>
      </c>
      <c r="E11" s="915">
        <v>10</v>
      </c>
      <c r="F11" s="915">
        <v>0</v>
      </c>
      <c r="G11" s="915">
        <v>0</v>
      </c>
      <c r="H11" s="915">
        <v>350</v>
      </c>
      <c r="I11" s="915"/>
      <c r="J11" s="915">
        <v>24</v>
      </c>
      <c r="K11" s="915">
        <v>0</v>
      </c>
      <c r="L11" s="915">
        <v>374</v>
      </c>
      <c r="M11" s="148"/>
    </row>
    <row r="12" spans="1:13" ht="9.75" customHeight="1" x14ac:dyDescent="0.2">
      <c r="A12" s="99" t="s">
        <v>430</v>
      </c>
      <c r="B12" s="38" t="s">
        <v>681</v>
      </c>
      <c r="C12" s="12" t="s">
        <v>571</v>
      </c>
      <c r="D12" s="915">
        <v>221</v>
      </c>
      <c r="E12" s="915">
        <v>-24</v>
      </c>
      <c r="F12" s="915">
        <v>341</v>
      </c>
      <c r="G12" s="915">
        <v>0</v>
      </c>
      <c r="H12" s="915">
        <v>538</v>
      </c>
      <c r="I12" s="915"/>
      <c r="J12" s="915">
        <v>1528</v>
      </c>
      <c r="K12" s="915">
        <v>0</v>
      </c>
      <c r="L12" s="915">
        <v>2066</v>
      </c>
      <c r="M12" s="148"/>
    </row>
    <row r="13" spans="1:13" ht="9.75" customHeight="1" x14ac:dyDescent="0.2">
      <c r="A13" s="99" t="s">
        <v>431</v>
      </c>
      <c r="B13" s="38" t="s">
        <v>682</v>
      </c>
      <c r="C13" s="12" t="s">
        <v>571</v>
      </c>
      <c r="D13" s="915">
        <v>-362</v>
      </c>
      <c r="E13" s="915">
        <v>130</v>
      </c>
      <c r="F13" s="915">
        <v>10</v>
      </c>
      <c r="G13" s="915">
        <v>0</v>
      </c>
      <c r="H13" s="915">
        <v>-222</v>
      </c>
      <c r="I13" s="915"/>
      <c r="J13" s="915">
        <v>2</v>
      </c>
      <c r="K13" s="915">
        <v>0</v>
      </c>
      <c r="L13" s="915">
        <v>-220</v>
      </c>
      <c r="M13" s="148"/>
    </row>
    <row r="14" spans="1:13" ht="9.75" customHeight="1" x14ac:dyDescent="0.2">
      <c r="A14" s="99" t="s">
        <v>432</v>
      </c>
      <c r="B14" s="38" t="s">
        <v>683</v>
      </c>
      <c r="C14" s="12" t="s">
        <v>571</v>
      </c>
      <c r="D14" s="915">
        <v>-3050</v>
      </c>
      <c r="E14" s="915">
        <v>1183</v>
      </c>
      <c r="F14" s="915">
        <v>-22</v>
      </c>
      <c r="G14" s="915">
        <v>0</v>
      </c>
      <c r="H14" s="915">
        <v>-1889</v>
      </c>
      <c r="I14" s="915"/>
      <c r="J14" s="915">
        <v>-2520</v>
      </c>
      <c r="K14" s="915">
        <v>0</v>
      </c>
      <c r="L14" s="915">
        <v>-4409</v>
      </c>
      <c r="M14" s="148"/>
    </row>
    <row r="15" spans="1:13" ht="9.75" customHeight="1" x14ac:dyDescent="0.2">
      <c r="A15" s="99" t="s">
        <v>433</v>
      </c>
      <c r="B15" s="38" t="s">
        <v>684</v>
      </c>
      <c r="C15" s="12" t="s">
        <v>571</v>
      </c>
      <c r="D15" s="915">
        <v>1530</v>
      </c>
      <c r="E15" s="915">
        <v>1303</v>
      </c>
      <c r="F15" s="915">
        <v>1168</v>
      </c>
      <c r="G15" s="915">
        <v>0</v>
      </c>
      <c r="H15" s="915">
        <v>4001</v>
      </c>
      <c r="I15" s="915"/>
      <c r="J15" s="915">
        <v>2040</v>
      </c>
      <c r="K15" s="915">
        <v>0</v>
      </c>
      <c r="L15" s="915">
        <v>6041</v>
      </c>
      <c r="M15" s="148"/>
    </row>
    <row r="16" spans="1:13" ht="15.75" customHeight="1" x14ac:dyDescent="0.2">
      <c r="A16" s="103" t="s">
        <v>434</v>
      </c>
      <c r="B16" s="37" t="s">
        <v>850</v>
      </c>
      <c r="C16" s="12" t="s">
        <v>571</v>
      </c>
      <c r="D16" s="924">
        <v>613</v>
      </c>
      <c r="E16" s="924">
        <v>1</v>
      </c>
      <c r="F16" s="924">
        <v>0</v>
      </c>
      <c r="G16" s="924">
        <v>0</v>
      </c>
      <c r="H16" s="924">
        <v>614</v>
      </c>
      <c r="I16" s="924"/>
      <c r="J16" s="924">
        <v>0</v>
      </c>
      <c r="K16" s="924">
        <v>0</v>
      </c>
      <c r="L16" s="924">
        <v>614</v>
      </c>
      <c r="M16" s="148"/>
    </row>
    <row r="17" spans="1:13" ht="9.75" customHeight="1" x14ac:dyDescent="0.2">
      <c r="A17" s="99" t="s">
        <v>851</v>
      </c>
      <c r="B17" s="38" t="s">
        <v>685</v>
      </c>
      <c r="C17" s="12" t="s">
        <v>571</v>
      </c>
      <c r="D17" s="915">
        <v>93</v>
      </c>
      <c r="E17" s="915">
        <v>0</v>
      </c>
      <c r="F17" s="916">
        <v>0</v>
      </c>
      <c r="G17" s="915">
        <v>0</v>
      </c>
      <c r="H17" s="916">
        <v>93</v>
      </c>
      <c r="I17" s="915"/>
      <c r="J17" s="916">
        <v>0</v>
      </c>
      <c r="K17" s="915">
        <v>0</v>
      </c>
      <c r="L17" s="917">
        <v>93</v>
      </c>
      <c r="M17" s="148"/>
    </row>
    <row r="18" spans="1:13" ht="9.75" customHeight="1" x14ac:dyDescent="0.2">
      <c r="A18" s="99" t="s">
        <v>852</v>
      </c>
      <c r="B18" s="38" t="s">
        <v>686</v>
      </c>
      <c r="C18" s="12" t="s">
        <v>571</v>
      </c>
      <c r="D18" s="915">
        <v>1209</v>
      </c>
      <c r="E18" s="915">
        <v>1</v>
      </c>
      <c r="F18" s="916">
        <v>0</v>
      </c>
      <c r="G18" s="915">
        <v>0</v>
      </c>
      <c r="H18" s="916">
        <v>1210</v>
      </c>
      <c r="I18" s="915"/>
      <c r="J18" s="916">
        <v>0</v>
      </c>
      <c r="K18" s="915">
        <v>0</v>
      </c>
      <c r="L18" s="917">
        <v>1210</v>
      </c>
      <c r="M18" s="148"/>
    </row>
    <row r="19" spans="1:13" ht="9.75" customHeight="1" x14ac:dyDescent="0.2">
      <c r="A19" s="99" t="s">
        <v>853</v>
      </c>
      <c r="B19" s="38" t="s">
        <v>295</v>
      </c>
      <c r="C19" s="12" t="s">
        <v>571</v>
      </c>
      <c r="D19" s="915">
        <v>-689</v>
      </c>
      <c r="E19" s="915">
        <v>0</v>
      </c>
      <c r="F19" s="916">
        <v>0</v>
      </c>
      <c r="G19" s="915">
        <v>0</v>
      </c>
      <c r="H19" s="916">
        <v>-689</v>
      </c>
      <c r="I19" s="915"/>
      <c r="J19" s="916">
        <v>0</v>
      </c>
      <c r="K19" s="915">
        <v>0</v>
      </c>
      <c r="L19" s="917">
        <v>-689</v>
      </c>
      <c r="M19" s="148"/>
    </row>
    <row r="20" spans="1:13" ht="9.75" customHeight="1" x14ac:dyDescent="0.2">
      <c r="A20" s="99" t="s">
        <v>854</v>
      </c>
      <c r="B20" s="38" t="s">
        <v>296</v>
      </c>
      <c r="C20" s="12" t="s">
        <v>571</v>
      </c>
      <c r="D20" s="915">
        <v>0</v>
      </c>
      <c r="E20" s="915">
        <v>0</v>
      </c>
      <c r="F20" s="916">
        <v>0</v>
      </c>
      <c r="G20" s="915">
        <v>0</v>
      </c>
      <c r="H20" s="916">
        <v>0</v>
      </c>
      <c r="I20" s="915"/>
      <c r="J20" s="916">
        <v>0</v>
      </c>
      <c r="K20" s="915">
        <v>0</v>
      </c>
      <c r="L20" s="917">
        <v>0</v>
      </c>
      <c r="M20" s="148"/>
    </row>
    <row r="21" spans="1:13" ht="15.75" customHeight="1" x14ac:dyDescent="0.2">
      <c r="A21" s="103" t="s">
        <v>855</v>
      </c>
      <c r="B21" s="37" t="s">
        <v>856</v>
      </c>
      <c r="C21" s="12" t="s">
        <v>571</v>
      </c>
      <c r="D21" s="924">
        <v>0</v>
      </c>
      <c r="E21" s="924">
        <v>0</v>
      </c>
      <c r="F21" s="948">
        <v>0</v>
      </c>
      <c r="G21" s="924">
        <v>0</v>
      </c>
      <c r="H21" s="948">
        <v>0</v>
      </c>
      <c r="I21" s="924"/>
      <c r="J21" s="948">
        <v>0</v>
      </c>
      <c r="K21" s="924">
        <v>0</v>
      </c>
      <c r="L21" s="949">
        <v>0</v>
      </c>
      <c r="M21" s="148"/>
    </row>
    <row r="22" spans="1:13" ht="15.75" customHeight="1" x14ac:dyDescent="0.2">
      <c r="A22" s="705" t="s">
        <v>857</v>
      </c>
      <c r="B22" s="41" t="s">
        <v>858</v>
      </c>
      <c r="C22" s="11" t="s">
        <v>571</v>
      </c>
      <c r="D22" s="935">
        <v>35611</v>
      </c>
      <c r="E22" s="935">
        <v>803</v>
      </c>
      <c r="F22" s="935">
        <v>3778</v>
      </c>
      <c r="G22" s="935">
        <v>36</v>
      </c>
      <c r="H22" s="950">
        <v>40228</v>
      </c>
      <c r="I22" s="935"/>
      <c r="J22" s="935">
        <v>5153</v>
      </c>
      <c r="K22" s="935">
        <v>181</v>
      </c>
      <c r="L22" s="951">
        <v>45562</v>
      </c>
      <c r="M22" s="148"/>
    </row>
    <row r="23" spans="1:13" ht="15.75" customHeight="1" x14ac:dyDescent="0.2">
      <c r="A23" s="103" t="s">
        <v>859</v>
      </c>
      <c r="B23" s="37" t="s">
        <v>27</v>
      </c>
      <c r="C23" s="12" t="s">
        <v>571</v>
      </c>
      <c r="D23" s="924">
        <v>31961</v>
      </c>
      <c r="E23" s="924">
        <v>803</v>
      </c>
      <c r="F23" s="924">
        <v>3779</v>
      </c>
      <c r="G23" s="924">
        <v>36</v>
      </c>
      <c r="H23" s="948">
        <v>36579</v>
      </c>
      <c r="I23" s="924"/>
      <c r="J23" s="924">
        <v>4945</v>
      </c>
      <c r="K23" s="924">
        <v>181</v>
      </c>
      <c r="L23" s="949">
        <v>41705</v>
      </c>
      <c r="M23" s="148"/>
    </row>
    <row r="24" spans="1:13" ht="9.75" customHeight="1" x14ac:dyDescent="0.2">
      <c r="A24" s="99" t="s">
        <v>28</v>
      </c>
      <c r="B24" s="38" t="s">
        <v>685</v>
      </c>
      <c r="C24" s="12" t="s">
        <v>571</v>
      </c>
      <c r="D24" s="915">
        <v>-24</v>
      </c>
      <c r="E24" s="915">
        <v>188</v>
      </c>
      <c r="F24" s="915">
        <v>274</v>
      </c>
      <c r="G24" s="915">
        <v>36</v>
      </c>
      <c r="H24" s="916">
        <v>474</v>
      </c>
      <c r="I24" s="915"/>
      <c r="J24" s="915">
        <v>552</v>
      </c>
      <c r="K24" s="915">
        <v>181</v>
      </c>
      <c r="L24" s="917">
        <v>1207</v>
      </c>
      <c r="M24" s="148"/>
    </row>
    <row r="25" spans="1:13" ht="9.75" customHeight="1" x14ac:dyDescent="0.2">
      <c r="A25" s="99" t="s">
        <v>29</v>
      </c>
      <c r="B25" s="38" t="s">
        <v>642</v>
      </c>
      <c r="C25" s="12" t="s">
        <v>571</v>
      </c>
      <c r="D25" s="915">
        <v>-11901</v>
      </c>
      <c r="E25" s="915">
        <v>0</v>
      </c>
      <c r="F25" s="915">
        <v>0</v>
      </c>
      <c r="G25" s="915">
        <v>0</v>
      </c>
      <c r="H25" s="916">
        <v>-11901</v>
      </c>
      <c r="I25" s="915"/>
      <c r="J25" s="915">
        <v>62</v>
      </c>
      <c r="K25" s="915">
        <v>0</v>
      </c>
      <c r="L25" s="917">
        <v>-11839</v>
      </c>
      <c r="M25" s="148"/>
    </row>
    <row r="26" spans="1:13" ht="9.75" customHeight="1" x14ac:dyDescent="0.2">
      <c r="A26" s="99" t="s">
        <v>30</v>
      </c>
      <c r="B26" s="38" t="s">
        <v>643</v>
      </c>
      <c r="C26" s="12" t="s">
        <v>571</v>
      </c>
      <c r="D26" s="915">
        <v>40019</v>
      </c>
      <c r="E26" s="915">
        <v>818</v>
      </c>
      <c r="F26" s="915">
        <v>1711</v>
      </c>
      <c r="G26" s="915">
        <v>0</v>
      </c>
      <c r="H26" s="916">
        <v>42548</v>
      </c>
      <c r="I26" s="915"/>
      <c r="J26" s="915">
        <v>3318</v>
      </c>
      <c r="K26" s="915">
        <v>0</v>
      </c>
      <c r="L26" s="917">
        <v>45866</v>
      </c>
      <c r="M26" s="148"/>
    </row>
    <row r="27" spans="1:13" ht="9.75" customHeight="1" x14ac:dyDescent="0.2">
      <c r="A27" s="99" t="s">
        <v>31</v>
      </c>
      <c r="B27" s="38" t="s">
        <v>682</v>
      </c>
      <c r="C27" s="12" t="s">
        <v>571</v>
      </c>
      <c r="D27" s="915">
        <v>-1763</v>
      </c>
      <c r="E27" s="915">
        <v>-302</v>
      </c>
      <c r="F27" s="915">
        <v>1753</v>
      </c>
      <c r="G27" s="915">
        <v>0</v>
      </c>
      <c r="H27" s="916">
        <v>-312</v>
      </c>
      <c r="I27" s="915"/>
      <c r="J27" s="915">
        <v>-154</v>
      </c>
      <c r="K27" s="915">
        <v>0</v>
      </c>
      <c r="L27" s="917">
        <v>-466</v>
      </c>
      <c r="M27" s="148"/>
    </row>
    <row r="28" spans="1:13" ht="9.75" customHeight="1" x14ac:dyDescent="0.2">
      <c r="A28" s="99" t="s">
        <v>32</v>
      </c>
      <c r="B28" s="38" t="s">
        <v>702</v>
      </c>
      <c r="C28" s="12" t="s">
        <v>571</v>
      </c>
      <c r="D28" s="915">
        <v>8369</v>
      </c>
      <c r="E28" s="915">
        <v>29</v>
      </c>
      <c r="F28" s="915">
        <v>224</v>
      </c>
      <c r="G28" s="915">
        <v>0</v>
      </c>
      <c r="H28" s="916">
        <v>8622</v>
      </c>
      <c r="I28" s="915"/>
      <c r="J28" s="915">
        <v>851</v>
      </c>
      <c r="K28" s="915">
        <v>0</v>
      </c>
      <c r="L28" s="917">
        <v>9473</v>
      </c>
      <c r="M28" s="148"/>
    </row>
    <row r="29" spans="1:13" ht="9.75" customHeight="1" x14ac:dyDescent="0.2">
      <c r="A29" s="99" t="s">
        <v>33</v>
      </c>
      <c r="B29" s="38" t="s">
        <v>684</v>
      </c>
      <c r="C29" s="12" t="s">
        <v>571</v>
      </c>
      <c r="D29" s="915">
        <v>-2739</v>
      </c>
      <c r="E29" s="915">
        <v>70</v>
      </c>
      <c r="F29" s="915">
        <v>-183</v>
      </c>
      <c r="G29" s="915">
        <v>0</v>
      </c>
      <c r="H29" s="916">
        <v>-2852</v>
      </c>
      <c r="I29" s="915"/>
      <c r="J29" s="915">
        <v>316</v>
      </c>
      <c r="K29" s="915">
        <v>0</v>
      </c>
      <c r="L29" s="917">
        <v>-2536</v>
      </c>
      <c r="M29" s="148"/>
    </row>
    <row r="30" spans="1:13" ht="15.75" customHeight="1" x14ac:dyDescent="0.2">
      <c r="A30" s="103" t="s">
        <v>34</v>
      </c>
      <c r="B30" s="37" t="s">
        <v>35</v>
      </c>
      <c r="C30" s="12" t="s">
        <v>571</v>
      </c>
      <c r="D30" s="924">
        <v>3650</v>
      </c>
      <c r="E30" s="924">
        <v>0</v>
      </c>
      <c r="F30" s="924">
        <v>-1</v>
      </c>
      <c r="G30" s="924">
        <v>0</v>
      </c>
      <c r="H30" s="948">
        <v>3649</v>
      </c>
      <c r="I30" s="924"/>
      <c r="J30" s="924">
        <v>208</v>
      </c>
      <c r="K30" s="924">
        <v>0</v>
      </c>
      <c r="L30" s="949">
        <v>3857</v>
      </c>
      <c r="M30" s="148"/>
    </row>
    <row r="31" spans="1:13" ht="9.75" customHeight="1" x14ac:dyDescent="0.2">
      <c r="A31" s="99" t="s">
        <v>36</v>
      </c>
      <c r="B31" s="38" t="s">
        <v>679</v>
      </c>
      <c r="C31" s="12" t="s">
        <v>571</v>
      </c>
      <c r="D31" s="915">
        <v>-5317</v>
      </c>
      <c r="E31" s="915">
        <v>0</v>
      </c>
      <c r="F31" s="916">
        <v>-1</v>
      </c>
      <c r="G31" s="915">
        <v>0</v>
      </c>
      <c r="H31" s="916">
        <v>-5318</v>
      </c>
      <c r="I31" s="915"/>
      <c r="J31" s="916">
        <v>0</v>
      </c>
      <c r="K31" s="915">
        <v>0</v>
      </c>
      <c r="L31" s="917">
        <v>-5318</v>
      </c>
      <c r="M31" s="148"/>
    </row>
    <row r="32" spans="1:13" ht="9.75" customHeight="1" x14ac:dyDescent="0.2">
      <c r="A32" s="99" t="s">
        <v>37</v>
      </c>
      <c r="B32" s="38" t="s">
        <v>686</v>
      </c>
      <c r="C32" s="12" t="s">
        <v>571</v>
      </c>
      <c r="D32" s="915">
        <v>1608</v>
      </c>
      <c r="E32" s="915">
        <v>0</v>
      </c>
      <c r="F32" s="916">
        <v>0</v>
      </c>
      <c r="G32" s="915">
        <v>0</v>
      </c>
      <c r="H32" s="916">
        <v>1608</v>
      </c>
      <c r="I32" s="915"/>
      <c r="J32" s="916">
        <v>196</v>
      </c>
      <c r="K32" s="915">
        <v>0</v>
      </c>
      <c r="L32" s="917">
        <v>1804</v>
      </c>
      <c r="M32" s="148"/>
    </row>
    <row r="33" spans="1:13" ht="9.75" customHeight="1" x14ac:dyDescent="0.2">
      <c r="A33" s="99" t="s">
        <v>38</v>
      </c>
      <c r="B33" s="38" t="s">
        <v>295</v>
      </c>
      <c r="C33" s="12" t="s">
        <v>571</v>
      </c>
      <c r="D33" s="915">
        <v>6319</v>
      </c>
      <c r="E33" s="915">
        <v>0</v>
      </c>
      <c r="F33" s="916">
        <v>0</v>
      </c>
      <c r="G33" s="915">
        <v>0</v>
      </c>
      <c r="H33" s="916">
        <v>6319</v>
      </c>
      <c r="I33" s="915"/>
      <c r="J33" s="916">
        <v>0</v>
      </c>
      <c r="K33" s="915">
        <v>0</v>
      </c>
      <c r="L33" s="917">
        <v>6319</v>
      </c>
      <c r="M33" s="148"/>
    </row>
    <row r="34" spans="1:13" ht="10.5" customHeight="1" x14ac:dyDescent="0.2">
      <c r="A34" s="96" t="s">
        <v>39</v>
      </c>
      <c r="B34" s="39" t="s">
        <v>296</v>
      </c>
      <c r="C34" s="18" t="s">
        <v>571</v>
      </c>
      <c r="D34" s="920">
        <v>1040</v>
      </c>
      <c r="E34" s="920">
        <v>0</v>
      </c>
      <c r="F34" s="943">
        <v>0</v>
      </c>
      <c r="G34" s="920">
        <v>0</v>
      </c>
      <c r="H34" s="943">
        <v>1040</v>
      </c>
      <c r="I34" s="920"/>
      <c r="J34" s="943">
        <v>12</v>
      </c>
      <c r="K34" s="920">
        <v>0</v>
      </c>
      <c r="L34" s="944">
        <v>1052</v>
      </c>
      <c r="M34" s="148"/>
    </row>
    <row r="35" spans="1:13" ht="12.75" customHeight="1" x14ac:dyDescent="0.2">
      <c r="A35" s="106" t="s">
        <v>58</v>
      </c>
      <c r="B35" s="12"/>
      <c r="C35" s="12"/>
      <c r="D35" s="107"/>
      <c r="E35" s="107"/>
      <c r="F35" s="107"/>
      <c r="G35" s="107"/>
      <c r="H35" s="107"/>
      <c r="I35" s="107"/>
      <c r="J35" s="107"/>
      <c r="K35" s="107"/>
      <c r="L35" s="107"/>
      <c r="M35" s="148"/>
    </row>
    <row r="36" spans="1:13" ht="9.75" customHeight="1" x14ac:dyDescent="0.2">
      <c r="A36" s="106" t="s">
        <v>59</v>
      </c>
      <c r="B36" s="12"/>
      <c r="C36" s="12"/>
      <c r="D36" s="107"/>
      <c r="E36" s="107"/>
      <c r="F36" s="107"/>
      <c r="G36" s="107"/>
      <c r="H36" s="107"/>
      <c r="I36" s="107"/>
      <c r="J36" s="107"/>
      <c r="K36" s="107"/>
      <c r="L36" s="107"/>
      <c r="M36" s="148"/>
    </row>
    <row r="37" spans="1:13" ht="10.5" customHeight="1" x14ac:dyDescent="0.2">
      <c r="D37" s="157"/>
      <c r="E37" s="157"/>
      <c r="F37" s="157"/>
      <c r="G37" s="157"/>
      <c r="H37" s="157"/>
      <c r="I37" s="157"/>
      <c r="J37" s="157"/>
      <c r="K37" s="157"/>
      <c r="L37" s="157"/>
      <c r="M37" s="148"/>
    </row>
    <row r="38" spans="1:13" ht="10.5" customHeight="1" x14ac:dyDescent="0.2">
      <c r="D38" s="157"/>
      <c r="E38" s="157"/>
      <c r="F38" s="157"/>
      <c r="G38" s="157"/>
      <c r="H38" s="157"/>
      <c r="I38" s="157"/>
      <c r="J38" s="157"/>
      <c r="K38" s="157"/>
      <c r="L38" s="157"/>
      <c r="M38" s="148"/>
    </row>
  </sheetData>
  <mergeCells count="10">
    <mergeCell ref="G1:K1"/>
    <mergeCell ref="G2:L2"/>
    <mergeCell ref="A4:B5"/>
    <mergeCell ref="D4:H4"/>
    <mergeCell ref="I4:I5"/>
    <mergeCell ref="J4:J5"/>
    <mergeCell ref="K4:K5"/>
    <mergeCell ref="L4:L5"/>
    <mergeCell ref="D3:L3"/>
    <mergeCell ref="A1:B1"/>
  </mergeCells>
  <phoneticPr fontId="1" type="noConversion"/>
  <printOptions horizontalCentered="1"/>
  <pageMargins left="0.19685039370078741" right="0.19685039370078741" top="0.6692913385826772" bottom="0.51181102362204722" header="0" footer="0.31496062992125984"/>
  <pageSetup paperSize="9" firstPageNumber="31" fitToWidth="0" orientation="landscape" r:id="rId1"/>
  <headerFooter alignWithMargins="0">
    <oddFooter>&amp;C&amp;P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I74"/>
  <sheetViews>
    <sheetView view="pageBreakPreview" zoomScale="75" zoomScaleNormal="100" zoomScaleSheetLayoutView="75" workbookViewId="0">
      <selection sqref="A1:B1"/>
    </sheetView>
  </sheetViews>
  <sheetFormatPr defaultRowHeight="12.75" x14ac:dyDescent="0.2"/>
  <cols>
    <col min="1" max="1" width="10.5703125" style="5" customWidth="1"/>
    <col min="2" max="2" width="17.140625" style="5" customWidth="1"/>
    <col min="3" max="3" width="9.85546875" style="961" customWidth="1"/>
    <col min="4" max="4" width="11" style="961" customWidth="1"/>
    <col min="5" max="9" width="9.85546875" style="961" customWidth="1"/>
    <col min="10" max="16384" width="9.140625" style="5"/>
  </cols>
  <sheetData>
    <row r="1" spans="1:9" ht="27.75" customHeight="1" x14ac:dyDescent="0.2">
      <c r="A1" s="3128" t="s">
        <v>184</v>
      </c>
      <c r="B1" s="3075"/>
      <c r="C1" s="952"/>
      <c r="D1" s="3125" t="s">
        <v>185</v>
      </c>
      <c r="E1" s="3125"/>
      <c r="F1" s="3125"/>
      <c r="G1" s="3125"/>
      <c r="H1" s="3125"/>
      <c r="I1" s="953">
        <v>964</v>
      </c>
    </row>
    <row r="2" spans="1:9" x14ac:dyDescent="0.2">
      <c r="A2" s="1" t="s">
        <v>703</v>
      </c>
      <c r="B2" s="35"/>
      <c r="C2" s="952"/>
      <c r="D2" s="3126" t="s">
        <v>356</v>
      </c>
      <c r="E2" s="3126"/>
      <c r="F2" s="3126"/>
      <c r="G2" s="3126"/>
      <c r="H2" s="3126"/>
      <c r="I2" s="3126"/>
    </row>
    <row r="3" spans="1:9" ht="12.75" customHeight="1" x14ac:dyDescent="0.2">
      <c r="A3" s="35"/>
      <c r="B3" s="35"/>
      <c r="C3" s="952"/>
      <c r="D3" s="952"/>
      <c r="E3" s="952"/>
      <c r="F3" s="952"/>
      <c r="G3" s="3127">
        <v>2002</v>
      </c>
      <c r="H3" s="3127"/>
      <c r="I3" s="3127"/>
    </row>
    <row r="4" spans="1:9" ht="13.5" customHeight="1" x14ac:dyDescent="0.2">
      <c r="A4" s="121" t="s">
        <v>705</v>
      </c>
      <c r="B4" s="6"/>
      <c r="C4" s="954"/>
      <c r="D4" s="954"/>
      <c r="E4" s="955"/>
      <c r="F4" s="956"/>
      <c r="G4" s="957"/>
      <c r="H4" s="955"/>
      <c r="I4" s="958"/>
    </row>
    <row r="5" spans="1:9" ht="12.75" customHeight="1" x14ac:dyDescent="0.2">
      <c r="A5" s="36" t="s">
        <v>706</v>
      </c>
      <c r="B5" s="6"/>
      <c r="C5" s="954"/>
      <c r="D5" s="954"/>
      <c r="E5" s="954"/>
      <c r="F5" s="954"/>
      <c r="G5" s="954"/>
      <c r="H5" s="954"/>
      <c r="I5" s="954"/>
    </row>
    <row r="6" spans="1:9" ht="12.75" customHeight="1" x14ac:dyDescent="0.2">
      <c r="A6" s="3116"/>
      <c r="B6" s="3117"/>
      <c r="C6" s="3120" t="s">
        <v>707</v>
      </c>
      <c r="D6" s="3121"/>
      <c r="E6" s="3121"/>
      <c r="F6" s="3121"/>
      <c r="G6" s="3121"/>
      <c r="H6" s="3121"/>
      <c r="I6" s="3122"/>
    </row>
    <row r="7" spans="1:9" ht="33" customHeight="1" x14ac:dyDescent="0.2">
      <c r="A7" s="3118"/>
      <c r="B7" s="3119"/>
      <c r="C7" s="2164" t="s">
        <v>582</v>
      </c>
      <c r="D7" s="2165" t="s">
        <v>557</v>
      </c>
      <c r="E7" s="2165" t="s">
        <v>708</v>
      </c>
      <c r="F7" s="2165" t="s">
        <v>709</v>
      </c>
      <c r="G7" s="2165" t="s">
        <v>710</v>
      </c>
      <c r="H7" s="2166" t="s">
        <v>711</v>
      </c>
      <c r="I7" s="2167" t="s">
        <v>712</v>
      </c>
    </row>
    <row r="8" spans="1:9" ht="12.75" customHeight="1" x14ac:dyDescent="0.2">
      <c r="A8" s="3123" t="s">
        <v>713</v>
      </c>
      <c r="B8" s="122" t="s">
        <v>582</v>
      </c>
      <c r="C8" s="1385"/>
      <c r="D8" s="1309">
        <v>0</v>
      </c>
      <c r="E8" s="1309">
        <v>0</v>
      </c>
      <c r="F8" s="1309">
        <v>0</v>
      </c>
      <c r="G8" s="1309"/>
      <c r="H8" s="1386">
        <v>132</v>
      </c>
      <c r="I8" s="1387">
        <v>132</v>
      </c>
    </row>
    <row r="9" spans="1:9" ht="12.75" customHeight="1" x14ac:dyDescent="0.2">
      <c r="A9" s="3114"/>
      <c r="B9" s="123" t="s">
        <v>557</v>
      </c>
      <c r="C9" s="1388">
        <v>653</v>
      </c>
      <c r="D9" s="1389"/>
      <c r="E9" s="1390">
        <v>0</v>
      </c>
      <c r="F9" s="1390">
        <v>653</v>
      </c>
      <c r="G9" s="1390"/>
      <c r="H9" s="1391">
        <v>42</v>
      </c>
      <c r="I9" s="1392">
        <v>695</v>
      </c>
    </row>
    <row r="10" spans="1:9" ht="12.75" customHeight="1" x14ac:dyDescent="0.2">
      <c r="A10" s="3114"/>
      <c r="B10" s="123" t="s">
        <v>708</v>
      </c>
      <c r="C10" s="1388">
        <v>0</v>
      </c>
      <c r="D10" s="1390">
        <v>0</v>
      </c>
      <c r="E10" s="1389"/>
      <c r="F10" s="1390">
        <v>0</v>
      </c>
      <c r="G10" s="1390"/>
      <c r="H10" s="1391">
        <v>0</v>
      </c>
      <c r="I10" s="1392">
        <v>0</v>
      </c>
    </row>
    <row r="11" spans="1:9" ht="12.75" customHeight="1" x14ac:dyDescent="0.2">
      <c r="A11" s="3114"/>
      <c r="B11" s="124" t="s">
        <v>709</v>
      </c>
      <c r="C11" s="1393">
        <v>653</v>
      </c>
      <c r="D11" s="1394">
        <v>0</v>
      </c>
      <c r="E11" s="1394">
        <v>0</v>
      </c>
      <c r="F11" s="1395"/>
      <c r="G11" s="1394"/>
      <c r="H11" s="1396">
        <v>174</v>
      </c>
      <c r="I11" s="1392">
        <v>827</v>
      </c>
    </row>
    <row r="12" spans="1:9" ht="12.75" customHeight="1" x14ac:dyDescent="0.2">
      <c r="A12" s="3114"/>
      <c r="B12" s="123" t="s">
        <v>710</v>
      </c>
      <c r="C12" s="1393"/>
      <c r="D12" s="1394"/>
      <c r="E12" s="1394"/>
      <c r="F12" s="1397"/>
      <c r="G12" s="1395"/>
      <c r="H12" s="1396"/>
      <c r="I12" s="1392"/>
    </row>
    <row r="13" spans="1:9" ht="12.75" customHeight="1" x14ac:dyDescent="0.2">
      <c r="A13" s="3114"/>
      <c r="B13" s="125" t="s">
        <v>711</v>
      </c>
      <c r="C13" s="1393">
        <v>643</v>
      </c>
      <c r="D13" s="1394">
        <v>0</v>
      </c>
      <c r="E13" s="1394">
        <v>0</v>
      </c>
      <c r="F13" s="1397">
        <v>643</v>
      </c>
      <c r="G13" s="1397"/>
      <c r="H13" s="1398"/>
      <c r="I13" s="1392">
        <v>643</v>
      </c>
    </row>
    <row r="14" spans="1:9" ht="12.75" customHeight="1" x14ac:dyDescent="0.2">
      <c r="A14" s="3115"/>
      <c r="B14" s="126" t="s">
        <v>714</v>
      </c>
      <c r="C14" s="1399">
        <v>1296</v>
      </c>
      <c r="D14" s="1400">
        <v>0</v>
      </c>
      <c r="E14" s="1400">
        <v>0</v>
      </c>
      <c r="F14" s="1400">
        <v>1296</v>
      </c>
      <c r="G14" s="1400"/>
      <c r="H14" s="1400">
        <v>174</v>
      </c>
      <c r="I14" s="1401">
        <v>1470</v>
      </c>
    </row>
    <row r="15" spans="1:9" ht="12.75" customHeight="1" x14ac:dyDescent="0.2">
      <c r="A15" s="6"/>
      <c r="B15" s="6"/>
      <c r="C15" s="954"/>
      <c r="D15" s="954"/>
      <c r="E15" s="954"/>
      <c r="F15" s="954"/>
      <c r="G15" s="954"/>
      <c r="H15" s="954"/>
      <c r="I15" s="1016"/>
    </row>
    <row r="16" spans="1:9" ht="12.75" customHeight="1" x14ac:dyDescent="0.2">
      <c r="A16" s="36" t="s">
        <v>715</v>
      </c>
      <c r="B16" s="6"/>
      <c r="C16" s="954"/>
      <c r="D16" s="954"/>
      <c r="E16" s="954"/>
      <c r="F16" s="954"/>
      <c r="G16" s="954"/>
      <c r="H16" s="954"/>
      <c r="I16" s="954"/>
    </row>
    <row r="17" spans="1:9" ht="12.75" customHeight="1" x14ac:dyDescent="0.2">
      <c r="A17" s="3116"/>
      <c r="B17" s="3117"/>
      <c r="C17" s="3120" t="s">
        <v>716</v>
      </c>
      <c r="D17" s="3121"/>
      <c r="E17" s="3121"/>
      <c r="F17" s="3121"/>
      <c r="G17" s="3121"/>
      <c r="H17" s="3121"/>
      <c r="I17" s="3122"/>
    </row>
    <row r="18" spans="1:9" ht="33" customHeight="1" x14ac:dyDescent="0.2">
      <c r="A18" s="3118"/>
      <c r="B18" s="3119"/>
      <c r="C18" s="2164" t="s">
        <v>582</v>
      </c>
      <c r="D18" s="2165" t="s">
        <v>557</v>
      </c>
      <c r="E18" s="2165" t="s">
        <v>708</v>
      </c>
      <c r="F18" s="2165" t="s">
        <v>709</v>
      </c>
      <c r="G18" s="2165" t="s">
        <v>710</v>
      </c>
      <c r="H18" s="2166" t="s">
        <v>711</v>
      </c>
      <c r="I18" s="2167" t="s">
        <v>712</v>
      </c>
    </row>
    <row r="19" spans="1:9" ht="12.75" customHeight="1" x14ac:dyDescent="0.2">
      <c r="A19" s="3123" t="s">
        <v>717</v>
      </c>
      <c r="B19" s="122" t="s">
        <v>582</v>
      </c>
      <c r="C19" s="1402"/>
      <c r="D19" s="1403">
        <v>0</v>
      </c>
      <c r="E19" s="1403">
        <v>0</v>
      </c>
      <c r="F19" s="1403">
        <v>0</v>
      </c>
      <c r="G19" s="1403"/>
      <c r="H19" s="1404">
        <v>0</v>
      </c>
      <c r="I19" s="1405">
        <v>0</v>
      </c>
    </row>
    <row r="20" spans="1:9" ht="12.75" customHeight="1" x14ac:dyDescent="0.2">
      <c r="A20" s="3114"/>
      <c r="B20" s="123" t="s">
        <v>557</v>
      </c>
      <c r="C20" s="1388">
        <v>8</v>
      </c>
      <c r="D20" s="1389"/>
      <c r="E20" s="1390">
        <v>0</v>
      </c>
      <c r="F20" s="1390">
        <v>8</v>
      </c>
      <c r="G20" s="1390"/>
      <c r="H20" s="1391">
        <v>0</v>
      </c>
      <c r="I20" s="1392">
        <v>8</v>
      </c>
    </row>
    <row r="21" spans="1:9" ht="12.75" customHeight="1" x14ac:dyDescent="0.2">
      <c r="A21" s="3114"/>
      <c r="B21" s="123" t="s">
        <v>708</v>
      </c>
      <c r="C21" s="1388">
        <v>0</v>
      </c>
      <c r="D21" s="1390">
        <v>0</v>
      </c>
      <c r="E21" s="1389"/>
      <c r="F21" s="1390">
        <v>0</v>
      </c>
      <c r="G21" s="1390"/>
      <c r="H21" s="1391">
        <v>0</v>
      </c>
      <c r="I21" s="1392">
        <v>0</v>
      </c>
    </row>
    <row r="22" spans="1:9" ht="12.75" customHeight="1" x14ac:dyDescent="0.2">
      <c r="A22" s="3114"/>
      <c r="B22" s="124" t="s">
        <v>709</v>
      </c>
      <c r="C22" s="1393">
        <v>8</v>
      </c>
      <c r="D22" s="1394">
        <v>0</v>
      </c>
      <c r="E22" s="1394">
        <v>0</v>
      </c>
      <c r="F22" s="1395"/>
      <c r="G22" s="1394"/>
      <c r="H22" s="1396">
        <v>0</v>
      </c>
      <c r="I22" s="1392">
        <v>8</v>
      </c>
    </row>
    <row r="23" spans="1:9" ht="12.75" customHeight="1" x14ac:dyDescent="0.2">
      <c r="A23" s="3114"/>
      <c r="B23" s="123" t="s">
        <v>710</v>
      </c>
      <c r="C23" s="1393"/>
      <c r="D23" s="1394"/>
      <c r="E23" s="1394"/>
      <c r="F23" s="1397"/>
      <c r="G23" s="1395"/>
      <c r="H23" s="1396"/>
      <c r="I23" s="1392"/>
    </row>
    <row r="24" spans="1:9" ht="12.75" customHeight="1" x14ac:dyDescent="0.2">
      <c r="A24" s="3114"/>
      <c r="B24" s="125" t="s">
        <v>711</v>
      </c>
      <c r="C24" s="1393">
        <v>2</v>
      </c>
      <c r="D24" s="1394">
        <v>0</v>
      </c>
      <c r="E24" s="1394">
        <v>0</v>
      </c>
      <c r="F24" s="1397">
        <v>2</v>
      </c>
      <c r="G24" s="1397"/>
      <c r="H24" s="1398"/>
      <c r="I24" s="1392">
        <v>2</v>
      </c>
    </row>
    <row r="25" spans="1:9" ht="12.75" customHeight="1" x14ac:dyDescent="0.2">
      <c r="A25" s="3115"/>
      <c r="B25" s="126" t="s">
        <v>714</v>
      </c>
      <c r="C25" s="1399">
        <v>10</v>
      </c>
      <c r="D25" s="1400">
        <v>0</v>
      </c>
      <c r="E25" s="1400">
        <v>0</v>
      </c>
      <c r="F25" s="1400">
        <v>10</v>
      </c>
      <c r="G25" s="1400"/>
      <c r="H25" s="1400">
        <v>0</v>
      </c>
      <c r="I25" s="1401">
        <v>10</v>
      </c>
    </row>
    <row r="26" spans="1:9" ht="12.75" customHeight="1" x14ac:dyDescent="0.2">
      <c r="A26" s="6"/>
      <c r="B26" s="6"/>
      <c r="C26" s="954"/>
      <c r="D26" s="954"/>
      <c r="E26" s="954"/>
      <c r="F26" s="954"/>
      <c r="G26" s="954"/>
      <c r="H26" s="954"/>
      <c r="I26" s="1016"/>
    </row>
    <row r="27" spans="1:9" ht="12.75" customHeight="1" x14ac:dyDescent="0.2">
      <c r="A27" s="36" t="s">
        <v>718</v>
      </c>
      <c r="B27" s="6"/>
      <c r="C27" s="954"/>
      <c r="D27" s="954"/>
      <c r="E27" s="954"/>
      <c r="F27" s="954"/>
      <c r="G27" s="954"/>
      <c r="H27" s="954"/>
      <c r="I27" s="954"/>
    </row>
    <row r="28" spans="1:9" ht="12.75" customHeight="1" x14ac:dyDescent="0.2">
      <c r="A28" s="3116"/>
      <c r="B28" s="3117"/>
      <c r="C28" s="3120" t="s">
        <v>719</v>
      </c>
      <c r="D28" s="3121"/>
      <c r="E28" s="3121"/>
      <c r="F28" s="3121"/>
      <c r="G28" s="3121"/>
      <c r="H28" s="3121"/>
      <c r="I28" s="3122"/>
    </row>
    <row r="29" spans="1:9" ht="33" customHeight="1" x14ac:dyDescent="0.2">
      <c r="A29" s="3118"/>
      <c r="B29" s="3119"/>
      <c r="C29" s="2164" t="s">
        <v>582</v>
      </c>
      <c r="D29" s="2165" t="s">
        <v>557</v>
      </c>
      <c r="E29" s="2165" t="s">
        <v>708</v>
      </c>
      <c r="F29" s="2165" t="s">
        <v>709</v>
      </c>
      <c r="G29" s="2165" t="s">
        <v>710</v>
      </c>
      <c r="H29" s="2166" t="s">
        <v>711</v>
      </c>
      <c r="I29" s="2167" t="s">
        <v>712</v>
      </c>
    </row>
    <row r="30" spans="1:9" ht="12.75" customHeight="1" x14ac:dyDescent="0.2">
      <c r="A30" s="3123" t="s">
        <v>720</v>
      </c>
      <c r="B30" s="122" t="s">
        <v>582</v>
      </c>
      <c r="C30" s="1406"/>
      <c r="D30" s="1407">
        <v>9898</v>
      </c>
      <c r="E30" s="1407">
        <v>46143</v>
      </c>
      <c r="F30" s="1407">
        <v>56041</v>
      </c>
      <c r="G30" s="1408"/>
      <c r="H30" s="1409">
        <v>43670</v>
      </c>
      <c r="I30" s="1410">
        <v>99711</v>
      </c>
    </row>
    <row r="31" spans="1:9" ht="12.75" customHeight="1" x14ac:dyDescent="0.2">
      <c r="A31" s="3114"/>
      <c r="B31" s="123" t="s">
        <v>557</v>
      </c>
      <c r="C31" s="1411">
        <v>947</v>
      </c>
      <c r="D31" s="1412"/>
      <c r="E31" s="1413">
        <v>76</v>
      </c>
      <c r="F31" s="1413">
        <v>1023</v>
      </c>
      <c r="G31" s="1414"/>
      <c r="H31" s="1415">
        <v>213</v>
      </c>
      <c r="I31" s="1416">
        <v>1236</v>
      </c>
    </row>
    <row r="32" spans="1:9" ht="12.75" customHeight="1" x14ac:dyDescent="0.2">
      <c r="A32" s="3114"/>
      <c r="B32" s="123" t="s">
        <v>708</v>
      </c>
      <c r="C32" s="1411">
        <v>0</v>
      </c>
      <c r="D32" s="1413">
        <v>0</v>
      </c>
      <c r="E32" s="1412"/>
      <c r="F32" s="1413">
        <v>0</v>
      </c>
      <c r="G32" s="1414"/>
      <c r="H32" s="1415">
        <v>0</v>
      </c>
      <c r="I32" s="1416">
        <v>0</v>
      </c>
    </row>
    <row r="33" spans="1:9" ht="12.75" customHeight="1" x14ac:dyDescent="0.2">
      <c r="A33" s="3114"/>
      <c r="B33" s="124" t="s">
        <v>709</v>
      </c>
      <c r="C33" s="1417">
        <v>947</v>
      </c>
      <c r="D33" s="1418">
        <v>9898</v>
      </c>
      <c r="E33" s="1418">
        <v>46219</v>
      </c>
      <c r="F33" s="1419"/>
      <c r="G33" s="1420"/>
      <c r="H33" s="1421">
        <v>43883</v>
      </c>
      <c r="I33" s="1416">
        <v>100947</v>
      </c>
    </row>
    <row r="34" spans="1:9" ht="12.75" customHeight="1" x14ac:dyDescent="0.2">
      <c r="A34" s="3114"/>
      <c r="B34" s="123" t="s">
        <v>710</v>
      </c>
      <c r="C34" s="1422"/>
      <c r="D34" s="1420"/>
      <c r="E34" s="1420"/>
      <c r="F34" s="1423"/>
      <c r="G34" s="1424"/>
      <c r="H34" s="1425"/>
      <c r="I34" s="1426"/>
    </row>
    <row r="35" spans="1:9" ht="12.75" customHeight="1" x14ac:dyDescent="0.2">
      <c r="A35" s="3114"/>
      <c r="B35" s="125" t="s">
        <v>711</v>
      </c>
      <c r="C35" s="1417">
        <v>253</v>
      </c>
      <c r="D35" s="1418">
        <v>7414</v>
      </c>
      <c r="E35" s="1418">
        <v>38</v>
      </c>
      <c r="F35" s="1427">
        <v>7705</v>
      </c>
      <c r="G35" s="1423"/>
      <c r="H35" s="1428"/>
      <c r="I35" s="1416">
        <v>7705</v>
      </c>
    </row>
    <row r="36" spans="1:9" ht="12.75" customHeight="1" x14ac:dyDescent="0.2">
      <c r="A36" s="3115"/>
      <c r="B36" s="126" t="s">
        <v>714</v>
      </c>
      <c r="C36" s="1429">
        <v>1200</v>
      </c>
      <c r="D36" s="1430">
        <v>17312</v>
      </c>
      <c r="E36" s="1430">
        <v>46257</v>
      </c>
      <c r="F36" s="1430">
        <v>64769</v>
      </c>
      <c r="G36" s="1431"/>
      <c r="H36" s="1430">
        <v>43883</v>
      </c>
      <c r="I36" s="1432">
        <v>108652</v>
      </c>
    </row>
    <row r="37" spans="1:9" ht="12.75" customHeight="1" x14ac:dyDescent="0.2">
      <c r="A37" s="127"/>
      <c r="B37" s="128"/>
      <c r="C37" s="959"/>
      <c r="D37" s="959"/>
      <c r="E37" s="959"/>
      <c r="F37" s="959"/>
      <c r="G37" s="959"/>
      <c r="H37" s="959"/>
      <c r="I37" s="1304"/>
    </row>
    <row r="38" spans="1:9" ht="12.75" customHeight="1" x14ac:dyDescent="0.2">
      <c r="A38" s="36" t="s">
        <v>721</v>
      </c>
      <c r="B38" s="6"/>
      <c r="C38" s="954"/>
      <c r="D38" s="954"/>
      <c r="E38" s="954"/>
      <c r="F38" s="954"/>
      <c r="G38" s="954"/>
      <c r="H38" s="954"/>
      <c r="I38" s="954"/>
    </row>
    <row r="39" spans="1:9" ht="12.75" customHeight="1" x14ac:dyDescent="0.2">
      <c r="A39" s="3116"/>
      <c r="B39" s="3117"/>
      <c r="C39" s="3124" t="s">
        <v>722</v>
      </c>
      <c r="D39" s="3121"/>
      <c r="E39" s="3121"/>
      <c r="F39" s="3121"/>
      <c r="G39" s="3121"/>
      <c r="H39" s="3121"/>
      <c r="I39" s="3122"/>
    </row>
    <row r="40" spans="1:9" ht="33" customHeight="1" x14ac:dyDescent="0.2">
      <c r="A40" s="3118"/>
      <c r="B40" s="3119"/>
      <c r="C40" s="2164" t="s">
        <v>582</v>
      </c>
      <c r="D40" s="2165" t="s">
        <v>557</v>
      </c>
      <c r="E40" s="2165" t="s">
        <v>708</v>
      </c>
      <c r="F40" s="2165" t="s">
        <v>709</v>
      </c>
      <c r="G40" s="2165" t="s">
        <v>710</v>
      </c>
      <c r="H40" s="2166" t="s">
        <v>711</v>
      </c>
      <c r="I40" s="2167" t="s">
        <v>712</v>
      </c>
    </row>
    <row r="41" spans="1:9" ht="12.75" customHeight="1" x14ac:dyDescent="0.2">
      <c r="A41" s="3114" t="s">
        <v>723</v>
      </c>
      <c r="B41" s="122" t="s">
        <v>582</v>
      </c>
      <c r="C41" s="1433"/>
      <c r="D41" s="1434">
        <v>11</v>
      </c>
      <c r="E41" s="1434">
        <v>0</v>
      </c>
      <c r="F41" s="1434">
        <v>11</v>
      </c>
      <c r="G41" s="1434"/>
      <c r="H41" s="1435">
        <v>1854</v>
      </c>
      <c r="I41" s="1436">
        <v>1865</v>
      </c>
    </row>
    <row r="42" spans="1:9" ht="12.75" customHeight="1" x14ac:dyDescent="0.2">
      <c r="A42" s="3114"/>
      <c r="B42" s="123" t="s">
        <v>557</v>
      </c>
      <c r="C42" s="1437">
        <v>0</v>
      </c>
      <c r="D42" s="1389"/>
      <c r="E42" s="1390">
        <v>0</v>
      </c>
      <c r="F42" s="1390">
        <v>0</v>
      </c>
      <c r="G42" s="1390"/>
      <c r="H42" s="1391">
        <v>81</v>
      </c>
      <c r="I42" s="1438">
        <v>81</v>
      </c>
    </row>
    <row r="43" spans="1:9" ht="12.75" customHeight="1" x14ac:dyDescent="0.2">
      <c r="A43" s="3114"/>
      <c r="B43" s="123" t="s">
        <v>708</v>
      </c>
      <c r="C43" s="1437">
        <v>0</v>
      </c>
      <c r="D43" s="1390">
        <v>0</v>
      </c>
      <c r="E43" s="1389"/>
      <c r="F43" s="1390">
        <v>0</v>
      </c>
      <c r="G43" s="1390"/>
      <c r="H43" s="1391">
        <v>0</v>
      </c>
      <c r="I43" s="1438">
        <v>0</v>
      </c>
    </row>
    <row r="44" spans="1:9" ht="12.75" customHeight="1" x14ac:dyDescent="0.2">
      <c r="A44" s="3114"/>
      <c r="B44" s="124" t="s">
        <v>709</v>
      </c>
      <c r="C44" s="1439">
        <v>0</v>
      </c>
      <c r="D44" s="1394">
        <v>11</v>
      </c>
      <c r="E44" s="1394">
        <v>0</v>
      </c>
      <c r="F44" s="1395"/>
      <c r="G44" s="1394"/>
      <c r="H44" s="1396">
        <v>1935</v>
      </c>
      <c r="I44" s="1438">
        <v>1946</v>
      </c>
    </row>
    <row r="45" spans="1:9" ht="12.75" customHeight="1" x14ac:dyDescent="0.2">
      <c r="A45" s="3114"/>
      <c r="B45" s="123" t="s">
        <v>710</v>
      </c>
      <c r="C45" s="1439"/>
      <c r="D45" s="1394"/>
      <c r="E45" s="1394"/>
      <c r="F45" s="1397"/>
      <c r="G45" s="1395"/>
      <c r="H45" s="1396"/>
      <c r="I45" s="1438"/>
    </row>
    <row r="46" spans="1:9" ht="12.75" customHeight="1" x14ac:dyDescent="0.2">
      <c r="A46" s="3114"/>
      <c r="B46" s="125" t="s">
        <v>711</v>
      </c>
      <c r="C46" s="1440">
        <v>0</v>
      </c>
      <c r="D46" s="1441">
        <v>10</v>
      </c>
      <c r="E46" s="1441">
        <v>0</v>
      </c>
      <c r="F46" s="1442">
        <v>10</v>
      </c>
      <c r="G46" s="1442"/>
      <c r="H46" s="1443"/>
      <c r="I46" s="1444">
        <v>10</v>
      </c>
    </row>
    <row r="47" spans="1:9" ht="12.75" customHeight="1" x14ac:dyDescent="0.2">
      <c r="A47" s="3115"/>
      <c r="B47" s="126" t="s">
        <v>714</v>
      </c>
      <c r="C47" s="1445">
        <v>0</v>
      </c>
      <c r="D47" s="1446">
        <v>21</v>
      </c>
      <c r="E47" s="1446">
        <v>0</v>
      </c>
      <c r="F47" s="1446">
        <v>21</v>
      </c>
      <c r="G47" s="1446"/>
      <c r="H47" s="1447">
        <v>1935</v>
      </c>
      <c r="I47" s="1448">
        <v>1956</v>
      </c>
    </row>
    <row r="48" spans="1:9" ht="12.75" customHeight="1" x14ac:dyDescent="0.2">
      <c r="A48" s="129"/>
      <c r="B48" s="128"/>
      <c r="C48" s="960"/>
      <c r="D48" s="960"/>
      <c r="E48" s="960"/>
      <c r="F48" s="960"/>
      <c r="G48" s="960"/>
      <c r="H48" s="960"/>
      <c r="I48" s="1016"/>
    </row>
    <row r="49" spans="1:9" x14ac:dyDescent="0.2">
      <c r="A49" s="36" t="s">
        <v>724</v>
      </c>
      <c r="B49" s="6"/>
      <c r="C49" s="954"/>
      <c r="D49" s="954"/>
      <c r="E49" s="954"/>
      <c r="F49" s="954"/>
      <c r="G49" s="954"/>
      <c r="H49" s="954"/>
      <c r="I49" s="954"/>
    </row>
    <row r="50" spans="1:9" x14ac:dyDescent="0.2">
      <c r="A50" s="3116"/>
      <c r="B50" s="3117"/>
      <c r="C50" s="3120" t="s">
        <v>725</v>
      </c>
      <c r="D50" s="3121"/>
      <c r="E50" s="3121"/>
      <c r="F50" s="3121"/>
      <c r="G50" s="3121"/>
      <c r="H50" s="3121"/>
      <c r="I50" s="3122"/>
    </row>
    <row r="51" spans="1:9" ht="31.5" x14ac:dyDescent="0.2">
      <c r="A51" s="3118"/>
      <c r="B51" s="3119"/>
      <c r="C51" s="2164" t="s">
        <v>582</v>
      </c>
      <c r="D51" s="2165" t="s">
        <v>557</v>
      </c>
      <c r="E51" s="2165" t="s">
        <v>708</v>
      </c>
      <c r="F51" s="2165" t="s">
        <v>709</v>
      </c>
      <c r="G51" s="2165" t="s">
        <v>710</v>
      </c>
      <c r="H51" s="2166" t="s">
        <v>711</v>
      </c>
      <c r="I51" s="2167" t="s">
        <v>726</v>
      </c>
    </row>
    <row r="52" spans="1:9" x14ac:dyDescent="0.2">
      <c r="A52" s="3123" t="s">
        <v>727</v>
      </c>
      <c r="B52" s="122" t="s">
        <v>582</v>
      </c>
      <c r="C52" s="1385"/>
      <c r="D52" s="1309">
        <v>251</v>
      </c>
      <c r="E52" s="1309">
        <v>0</v>
      </c>
      <c r="F52" s="1309">
        <v>251</v>
      </c>
      <c r="G52" s="1309"/>
      <c r="H52" s="1386">
        <v>-222</v>
      </c>
      <c r="I52" s="1387">
        <v>29</v>
      </c>
    </row>
    <row r="53" spans="1:9" x14ac:dyDescent="0.2">
      <c r="A53" s="3114"/>
      <c r="B53" s="123" t="s">
        <v>557</v>
      </c>
      <c r="C53" s="1388">
        <v>0</v>
      </c>
      <c r="D53" s="1389"/>
      <c r="E53" s="1390">
        <v>0</v>
      </c>
      <c r="F53" s="1390">
        <v>0</v>
      </c>
      <c r="G53" s="1390"/>
      <c r="H53" s="1391">
        <v>0</v>
      </c>
      <c r="I53" s="1392">
        <v>0</v>
      </c>
    </row>
    <row r="54" spans="1:9" x14ac:dyDescent="0.2">
      <c r="A54" s="3114"/>
      <c r="B54" s="123" t="s">
        <v>708</v>
      </c>
      <c r="C54" s="1388">
        <v>0</v>
      </c>
      <c r="D54" s="1390">
        <v>0</v>
      </c>
      <c r="E54" s="1389"/>
      <c r="F54" s="1390">
        <v>0</v>
      </c>
      <c r="G54" s="1390"/>
      <c r="H54" s="1391">
        <v>0</v>
      </c>
      <c r="I54" s="1392">
        <v>0</v>
      </c>
    </row>
    <row r="55" spans="1:9" x14ac:dyDescent="0.2">
      <c r="A55" s="3114"/>
      <c r="B55" s="124" t="s">
        <v>709</v>
      </c>
      <c r="C55" s="1393">
        <v>0</v>
      </c>
      <c r="D55" s="1394">
        <v>251</v>
      </c>
      <c r="E55" s="1394">
        <v>0</v>
      </c>
      <c r="F55" s="1395"/>
      <c r="G55" s="1394"/>
      <c r="H55" s="1396">
        <v>-222</v>
      </c>
      <c r="I55" s="1392">
        <v>29</v>
      </c>
    </row>
    <row r="56" spans="1:9" x14ac:dyDescent="0.2">
      <c r="A56" s="3114"/>
      <c r="B56" s="123" t="s">
        <v>710</v>
      </c>
      <c r="C56" s="1393"/>
      <c r="D56" s="1394"/>
      <c r="E56" s="1394"/>
      <c r="F56" s="1397"/>
      <c r="G56" s="1395"/>
      <c r="H56" s="1396"/>
      <c r="I56" s="1392"/>
    </row>
    <row r="57" spans="1:9" x14ac:dyDescent="0.2">
      <c r="A57" s="3114"/>
      <c r="B57" s="125" t="s">
        <v>711</v>
      </c>
      <c r="C57" s="1393">
        <v>0</v>
      </c>
      <c r="D57" s="1394">
        <v>0</v>
      </c>
      <c r="E57" s="1394">
        <v>0</v>
      </c>
      <c r="F57" s="1397">
        <v>0</v>
      </c>
      <c r="G57" s="1397"/>
      <c r="H57" s="1398"/>
      <c r="I57" s="1392">
        <v>0</v>
      </c>
    </row>
    <row r="58" spans="1:9" x14ac:dyDescent="0.2">
      <c r="A58" s="3115"/>
      <c r="B58" s="126" t="s">
        <v>728</v>
      </c>
      <c r="C58" s="1399">
        <v>0</v>
      </c>
      <c r="D58" s="1400">
        <v>251</v>
      </c>
      <c r="E58" s="1400">
        <v>0</v>
      </c>
      <c r="F58" s="1400">
        <v>251</v>
      </c>
      <c r="G58" s="1400"/>
      <c r="H58" s="1400">
        <v>-222</v>
      </c>
      <c r="I58" s="1401">
        <v>29</v>
      </c>
    </row>
    <row r="59" spans="1:9" x14ac:dyDescent="0.2">
      <c r="A59" s="129"/>
      <c r="B59" s="128"/>
      <c r="C59" s="960"/>
      <c r="D59" s="960"/>
      <c r="E59" s="960"/>
      <c r="F59" s="960"/>
      <c r="G59" s="960"/>
      <c r="H59" s="960"/>
      <c r="I59" s="1016"/>
    </row>
    <row r="60" spans="1:9" x14ac:dyDescent="0.2">
      <c r="A60" s="36" t="s">
        <v>729</v>
      </c>
      <c r="B60" s="6"/>
      <c r="C60" s="954"/>
      <c r="D60" s="954"/>
      <c r="E60" s="954"/>
      <c r="F60" s="954"/>
      <c r="G60" s="954"/>
      <c r="H60" s="954"/>
      <c r="I60" s="954"/>
    </row>
    <row r="61" spans="1:9" x14ac:dyDescent="0.2">
      <c r="A61" s="3116"/>
      <c r="B61" s="3117"/>
      <c r="C61" s="3120" t="s">
        <v>730</v>
      </c>
      <c r="D61" s="3121"/>
      <c r="E61" s="3121"/>
      <c r="F61" s="3121"/>
      <c r="G61" s="3121"/>
      <c r="H61" s="3121"/>
      <c r="I61" s="3122"/>
    </row>
    <row r="62" spans="1:9" ht="31.5" x14ac:dyDescent="0.2">
      <c r="A62" s="3118"/>
      <c r="B62" s="3119"/>
      <c r="C62" s="2164" t="s">
        <v>582</v>
      </c>
      <c r="D62" s="2165" t="s">
        <v>557</v>
      </c>
      <c r="E62" s="2165" t="s">
        <v>708</v>
      </c>
      <c r="F62" s="2165" t="s">
        <v>709</v>
      </c>
      <c r="G62" s="2165" t="s">
        <v>710</v>
      </c>
      <c r="H62" s="2166" t="s">
        <v>711</v>
      </c>
      <c r="I62" s="2167" t="s">
        <v>731</v>
      </c>
    </row>
    <row r="63" spans="1:9" x14ac:dyDescent="0.2">
      <c r="A63" s="3123" t="s">
        <v>732</v>
      </c>
      <c r="B63" s="122" t="s">
        <v>582</v>
      </c>
      <c r="C63" s="1385"/>
      <c r="D63" s="1309">
        <v>0</v>
      </c>
      <c r="E63" s="1309">
        <v>0</v>
      </c>
      <c r="F63" s="1309">
        <v>0</v>
      </c>
      <c r="G63" s="1309"/>
      <c r="H63" s="1386">
        <v>0</v>
      </c>
      <c r="I63" s="1387">
        <v>0</v>
      </c>
    </row>
    <row r="64" spans="1:9" x14ac:dyDescent="0.2">
      <c r="A64" s="3114"/>
      <c r="B64" s="123" t="s">
        <v>557</v>
      </c>
      <c r="C64" s="1388">
        <v>0</v>
      </c>
      <c r="D64" s="1389"/>
      <c r="E64" s="1390">
        <v>0</v>
      </c>
      <c r="F64" s="1390">
        <v>0</v>
      </c>
      <c r="G64" s="1390"/>
      <c r="H64" s="1391">
        <v>0</v>
      </c>
      <c r="I64" s="1392">
        <v>0</v>
      </c>
    </row>
    <row r="65" spans="1:9" x14ac:dyDescent="0.2">
      <c r="A65" s="3114"/>
      <c r="B65" s="123" t="s">
        <v>708</v>
      </c>
      <c r="C65" s="1388">
        <v>0</v>
      </c>
      <c r="D65" s="1390">
        <v>0</v>
      </c>
      <c r="E65" s="1389"/>
      <c r="F65" s="1390">
        <v>0</v>
      </c>
      <c r="G65" s="1390"/>
      <c r="H65" s="1391">
        <v>0</v>
      </c>
      <c r="I65" s="1392">
        <v>0</v>
      </c>
    </row>
    <row r="66" spans="1:9" x14ac:dyDescent="0.2">
      <c r="A66" s="3114"/>
      <c r="B66" s="124" t="s">
        <v>709</v>
      </c>
      <c r="C66" s="1393">
        <v>0</v>
      </c>
      <c r="D66" s="1394">
        <v>0</v>
      </c>
      <c r="E66" s="1394">
        <v>0</v>
      </c>
      <c r="F66" s="1395"/>
      <c r="G66" s="1394"/>
      <c r="H66" s="1396">
        <v>0</v>
      </c>
      <c r="I66" s="1392">
        <v>0</v>
      </c>
    </row>
    <row r="67" spans="1:9" x14ac:dyDescent="0.2">
      <c r="A67" s="3114"/>
      <c r="B67" s="123" t="s">
        <v>710</v>
      </c>
      <c r="C67" s="1393"/>
      <c r="D67" s="1394"/>
      <c r="E67" s="1394"/>
      <c r="F67" s="1397"/>
      <c r="G67" s="1395"/>
      <c r="H67" s="1396"/>
      <c r="I67" s="1392"/>
    </row>
    <row r="68" spans="1:9" x14ac:dyDescent="0.2">
      <c r="A68" s="3114"/>
      <c r="B68" s="125" t="s">
        <v>711</v>
      </c>
      <c r="C68" s="1393">
        <v>0</v>
      </c>
      <c r="D68" s="1394">
        <v>41</v>
      </c>
      <c r="E68" s="1394">
        <v>0</v>
      </c>
      <c r="F68" s="1397">
        <v>41</v>
      </c>
      <c r="G68" s="1397"/>
      <c r="H68" s="1398"/>
      <c r="I68" s="1392">
        <v>41</v>
      </c>
    </row>
    <row r="69" spans="1:9" x14ac:dyDescent="0.2">
      <c r="A69" s="3115"/>
      <c r="B69" s="126" t="s">
        <v>733</v>
      </c>
      <c r="C69" s="1399">
        <v>0</v>
      </c>
      <c r="D69" s="1400">
        <v>41</v>
      </c>
      <c r="E69" s="1400">
        <v>0</v>
      </c>
      <c r="F69" s="1400">
        <v>41</v>
      </c>
      <c r="G69" s="1400"/>
      <c r="H69" s="1400">
        <v>0</v>
      </c>
      <c r="I69" s="1401">
        <v>41</v>
      </c>
    </row>
    <row r="70" spans="1:9" x14ac:dyDescent="0.2">
      <c r="A70" s="129"/>
      <c r="B70" s="128"/>
      <c r="C70" s="960"/>
      <c r="D70" s="960"/>
      <c r="E70" s="960"/>
      <c r="F70" s="960"/>
      <c r="G70" s="960"/>
      <c r="H70" s="960"/>
      <c r="I70" s="1016"/>
    </row>
    <row r="71" spans="1:9" x14ac:dyDescent="0.2">
      <c r="A71" s="6" t="s">
        <v>637</v>
      </c>
    </row>
    <row r="72" spans="1:9" x14ac:dyDescent="0.2">
      <c r="A72" s="6" t="s">
        <v>638</v>
      </c>
    </row>
    <row r="73" spans="1:9" x14ac:dyDescent="0.2">
      <c r="A73" s="6" t="s">
        <v>639</v>
      </c>
    </row>
    <row r="74" spans="1:9" x14ac:dyDescent="0.2">
      <c r="A74" s="6"/>
    </row>
  </sheetData>
  <mergeCells count="22">
    <mergeCell ref="A63:A69"/>
    <mergeCell ref="A50:B51"/>
    <mergeCell ref="C50:I50"/>
    <mergeCell ref="A52:A58"/>
    <mergeCell ref="A61:B62"/>
    <mergeCell ref="C61:I61"/>
    <mergeCell ref="A8:A14"/>
    <mergeCell ref="A17:B18"/>
    <mergeCell ref="C17:I17"/>
    <mergeCell ref="A19:A25"/>
    <mergeCell ref="D1:H1"/>
    <mergeCell ref="D2:I2"/>
    <mergeCell ref="G3:I3"/>
    <mergeCell ref="A6:B7"/>
    <mergeCell ref="C6:I6"/>
    <mergeCell ref="A1:B1"/>
    <mergeCell ref="A41:A47"/>
    <mergeCell ref="A28:B29"/>
    <mergeCell ref="C28:I28"/>
    <mergeCell ref="A30:A36"/>
    <mergeCell ref="A39:B40"/>
    <mergeCell ref="C39:I39"/>
  </mergeCells>
  <phoneticPr fontId="1" type="noConversion"/>
  <printOptions horizontalCentered="1"/>
  <pageMargins left="0.19685039370078741" right="0.19685039370078741" top="0.6692913385826772" bottom="0.51181102362204722" header="0" footer="0.31496062992125984"/>
  <pageSetup paperSize="9" scale="69" firstPageNumber="31" fitToWidth="0" orientation="portrait" r:id="rId1"/>
  <headerFooter alignWithMargins="0">
    <oddFooter>&amp;C&amp;P</oddFooter>
  </headerFooter>
  <rowBreaks count="1" manualBreakCount="1">
    <brk id="48" max="8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>
    <pageSetUpPr fitToPage="1"/>
  </sheetPr>
  <dimension ref="A1:M43"/>
  <sheetViews>
    <sheetView view="pageBreakPreview" zoomScaleNormal="100" zoomScaleSheetLayoutView="100" workbookViewId="0">
      <selection sqref="A1:B1"/>
    </sheetView>
  </sheetViews>
  <sheetFormatPr defaultRowHeight="12.75" x14ac:dyDescent="0.2"/>
  <cols>
    <col min="1" max="1" width="5.7109375" style="173" customWidth="1"/>
    <col min="2" max="2" width="35.28515625" style="173" customWidth="1"/>
    <col min="3" max="3" width="0.85546875" style="173" customWidth="1"/>
    <col min="4" max="4" width="10" style="981" customWidth="1"/>
    <col min="5" max="5" width="11" style="981" customWidth="1"/>
    <col min="6" max="12" width="10" style="981" customWidth="1"/>
    <col min="13" max="13" width="3.28515625" style="173" customWidth="1"/>
    <col min="14" max="16384" width="9.140625" style="173"/>
  </cols>
  <sheetData>
    <row r="1" spans="1:13" ht="27.75" customHeight="1" x14ac:dyDescent="0.2">
      <c r="A1" s="3143" t="s">
        <v>184</v>
      </c>
      <c r="B1" s="3075"/>
      <c r="C1" s="172"/>
      <c r="D1" s="962"/>
      <c r="E1" s="963"/>
      <c r="F1" s="963"/>
      <c r="G1" s="3130" t="s">
        <v>185</v>
      </c>
      <c r="H1" s="3130"/>
      <c r="I1" s="3130"/>
      <c r="J1" s="3130"/>
      <c r="K1" s="3130"/>
      <c r="L1" s="964">
        <v>964</v>
      </c>
    </row>
    <row r="2" spans="1:13" x14ac:dyDescent="0.2">
      <c r="A2" s="174" t="s">
        <v>186</v>
      </c>
      <c r="B2" s="175"/>
      <c r="C2" s="176"/>
      <c r="D2" s="965"/>
      <c r="E2" s="963"/>
      <c r="F2" s="963"/>
      <c r="G2" s="3131" t="s">
        <v>549</v>
      </c>
      <c r="H2" s="3131"/>
      <c r="I2" s="3131"/>
      <c r="J2" s="3131"/>
      <c r="K2" s="3131"/>
      <c r="L2" s="3131"/>
    </row>
    <row r="3" spans="1:13" ht="12" customHeight="1" x14ac:dyDescent="0.2">
      <c r="A3" s="177"/>
      <c r="B3" s="178"/>
      <c r="C3" s="179"/>
      <c r="D3" s="3132" t="s">
        <v>476</v>
      </c>
      <c r="E3" s="3133"/>
      <c r="F3" s="3133"/>
      <c r="G3" s="3133"/>
      <c r="H3" s="3133"/>
      <c r="I3" s="3133"/>
      <c r="J3" s="3133"/>
      <c r="K3" s="3133"/>
      <c r="L3" s="3134"/>
    </row>
    <row r="4" spans="1:13" ht="12" customHeight="1" x14ac:dyDescent="0.2">
      <c r="A4" s="3135" t="s">
        <v>551</v>
      </c>
      <c r="B4" s="3136"/>
      <c r="C4" s="180"/>
      <c r="D4" s="3137" t="s">
        <v>552</v>
      </c>
      <c r="E4" s="3138"/>
      <c r="F4" s="3138"/>
      <c r="G4" s="3138"/>
      <c r="H4" s="3139"/>
      <c r="I4" s="3140" t="s">
        <v>553</v>
      </c>
      <c r="J4" s="3142" t="s">
        <v>554</v>
      </c>
      <c r="K4" s="3140" t="s">
        <v>555</v>
      </c>
      <c r="L4" s="3129" t="s">
        <v>60</v>
      </c>
    </row>
    <row r="5" spans="1:13" ht="34.5" x14ac:dyDescent="0.2">
      <c r="A5" s="3135"/>
      <c r="B5" s="3136"/>
      <c r="C5" s="180"/>
      <c r="D5" s="2178" t="s">
        <v>556</v>
      </c>
      <c r="E5" s="2138" t="s">
        <v>557</v>
      </c>
      <c r="F5" s="2082" t="s">
        <v>558</v>
      </c>
      <c r="G5" s="2138" t="s">
        <v>555</v>
      </c>
      <c r="H5" s="2082" t="s">
        <v>61</v>
      </c>
      <c r="I5" s="3141"/>
      <c r="J5" s="3142"/>
      <c r="K5" s="3141"/>
      <c r="L5" s="3129"/>
    </row>
    <row r="6" spans="1:13" ht="10.5" customHeight="1" x14ac:dyDescent="0.2">
      <c r="A6" s="181"/>
      <c r="B6" s="182"/>
      <c r="C6" s="182"/>
      <c r="D6" s="966" t="s">
        <v>559</v>
      </c>
      <c r="E6" s="967" t="s">
        <v>560</v>
      </c>
      <c r="F6" s="968" t="s">
        <v>561</v>
      </c>
      <c r="G6" s="967" t="s">
        <v>562</v>
      </c>
      <c r="H6" s="968" t="s">
        <v>563</v>
      </c>
      <c r="I6" s="967" t="s">
        <v>564</v>
      </c>
      <c r="J6" s="968" t="s">
        <v>565</v>
      </c>
      <c r="K6" s="967" t="s">
        <v>566</v>
      </c>
      <c r="L6" s="969" t="s">
        <v>567</v>
      </c>
    </row>
    <row r="7" spans="1:13" ht="10.5" customHeight="1" x14ac:dyDescent="0.2">
      <c r="A7" s="183"/>
      <c r="B7" s="184" t="s">
        <v>568</v>
      </c>
      <c r="C7" s="185"/>
      <c r="D7" s="971" t="s">
        <v>569</v>
      </c>
      <c r="E7" s="971" t="s">
        <v>569</v>
      </c>
      <c r="F7" s="971" t="s">
        <v>569</v>
      </c>
      <c r="G7" s="971" t="s">
        <v>569</v>
      </c>
      <c r="H7" s="972" t="s">
        <v>569</v>
      </c>
      <c r="I7" s="971" t="s">
        <v>569</v>
      </c>
      <c r="J7" s="972" t="s">
        <v>569</v>
      </c>
      <c r="K7" s="971" t="s">
        <v>569</v>
      </c>
      <c r="L7" s="973" t="s">
        <v>569</v>
      </c>
    </row>
    <row r="8" spans="1:13" ht="13.5" customHeight="1" x14ac:dyDescent="0.2">
      <c r="A8" s="186"/>
      <c r="B8" s="139" t="s">
        <v>570</v>
      </c>
      <c r="C8" s="732" t="s">
        <v>571</v>
      </c>
      <c r="D8" s="974"/>
      <c r="E8" s="974"/>
      <c r="F8" s="975"/>
      <c r="G8" s="974"/>
      <c r="H8" s="975"/>
      <c r="I8" s="974"/>
      <c r="J8" s="975"/>
      <c r="K8" s="974"/>
      <c r="L8" s="976"/>
    </row>
    <row r="9" spans="1:13" ht="11.25" customHeight="1" x14ac:dyDescent="0.2">
      <c r="A9" s="188">
        <v>1</v>
      </c>
      <c r="B9" s="25" t="s">
        <v>126</v>
      </c>
      <c r="C9" s="187" t="s">
        <v>571</v>
      </c>
      <c r="D9" s="1449">
        <v>160836</v>
      </c>
      <c r="E9" s="1449">
        <v>38293</v>
      </c>
      <c r="F9" s="1450">
        <v>164496</v>
      </c>
      <c r="G9" s="1449">
        <v>-75937</v>
      </c>
      <c r="H9" s="1449">
        <v>287688</v>
      </c>
      <c r="I9" s="1449"/>
      <c r="J9" s="1449">
        <v>97279</v>
      </c>
      <c r="K9" s="1449">
        <v>-52926</v>
      </c>
      <c r="L9" s="1449">
        <v>332041</v>
      </c>
      <c r="M9" s="190"/>
    </row>
    <row r="10" spans="1:13" ht="9.75" customHeight="1" x14ac:dyDescent="0.2">
      <c r="A10" s="191">
        <v>11</v>
      </c>
      <c r="B10" s="28" t="s">
        <v>572</v>
      </c>
      <c r="C10" s="187" t="s">
        <v>571</v>
      </c>
      <c r="D10" s="1451">
        <v>139489</v>
      </c>
      <c r="E10" s="1451">
        <v>3743</v>
      </c>
      <c r="F10" s="1451">
        <v>0</v>
      </c>
      <c r="G10" s="1451">
        <v>-269</v>
      </c>
      <c r="H10" s="1451">
        <v>142963</v>
      </c>
      <c r="I10" s="1451"/>
      <c r="J10" s="1451">
        <v>26014</v>
      </c>
      <c r="K10" s="1451">
        <v>-489</v>
      </c>
      <c r="L10" s="1451">
        <v>168488</v>
      </c>
      <c r="M10" s="190"/>
    </row>
    <row r="11" spans="1:13" ht="9.75" customHeight="1" x14ac:dyDescent="0.2">
      <c r="A11" s="191">
        <v>12</v>
      </c>
      <c r="B11" s="28" t="s">
        <v>187</v>
      </c>
      <c r="C11" s="187" t="s">
        <v>571</v>
      </c>
      <c r="D11" s="1451">
        <v>7866</v>
      </c>
      <c r="E11" s="1451">
        <v>0</v>
      </c>
      <c r="F11" s="1451">
        <v>108066</v>
      </c>
      <c r="G11" s="1451">
        <v>0</v>
      </c>
      <c r="H11" s="1451">
        <v>115932</v>
      </c>
      <c r="I11" s="1451"/>
      <c r="J11" s="1451">
        <v>0</v>
      </c>
      <c r="K11" s="1451">
        <v>0</v>
      </c>
      <c r="L11" s="1451">
        <v>115932</v>
      </c>
      <c r="M11" s="190"/>
    </row>
    <row r="12" spans="1:13" ht="9.75" customHeight="1" x14ac:dyDescent="0.2">
      <c r="A12" s="191">
        <v>13</v>
      </c>
      <c r="B12" s="28" t="s">
        <v>188</v>
      </c>
      <c r="C12" s="187" t="s">
        <v>571</v>
      </c>
      <c r="D12" s="1451">
        <v>2727</v>
      </c>
      <c r="E12" s="1451">
        <v>19478</v>
      </c>
      <c r="F12" s="1451">
        <v>55720</v>
      </c>
      <c r="G12" s="1451">
        <v>-75638</v>
      </c>
      <c r="H12" s="1451">
        <v>2287</v>
      </c>
      <c r="I12" s="1451"/>
      <c r="J12" s="1451">
        <v>52055</v>
      </c>
      <c r="K12" s="1451">
        <v>-52383</v>
      </c>
      <c r="L12" s="1451">
        <v>1959</v>
      </c>
      <c r="M12" s="190"/>
    </row>
    <row r="13" spans="1:13" ht="9.75" customHeight="1" x14ac:dyDescent="0.2">
      <c r="A13" s="191">
        <v>14</v>
      </c>
      <c r="B13" s="28" t="s">
        <v>189</v>
      </c>
      <c r="C13" s="187" t="s">
        <v>571</v>
      </c>
      <c r="D13" s="1451">
        <v>10754</v>
      </c>
      <c r="E13" s="1451">
        <v>15072</v>
      </c>
      <c r="F13" s="1451">
        <v>710</v>
      </c>
      <c r="G13" s="1451">
        <v>-30</v>
      </c>
      <c r="H13" s="1451">
        <v>26506</v>
      </c>
      <c r="I13" s="1451"/>
      <c r="J13" s="1451">
        <v>19210</v>
      </c>
      <c r="K13" s="1451">
        <v>-54</v>
      </c>
      <c r="L13" s="1451">
        <v>45662</v>
      </c>
      <c r="M13" s="190"/>
    </row>
    <row r="14" spans="1:13" ht="15" customHeight="1" x14ac:dyDescent="0.2">
      <c r="A14" s="188">
        <v>2</v>
      </c>
      <c r="B14" s="25" t="s">
        <v>504</v>
      </c>
      <c r="C14" s="187" t="s">
        <v>571</v>
      </c>
      <c r="D14" s="1449">
        <v>204332</v>
      </c>
      <c r="E14" s="1449">
        <v>40866</v>
      </c>
      <c r="F14" s="1450">
        <v>164796</v>
      </c>
      <c r="G14" s="1449">
        <v>-75937</v>
      </c>
      <c r="H14" s="1449">
        <v>334057</v>
      </c>
      <c r="I14" s="1449"/>
      <c r="J14" s="1449">
        <v>93778</v>
      </c>
      <c r="K14" s="1452">
        <v>-52926</v>
      </c>
      <c r="L14" s="1452">
        <v>374909</v>
      </c>
      <c r="M14" s="190"/>
    </row>
    <row r="15" spans="1:13" ht="9.75" customHeight="1" x14ac:dyDescent="0.2">
      <c r="A15" s="191">
        <v>21</v>
      </c>
      <c r="B15" s="28" t="s">
        <v>190</v>
      </c>
      <c r="C15" s="187" t="s">
        <v>571</v>
      </c>
      <c r="D15" s="1451">
        <v>31376</v>
      </c>
      <c r="E15" s="1451">
        <v>14918</v>
      </c>
      <c r="F15" s="1451">
        <v>2025</v>
      </c>
      <c r="G15" s="1451">
        <v>0</v>
      </c>
      <c r="H15" s="1451">
        <v>48319</v>
      </c>
      <c r="I15" s="1451"/>
      <c r="J15" s="1451">
        <v>49184</v>
      </c>
      <c r="K15" s="1451">
        <v>0</v>
      </c>
      <c r="L15" s="1451">
        <v>97503</v>
      </c>
      <c r="M15" s="190"/>
    </row>
    <row r="16" spans="1:13" ht="9.75" customHeight="1" x14ac:dyDescent="0.2">
      <c r="A16" s="191">
        <v>22</v>
      </c>
      <c r="B16" s="28" t="s">
        <v>191</v>
      </c>
      <c r="C16" s="187" t="s">
        <v>571</v>
      </c>
      <c r="D16" s="1451">
        <v>12192</v>
      </c>
      <c r="E16" s="1451">
        <v>10220</v>
      </c>
      <c r="F16" s="1451">
        <v>2186</v>
      </c>
      <c r="G16" s="1451">
        <v>-226</v>
      </c>
      <c r="H16" s="1451">
        <v>24372</v>
      </c>
      <c r="I16" s="1451"/>
      <c r="J16" s="1451">
        <v>25785</v>
      </c>
      <c r="K16" s="1451">
        <v>-192</v>
      </c>
      <c r="L16" s="1451">
        <v>49965</v>
      </c>
      <c r="M16" s="190"/>
    </row>
    <row r="17" spans="1:13" ht="9.75" customHeight="1" x14ac:dyDescent="0.2">
      <c r="A17" s="191">
        <v>23</v>
      </c>
      <c r="B17" s="28" t="s">
        <v>546</v>
      </c>
      <c r="C17" s="187" t="s">
        <v>571</v>
      </c>
      <c r="D17" s="1451">
        <v>3490</v>
      </c>
      <c r="E17" s="1451">
        <v>5956</v>
      </c>
      <c r="F17" s="1451">
        <v>217</v>
      </c>
      <c r="G17" s="1451">
        <v>0</v>
      </c>
      <c r="H17" s="1451">
        <v>9663</v>
      </c>
      <c r="I17" s="1451"/>
      <c r="J17" s="1451">
        <v>8154</v>
      </c>
      <c r="K17" s="1451">
        <v>0</v>
      </c>
      <c r="L17" s="1451">
        <v>17817</v>
      </c>
      <c r="M17" s="190"/>
    </row>
    <row r="18" spans="1:13" ht="9.75" customHeight="1" x14ac:dyDescent="0.2">
      <c r="A18" s="191">
        <v>24</v>
      </c>
      <c r="B18" s="28" t="s">
        <v>573</v>
      </c>
      <c r="C18" s="187" t="s">
        <v>571</v>
      </c>
      <c r="D18" s="1451">
        <v>23647</v>
      </c>
      <c r="E18" s="1451">
        <v>481</v>
      </c>
      <c r="F18" s="1451">
        <v>278</v>
      </c>
      <c r="G18" s="1451">
        <v>-13</v>
      </c>
      <c r="H18" s="1451">
        <v>24393</v>
      </c>
      <c r="I18" s="1451"/>
      <c r="J18" s="1451">
        <v>1058</v>
      </c>
      <c r="K18" s="1451">
        <v>-12</v>
      </c>
      <c r="L18" s="1451">
        <v>25439</v>
      </c>
      <c r="M18" s="190"/>
    </row>
    <row r="19" spans="1:13" ht="9.75" customHeight="1" x14ac:dyDescent="0.2">
      <c r="A19" s="191">
        <v>25</v>
      </c>
      <c r="B19" s="28" t="s">
        <v>574</v>
      </c>
      <c r="C19" s="187" t="s">
        <v>571</v>
      </c>
      <c r="D19" s="1451">
        <v>3082</v>
      </c>
      <c r="E19" s="1451">
        <v>637</v>
      </c>
      <c r="F19" s="1451">
        <v>0</v>
      </c>
      <c r="G19" s="1451">
        <v>0</v>
      </c>
      <c r="H19" s="1451">
        <v>3719</v>
      </c>
      <c r="I19" s="1451"/>
      <c r="J19" s="1451">
        <v>1372</v>
      </c>
      <c r="K19" s="1451">
        <v>0</v>
      </c>
      <c r="L19" s="1451">
        <v>5091</v>
      </c>
      <c r="M19" s="190"/>
    </row>
    <row r="20" spans="1:13" ht="9.75" customHeight="1" x14ac:dyDescent="0.2">
      <c r="A20" s="191">
        <v>26</v>
      </c>
      <c r="B20" s="28" t="s">
        <v>188</v>
      </c>
      <c r="C20" s="187" t="s">
        <v>571</v>
      </c>
      <c r="D20" s="1451">
        <v>112944</v>
      </c>
      <c r="E20" s="1451">
        <v>910</v>
      </c>
      <c r="F20" s="1451">
        <v>14336</v>
      </c>
      <c r="G20" s="1451">
        <v>-75638</v>
      </c>
      <c r="H20" s="1451">
        <v>52552</v>
      </c>
      <c r="I20" s="1451"/>
      <c r="J20" s="1451">
        <v>330</v>
      </c>
      <c r="K20" s="1451">
        <v>-52383</v>
      </c>
      <c r="L20" s="1451">
        <v>499</v>
      </c>
      <c r="M20" s="190"/>
    </row>
    <row r="21" spans="1:13" ht="9.75" customHeight="1" x14ac:dyDescent="0.2">
      <c r="A21" s="191">
        <v>27</v>
      </c>
      <c r="B21" s="28" t="s">
        <v>575</v>
      </c>
      <c r="C21" s="187" t="s">
        <v>571</v>
      </c>
      <c r="D21" s="1451">
        <v>15795</v>
      </c>
      <c r="E21" s="1451">
        <v>1961</v>
      </c>
      <c r="F21" s="1451">
        <v>138638</v>
      </c>
      <c r="G21" s="1451">
        <v>0</v>
      </c>
      <c r="H21" s="1451">
        <v>156394</v>
      </c>
      <c r="I21" s="1451"/>
      <c r="J21" s="1451">
        <v>4962</v>
      </c>
      <c r="K21" s="1451">
        <v>0</v>
      </c>
      <c r="L21" s="1451">
        <v>161356</v>
      </c>
      <c r="M21" s="190"/>
    </row>
    <row r="22" spans="1:13" ht="9.75" customHeight="1" x14ac:dyDescent="0.2">
      <c r="A22" s="191">
        <v>28</v>
      </c>
      <c r="B22" s="28" t="s">
        <v>576</v>
      </c>
      <c r="C22" s="187" t="s">
        <v>571</v>
      </c>
      <c r="D22" s="1451">
        <v>1806</v>
      </c>
      <c r="E22" s="1451">
        <v>5783</v>
      </c>
      <c r="F22" s="1451">
        <v>7116</v>
      </c>
      <c r="G22" s="1451">
        <v>-60</v>
      </c>
      <c r="H22" s="1451">
        <v>14645</v>
      </c>
      <c r="I22" s="1451"/>
      <c r="J22" s="1451">
        <v>2933</v>
      </c>
      <c r="K22" s="1451">
        <v>-339</v>
      </c>
      <c r="L22" s="1451">
        <v>17239</v>
      </c>
      <c r="M22" s="190"/>
    </row>
    <row r="23" spans="1:13" ht="15" customHeight="1" x14ac:dyDescent="0.2">
      <c r="A23" s="193" t="s">
        <v>577</v>
      </c>
      <c r="B23" s="31" t="s">
        <v>101</v>
      </c>
      <c r="C23" s="187" t="s">
        <v>571</v>
      </c>
      <c r="D23" s="1453">
        <v>-40006</v>
      </c>
      <c r="E23" s="1453">
        <v>3383</v>
      </c>
      <c r="F23" s="1454">
        <v>-83</v>
      </c>
      <c r="G23" s="1453">
        <v>0</v>
      </c>
      <c r="H23" s="1454">
        <v>-36706</v>
      </c>
      <c r="I23" s="1453"/>
      <c r="J23" s="1454">
        <v>11655</v>
      </c>
      <c r="K23" s="1453">
        <v>0</v>
      </c>
      <c r="L23" s="1455">
        <v>-25051</v>
      </c>
      <c r="M23" s="190"/>
    </row>
    <row r="24" spans="1:13" ht="15" customHeight="1" x14ac:dyDescent="0.2">
      <c r="A24" s="193" t="s">
        <v>578</v>
      </c>
      <c r="B24" s="31" t="s">
        <v>102</v>
      </c>
      <c r="C24" s="187" t="s">
        <v>571</v>
      </c>
      <c r="D24" s="1453">
        <v>-43496</v>
      </c>
      <c r="E24" s="1453">
        <v>-2573</v>
      </c>
      <c r="F24" s="1453">
        <v>-300</v>
      </c>
      <c r="G24" s="1453">
        <v>0</v>
      </c>
      <c r="H24" s="1453">
        <v>-46369</v>
      </c>
      <c r="I24" s="1453"/>
      <c r="J24" s="1453">
        <v>3501</v>
      </c>
      <c r="K24" s="1453">
        <v>0</v>
      </c>
      <c r="L24" s="1453">
        <v>-42868</v>
      </c>
      <c r="M24" s="190"/>
    </row>
    <row r="25" spans="1:13" ht="14.25" customHeight="1" x14ac:dyDescent="0.2">
      <c r="A25" s="188"/>
      <c r="B25" s="139" t="s">
        <v>579</v>
      </c>
      <c r="C25" s="187" t="s">
        <v>571</v>
      </c>
      <c r="D25" s="1451"/>
      <c r="E25" s="1451"/>
      <c r="F25" s="1456"/>
      <c r="G25" s="1451"/>
      <c r="H25" s="1456"/>
      <c r="I25" s="1451"/>
      <c r="J25" s="1456"/>
      <c r="K25" s="1451"/>
      <c r="L25" s="1457"/>
      <c r="M25" s="190"/>
    </row>
    <row r="26" spans="1:13" ht="11.25" customHeight="1" x14ac:dyDescent="0.2">
      <c r="A26" s="188">
        <v>31</v>
      </c>
      <c r="B26" s="25" t="s">
        <v>514</v>
      </c>
      <c r="C26" s="187" t="s">
        <v>571</v>
      </c>
      <c r="D26" s="1449">
        <v>2625</v>
      </c>
      <c r="E26" s="1449">
        <v>-3124</v>
      </c>
      <c r="F26" s="1449">
        <v>91</v>
      </c>
      <c r="G26" s="1449">
        <v>0</v>
      </c>
      <c r="H26" s="1449">
        <v>-408</v>
      </c>
      <c r="I26" s="1449"/>
      <c r="J26" s="1449">
        <v>6686</v>
      </c>
      <c r="K26" s="1449">
        <v>0</v>
      </c>
      <c r="L26" s="1449">
        <v>6278</v>
      </c>
      <c r="M26" s="190"/>
    </row>
    <row r="27" spans="1:13" ht="9.75" customHeight="1" x14ac:dyDescent="0.2">
      <c r="A27" s="191">
        <v>311</v>
      </c>
      <c r="B27" s="28" t="s">
        <v>580</v>
      </c>
      <c r="C27" s="187" t="s">
        <v>571</v>
      </c>
      <c r="D27" s="1451">
        <v>2631</v>
      </c>
      <c r="E27" s="1451">
        <v>-2757</v>
      </c>
      <c r="F27" s="1451">
        <v>91</v>
      </c>
      <c r="G27" s="1451">
        <v>0</v>
      </c>
      <c r="H27" s="1451">
        <v>-35</v>
      </c>
      <c r="I27" s="1451"/>
      <c r="J27" s="1451">
        <v>7750</v>
      </c>
      <c r="K27" s="1451">
        <v>0</v>
      </c>
      <c r="L27" s="1451">
        <v>7715</v>
      </c>
      <c r="M27" s="190"/>
    </row>
    <row r="28" spans="1:13" ht="9.75" customHeight="1" x14ac:dyDescent="0.2">
      <c r="A28" s="191">
        <v>312</v>
      </c>
      <c r="B28" s="28" t="s">
        <v>581</v>
      </c>
      <c r="C28" s="187" t="s">
        <v>571</v>
      </c>
      <c r="D28" s="1451">
        <v>0</v>
      </c>
      <c r="E28" s="1451">
        <v>0</v>
      </c>
      <c r="F28" s="1451">
        <v>0</v>
      </c>
      <c r="G28" s="1451">
        <v>0</v>
      </c>
      <c r="H28" s="1451">
        <v>0</v>
      </c>
      <c r="I28" s="1451"/>
      <c r="J28" s="1451">
        <v>0</v>
      </c>
      <c r="K28" s="1451">
        <v>0</v>
      </c>
      <c r="L28" s="1451">
        <v>0</v>
      </c>
      <c r="M28" s="190"/>
    </row>
    <row r="29" spans="1:13" ht="9.75" customHeight="1" x14ac:dyDescent="0.2">
      <c r="A29" s="191">
        <v>313</v>
      </c>
      <c r="B29" s="28" t="s">
        <v>687</v>
      </c>
      <c r="C29" s="187" t="s">
        <v>571</v>
      </c>
      <c r="D29" s="1451">
        <v>0</v>
      </c>
      <c r="E29" s="1451">
        <v>0</v>
      </c>
      <c r="F29" s="1451">
        <v>0</v>
      </c>
      <c r="G29" s="1451">
        <v>0</v>
      </c>
      <c r="H29" s="1456">
        <v>0</v>
      </c>
      <c r="I29" s="1451"/>
      <c r="J29" s="1451">
        <v>0</v>
      </c>
      <c r="K29" s="1451">
        <v>0</v>
      </c>
      <c r="L29" s="1457">
        <v>0</v>
      </c>
      <c r="M29" s="190"/>
    </row>
    <row r="30" spans="1:13" ht="9.75" customHeight="1" x14ac:dyDescent="0.2">
      <c r="A30" s="191">
        <v>314</v>
      </c>
      <c r="B30" s="28" t="s">
        <v>688</v>
      </c>
      <c r="C30" s="187" t="s">
        <v>571</v>
      </c>
      <c r="D30" s="1451">
        <v>-6</v>
      </c>
      <c r="E30" s="1451">
        <v>-367</v>
      </c>
      <c r="F30" s="1451">
        <v>0</v>
      </c>
      <c r="G30" s="1451">
        <v>0</v>
      </c>
      <c r="H30" s="1451">
        <v>-373</v>
      </c>
      <c r="I30" s="1451"/>
      <c r="J30" s="1451">
        <v>-1064</v>
      </c>
      <c r="K30" s="1451">
        <v>0</v>
      </c>
      <c r="L30" s="1451">
        <v>-1437</v>
      </c>
      <c r="M30" s="190"/>
    </row>
    <row r="31" spans="1:13" ht="15" customHeight="1" x14ac:dyDescent="0.2">
      <c r="A31" s="193" t="s">
        <v>689</v>
      </c>
      <c r="B31" s="31" t="s">
        <v>103</v>
      </c>
      <c r="C31" s="187" t="s">
        <v>571</v>
      </c>
      <c r="D31" s="1453">
        <v>-46121</v>
      </c>
      <c r="E31" s="1453">
        <v>551</v>
      </c>
      <c r="F31" s="1453">
        <v>-391</v>
      </c>
      <c r="G31" s="1453">
        <v>0</v>
      </c>
      <c r="H31" s="1453">
        <v>-45961</v>
      </c>
      <c r="I31" s="1453"/>
      <c r="J31" s="1453">
        <v>-3185</v>
      </c>
      <c r="K31" s="1453">
        <v>0</v>
      </c>
      <c r="L31" s="1453">
        <v>-49146</v>
      </c>
      <c r="M31" s="190"/>
    </row>
    <row r="32" spans="1:13" ht="24" customHeight="1" x14ac:dyDescent="0.2">
      <c r="A32" s="733"/>
      <c r="B32" s="32" t="s">
        <v>690</v>
      </c>
      <c r="C32" s="187" t="s">
        <v>571</v>
      </c>
      <c r="D32" s="1451"/>
      <c r="E32" s="1451"/>
      <c r="F32" s="1456"/>
      <c r="G32" s="1451"/>
      <c r="H32" s="1456"/>
      <c r="I32" s="1451"/>
      <c r="J32" s="1456"/>
      <c r="K32" s="1451"/>
      <c r="L32" s="1457"/>
      <c r="M32" s="190"/>
    </row>
    <row r="33" spans="1:13" ht="11.25" customHeight="1" x14ac:dyDescent="0.2">
      <c r="A33" s="188">
        <v>32</v>
      </c>
      <c r="B33" s="25" t="s">
        <v>56</v>
      </c>
      <c r="C33" s="187" t="s">
        <v>571</v>
      </c>
      <c r="D33" s="1449">
        <v>-7816</v>
      </c>
      <c r="E33" s="1449">
        <v>1029</v>
      </c>
      <c r="F33" s="1449">
        <v>-3961</v>
      </c>
      <c r="G33" s="1449">
        <v>8475</v>
      </c>
      <c r="H33" s="1449">
        <v>-2273</v>
      </c>
      <c r="I33" s="1449"/>
      <c r="J33" s="1449">
        <v>-669</v>
      </c>
      <c r="K33" s="1449">
        <v>77</v>
      </c>
      <c r="L33" s="1449">
        <v>-2865</v>
      </c>
      <c r="M33" s="190"/>
    </row>
    <row r="34" spans="1:13" ht="9.75" customHeight="1" x14ac:dyDescent="0.2">
      <c r="A34" s="191">
        <v>321</v>
      </c>
      <c r="B34" s="28" t="s">
        <v>435</v>
      </c>
      <c r="C34" s="187" t="s">
        <v>571</v>
      </c>
      <c r="D34" s="1451">
        <v>-9538</v>
      </c>
      <c r="E34" s="1451">
        <v>1029</v>
      </c>
      <c r="F34" s="1451">
        <v>-3961</v>
      </c>
      <c r="G34" s="1451">
        <v>8475</v>
      </c>
      <c r="H34" s="1451">
        <v>-3995</v>
      </c>
      <c r="I34" s="1451"/>
      <c r="J34" s="1451">
        <v>-669</v>
      </c>
      <c r="K34" s="1451">
        <v>77</v>
      </c>
      <c r="L34" s="1457">
        <v>-4587</v>
      </c>
      <c r="M34" s="190"/>
    </row>
    <row r="35" spans="1:13" ht="9.75" customHeight="1" x14ac:dyDescent="0.2">
      <c r="A35" s="191">
        <v>322</v>
      </c>
      <c r="B35" s="28" t="s">
        <v>437</v>
      </c>
      <c r="C35" s="187" t="s">
        <v>571</v>
      </c>
      <c r="D35" s="1451">
        <v>1722</v>
      </c>
      <c r="E35" s="1451">
        <v>0</v>
      </c>
      <c r="F35" s="1451">
        <v>0</v>
      </c>
      <c r="G35" s="1451">
        <v>0</v>
      </c>
      <c r="H35" s="1451">
        <v>1722</v>
      </c>
      <c r="I35" s="1451"/>
      <c r="J35" s="1451">
        <v>0</v>
      </c>
      <c r="K35" s="1451">
        <v>0</v>
      </c>
      <c r="L35" s="1457">
        <v>1722</v>
      </c>
      <c r="M35" s="190"/>
    </row>
    <row r="36" spans="1:13" ht="9.75" customHeight="1" x14ac:dyDescent="0.2">
      <c r="A36" s="191">
        <v>323</v>
      </c>
      <c r="B36" s="28" t="s">
        <v>438</v>
      </c>
      <c r="C36" s="187" t="s">
        <v>571</v>
      </c>
      <c r="D36" s="1451">
        <v>0</v>
      </c>
      <c r="E36" s="1451">
        <v>0</v>
      </c>
      <c r="F36" s="1451">
        <v>0</v>
      </c>
      <c r="G36" s="1451">
        <v>0</v>
      </c>
      <c r="H36" s="1451">
        <v>0</v>
      </c>
      <c r="I36" s="1451"/>
      <c r="J36" s="1451">
        <v>0</v>
      </c>
      <c r="K36" s="1451">
        <v>0</v>
      </c>
      <c r="L36" s="1457">
        <v>0</v>
      </c>
      <c r="M36" s="190"/>
    </row>
    <row r="37" spans="1:13" ht="11.25" customHeight="1" x14ac:dyDescent="0.2">
      <c r="A37" s="188">
        <v>33</v>
      </c>
      <c r="B37" s="25" t="s">
        <v>51</v>
      </c>
      <c r="C37" s="187" t="s">
        <v>571</v>
      </c>
      <c r="D37" s="1449">
        <v>38305</v>
      </c>
      <c r="E37" s="1449">
        <v>478</v>
      </c>
      <c r="F37" s="1449">
        <v>-3570</v>
      </c>
      <c r="G37" s="1449">
        <v>8475</v>
      </c>
      <c r="H37" s="1449">
        <v>43688</v>
      </c>
      <c r="I37" s="1449"/>
      <c r="J37" s="1449">
        <v>2516</v>
      </c>
      <c r="K37" s="1449">
        <v>77</v>
      </c>
      <c r="L37" s="1449">
        <v>46281</v>
      </c>
      <c r="M37" s="190"/>
    </row>
    <row r="38" spans="1:13" ht="9.75" customHeight="1" x14ac:dyDescent="0.2">
      <c r="A38" s="191">
        <v>331</v>
      </c>
      <c r="B38" s="28" t="s">
        <v>435</v>
      </c>
      <c r="C38" s="187" t="s">
        <v>571</v>
      </c>
      <c r="D38" s="1451">
        <v>34457</v>
      </c>
      <c r="E38" s="1451">
        <v>478</v>
      </c>
      <c r="F38" s="1451">
        <v>-3570</v>
      </c>
      <c r="G38" s="1451">
        <v>8475</v>
      </c>
      <c r="H38" s="1451">
        <v>39840</v>
      </c>
      <c r="I38" s="1451"/>
      <c r="J38" s="1451">
        <v>2268</v>
      </c>
      <c r="K38" s="1451">
        <v>77</v>
      </c>
      <c r="L38" s="1457">
        <v>42185</v>
      </c>
      <c r="M38" s="190"/>
    </row>
    <row r="39" spans="1:13" ht="10.5" customHeight="1" x14ac:dyDescent="0.2">
      <c r="A39" s="194">
        <v>332</v>
      </c>
      <c r="B39" s="147" t="s">
        <v>437</v>
      </c>
      <c r="C39" s="195" t="s">
        <v>571</v>
      </c>
      <c r="D39" s="1458">
        <v>3848</v>
      </c>
      <c r="E39" s="1458">
        <v>0</v>
      </c>
      <c r="F39" s="1458">
        <v>0</v>
      </c>
      <c r="G39" s="1458">
        <v>0</v>
      </c>
      <c r="H39" s="1458">
        <v>3848</v>
      </c>
      <c r="I39" s="1458"/>
      <c r="J39" s="1458">
        <v>248</v>
      </c>
      <c r="K39" s="1458">
        <v>0</v>
      </c>
      <c r="L39" s="1459">
        <v>4096</v>
      </c>
      <c r="M39" s="190"/>
    </row>
    <row r="40" spans="1:13" ht="12" customHeight="1" x14ac:dyDescent="0.2">
      <c r="A40" s="196" t="s">
        <v>58</v>
      </c>
      <c r="B40" s="187"/>
      <c r="C40" s="197"/>
      <c r="D40" s="978"/>
      <c r="E40" s="978"/>
      <c r="F40" s="978"/>
      <c r="G40" s="978"/>
      <c r="H40" s="978"/>
      <c r="I40" s="978"/>
      <c r="J40" s="978"/>
      <c r="K40" s="978"/>
      <c r="L40" s="978"/>
    </row>
    <row r="41" spans="1:13" ht="9.75" customHeight="1" x14ac:dyDescent="0.2">
      <c r="A41" s="198" t="s">
        <v>59</v>
      </c>
      <c r="B41" s="187"/>
      <c r="C41" s="197"/>
      <c r="D41" s="978"/>
      <c r="E41" s="978"/>
      <c r="F41" s="978"/>
      <c r="G41" s="978"/>
      <c r="H41" s="978"/>
      <c r="I41" s="978"/>
      <c r="J41" s="978"/>
      <c r="K41" s="978"/>
      <c r="L41" s="978"/>
    </row>
    <row r="42" spans="1:13" ht="10.5" customHeight="1" x14ac:dyDescent="0.2">
      <c r="A42" s="199" t="s">
        <v>6</v>
      </c>
      <c r="B42" s="199"/>
      <c r="C42" s="200"/>
      <c r="D42" s="979"/>
      <c r="E42" s="979"/>
      <c r="F42" s="979"/>
      <c r="G42" s="979"/>
      <c r="H42" s="979"/>
      <c r="I42" s="979"/>
      <c r="J42" s="979"/>
      <c r="K42" s="979"/>
      <c r="L42" s="979"/>
      <c r="M42" s="200"/>
    </row>
    <row r="43" spans="1:13" ht="10.5" customHeight="1" x14ac:dyDescent="0.2">
      <c r="A43" s="201"/>
      <c r="B43" s="202"/>
      <c r="C43" s="203"/>
      <c r="D43" s="980"/>
      <c r="E43" s="980"/>
      <c r="F43" s="980"/>
      <c r="G43" s="980"/>
      <c r="H43" s="980"/>
      <c r="I43" s="980"/>
      <c r="J43" s="980"/>
      <c r="K43" s="980"/>
      <c r="L43" s="980"/>
      <c r="M43" s="200"/>
    </row>
  </sheetData>
  <mergeCells count="10">
    <mergeCell ref="L4:L5"/>
    <mergeCell ref="G1:K1"/>
    <mergeCell ref="G2:L2"/>
    <mergeCell ref="D3:L3"/>
    <mergeCell ref="A4:B5"/>
    <mergeCell ref="D4:H4"/>
    <mergeCell ref="I4:I5"/>
    <mergeCell ref="J4:J5"/>
    <mergeCell ref="K4:K5"/>
    <mergeCell ref="A1:B1"/>
  </mergeCells>
  <phoneticPr fontId="2" type="noConversion"/>
  <printOptions horizontalCentered="1"/>
  <pageMargins left="0.19685039370078741" right="0.19685039370078741" top="0.6692913385826772" bottom="0.51181102362204722" header="0" footer="0.31496062992125984"/>
  <pageSetup paperSize="9" firstPageNumber="31" fitToWidth="0" orientation="landscape" r:id="rId1"/>
  <headerFooter alignWithMargins="0">
    <oddFooter>&amp;C&amp;P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pageSetUpPr fitToPage="1"/>
  </sheetPr>
  <dimension ref="A1:L47"/>
  <sheetViews>
    <sheetView view="pageBreakPreview" zoomScaleNormal="100" zoomScaleSheetLayoutView="100" workbookViewId="0">
      <selection sqref="A1:B1"/>
    </sheetView>
  </sheetViews>
  <sheetFormatPr defaultRowHeight="12.75" x14ac:dyDescent="0.2"/>
  <cols>
    <col min="1" max="1" width="5.7109375" style="173" customWidth="1"/>
    <col min="2" max="2" width="35.28515625" style="173" customWidth="1"/>
    <col min="3" max="3" width="0.85546875" style="173" customWidth="1"/>
    <col min="4" max="4" width="10" style="981" customWidth="1"/>
    <col min="5" max="5" width="11.28515625" style="981" customWidth="1"/>
    <col min="6" max="12" width="10" style="981" customWidth="1"/>
    <col min="13" max="13" width="3.28515625" style="173" customWidth="1"/>
    <col min="14" max="16384" width="9.140625" style="173"/>
  </cols>
  <sheetData>
    <row r="1" spans="1:12" ht="27.75" customHeight="1" x14ac:dyDescent="0.2">
      <c r="A1" s="3143" t="s">
        <v>184</v>
      </c>
      <c r="B1" s="3075"/>
      <c r="C1" s="172"/>
      <c r="D1" s="962"/>
      <c r="E1" s="963"/>
      <c r="F1" s="963"/>
      <c r="G1" s="3130" t="s">
        <v>185</v>
      </c>
      <c r="H1" s="3130"/>
      <c r="I1" s="3130"/>
      <c r="J1" s="3130"/>
      <c r="K1" s="3130"/>
      <c r="L1" s="964">
        <v>964</v>
      </c>
    </row>
    <row r="2" spans="1:12" x14ac:dyDescent="0.2">
      <c r="A2" s="171" t="s">
        <v>7</v>
      </c>
      <c r="B2" s="204"/>
      <c r="C2" s="205"/>
      <c r="D2" s="982"/>
      <c r="E2" s="963"/>
      <c r="F2" s="963"/>
      <c r="G2" s="3131" t="s">
        <v>549</v>
      </c>
      <c r="H2" s="3131"/>
      <c r="I2" s="3131"/>
      <c r="J2" s="3131"/>
      <c r="K2" s="3131"/>
      <c r="L2" s="3131"/>
    </row>
    <row r="3" spans="1:12" ht="12" customHeight="1" x14ac:dyDescent="0.2">
      <c r="A3" s="177"/>
      <c r="B3" s="178"/>
      <c r="C3" s="179"/>
      <c r="D3" s="3132" t="s">
        <v>476</v>
      </c>
      <c r="E3" s="3133"/>
      <c r="F3" s="3133"/>
      <c r="G3" s="3133"/>
      <c r="H3" s="3133"/>
      <c r="I3" s="3133"/>
      <c r="J3" s="3133"/>
      <c r="K3" s="3133"/>
      <c r="L3" s="3134"/>
    </row>
    <row r="4" spans="1:12" ht="12" customHeight="1" x14ac:dyDescent="0.2">
      <c r="A4" s="3135" t="s">
        <v>8</v>
      </c>
      <c r="B4" s="3136"/>
      <c r="C4" s="180"/>
      <c r="D4" s="3137" t="s">
        <v>552</v>
      </c>
      <c r="E4" s="3138"/>
      <c r="F4" s="3138"/>
      <c r="G4" s="3138"/>
      <c r="H4" s="3139"/>
      <c r="I4" s="3140" t="s">
        <v>553</v>
      </c>
      <c r="J4" s="3142" t="s">
        <v>554</v>
      </c>
      <c r="K4" s="3140" t="s">
        <v>555</v>
      </c>
      <c r="L4" s="3129" t="s">
        <v>60</v>
      </c>
    </row>
    <row r="5" spans="1:12" ht="34.5" x14ac:dyDescent="0.2">
      <c r="A5" s="3135"/>
      <c r="B5" s="3136"/>
      <c r="C5" s="180"/>
      <c r="D5" s="2178" t="s">
        <v>556</v>
      </c>
      <c r="E5" s="2138" t="s">
        <v>557</v>
      </c>
      <c r="F5" s="2082" t="s">
        <v>558</v>
      </c>
      <c r="G5" s="2138" t="s">
        <v>555</v>
      </c>
      <c r="H5" s="2082" t="s">
        <v>61</v>
      </c>
      <c r="I5" s="3141"/>
      <c r="J5" s="3142"/>
      <c r="K5" s="3141"/>
      <c r="L5" s="3129"/>
    </row>
    <row r="6" spans="1:12" ht="10.5" customHeight="1" x14ac:dyDescent="0.2">
      <c r="A6" s="181"/>
      <c r="B6" s="182"/>
      <c r="C6" s="182"/>
      <c r="D6" s="966" t="s">
        <v>559</v>
      </c>
      <c r="E6" s="967" t="s">
        <v>560</v>
      </c>
      <c r="F6" s="968" t="s">
        <v>561</v>
      </c>
      <c r="G6" s="967" t="s">
        <v>562</v>
      </c>
      <c r="H6" s="968" t="s">
        <v>563</v>
      </c>
      <c r="I6" s="967" t="s">
        <v>564</v>
      </c>
      <c r="J6" s="968" t="s">
        <v>565</v>
      </c>
      <c r="K6" s="967" t="s">
        <v>566</v>
      </c>
      <c r="L6" s="969" t="s">
        <v>567</v>
      </c>
    </row>
    <row r="7" spans="1:12" ht="10.5" customHeight="1" x14ac:dyDescent="0.2">
      <c r="A7" s="183"/>
      <c r="B7" s="184" t="s">
        <v>568</v>
      </c>
      <c r="C7" s="185"/>
      <c r="D7" s="971" t="s">
        <v>9</v>
      </c>
      <c r="E7" s="971" t="s">
        <v>9</v>
      </c>
      <c r="F7" s="971" t="s">
        <v>9</v>
      </c>
      <c r="G7" s="971" t="s">
        <v>9</v>
      </c>
      <c r="H7" s="972" t="s">
        <v>9</v>
      </c>
      <c r="I7" s="971" t="s">
        <v>9</v>
      </c>
      <c r="J7" s="972" t="s">
        <v>9</v>
      </c>
      <c r="K7" s="971" t="s">
        <v>9</v>
      </c>
      <c r="L7" s="973" t="s">
        <v>9</v>
      </c>
    </row>
    <row r="8" spans="1:12" ht="12" customHeight="1" x14ac:dyDescent="0.2">
      <c r="A8" s="734"/>
      <c r="B8" s="25" t="s">
        <v>10</v>
      </c>
      <c r="C8" s="732" t="s">
        <v>571</v>
      </c>
      <c r="D8" s="974"/>
      <c r="E8" s="974"/>
      <c r="F8" s="975"/>
      <c r="G8" s="974"/>
      <c r="H8" s="975"/>
      <c r="I8" s="974"/>
      <c r="J8" s="975"/>
      <c r="K8" s="974"/>
      <c r="L8" s="976"/>
    </row>
    <row r="9" spans="1:12" ht="11.25" customHeight="1" x14ac:dyDescent="0.2">
      <c r="A9" s="188">
        <v>1</v>
      </c>
      <c r="B9" s="25" t="s">
        <v>55</v>
      </c>
      <c r="C9" s="187" t="s">
        <v>571</v>
      </c>
      <c r="D9" s="1449">
        <v>153493</v>
      </c>
      <c r="E9" s="1449">
        <v>36586</v>
      </c>
      <c r="F9" s="1449">
        <v>154343</v>
      </c>
      <c r="G9" s="1449">
        <v>-67626</v>
      </c>
      <c r="H9" s="1449">
        <v>276796</v>
      </c>
      <c r="I9" s="1449"/>
      <c r="J9" s="1449">
        <v>98426</v>
      </c>
      <c r="K9" s="1449">
        <v>-52470</v>
      </c>
      <c r="L9" s="1449">
        <v>322752</v>
      </c>
    </row>
    <row r="10" spans="1:12" ht="9.75" customHeight="1" x14ac:dyDescent="0.2">
      <c r="A10" s="191">
        <v>11</v>
      </c>
      <c r="B10" s="28" t="s">
        <v>11</v>
      </c>
      <c r="C10" s="187" t="s">
        <v>571</v>
      </c>
      <c r="D10" s="1451">
        <v>138992</v>
      </c>
      <c r="E10" s="1451">
        <v>3743</v>
      </c>
      <c r="F10" s="1456">
        <v>0</v>
      </c>
      <c r="G10" s="1451">
        <v>-264</v>
      </c>
      <c r="H10" s="1456">
        <v>142471</v>
      </c>
      <c r="I10" s="1451"/>
      <c r="J10" s="1456">
        <v>25995</v>
      </c>
      <c r="K10" s="1451">
        <v>-494</v>
      </c>
      <c r="L10" s="1457">
        <v>167972</v>
      </c>
    </row>
    <row r="11" spans="1:12" ht="9.75" customHeight="1" x14ac:dyDescent="0.2">
      <c r="A11" s="191">
        <v>12</v>
      </c>
      <c r="B11" s="28" t="s">
        <v>12</v>
      </c>
      <c r="C11" s="187" t="s">
        <v>571</v>
      </c>
      <c r="D11" s="1451">
        <v>0</v>
      </c>
      <c r="E11" s="1451">
        <v>0</v>
      </c>
      <c r="F11" s="1456">
        <v>104368</v>
      </c>
      <c r="G11" s="1451">
        <v>0</v>
      </c>
      <c r="H11" s="1456">
        <v>104368</v>
      </c>
      <c r="I11" s="1451"/>
      <c r="J11" s="1456">
        <v>0</v>
      </c>
      <c r="K11" s="1451">
        <v>0</v>
      </c>
      <c r="L11" s="1457">
        <v>104368</v>
      </c>
    </row>
    <row r="12" spans="1:12" ht="9.75" customHeight="1" x14ac:dyDescent="0.2">
      <c r="A12" s="191">
        <v>13</v>
      </c>
      <c r="B12" s="28" t="s">
        <v>13</v>
      </c>
      <c r="C12" s="187" t="s">
        <v>571</v>
      </c>
      <c r="D12" s="1451">
        <v>2572</v>
      </c>
      <c r="E12" s="1451">
        <v>19478</v>
      </c>
      <c r="F12" s="1456">
        <v>47574</v>
      </c>
      <c r="G12" s="1451">
        <v>-67346</v>
      </c>
      <c r="H12" s="1456">
        <v>2278</v>
      </c>
      <c r="I12" s="1451"/>
      <c r="J12" s="1456">
        <v>51601</v>
      </c>
      <c r="K12" s="1451">
        <v>-51920</v>
      </c>
      <c r="L12" s="1457">
        <v>1959</v>
      </c>
    </row>
    <row r="13" spans="1:12" ht="9.75" customHeight="1" x14ac:dyDescent="0.2">
      <c r="A13" s="191">
        <v>14</v>
      </c>
      <c r="B13" s="28" t="s">
        <v>14</v>
      </c>
      <c r="C13" s="187" t="s">
        <v>571</v>
      </c>
      <c r="D13" s="1451">
        <v>11929</v>
      </c>
      <c r="E13" s="1451">
        <v>13365</v>
      </c>
      <c r="F13" s="1456">
        <v>2401</v>
      </c>
      <c r="G13" s="1451">
        <v>-16</v>
      </c>
      <c r="H13" s="1456">
        <v>27679</v>
      </c>
      <c r="I13" s="1451"/>
      <c r="J13" s="1456">
        <v>20830</v>
      </c>
      <c r="K13" s="1451">
        <v>-56</v>
      </c>
      <c r="L13" s="1457">
        <v>48453</v>
      </c>
    </row>
    <row r="14" spans="1:12" ht="12" customHeight="1" x14ac:dyDescent="0.2">
      <c r="A14" s="188">
        <v>2</v>
      </c>
      <c r="B14" s="25" t="s">
        <v>523</v>
      </c>
      <c r="C14" s="187" t="s">
        <v>571</v>
      </c>
      <c r="D14" s="1449">
        <v>184771</v>
      </c>
      <c r="E14" s="1449">
        <v>34772</v>
      </c>
      <c r="F14" s="1449">
        <v>159344</v>
      </c>
      <c r="G14" s="1449">
        <v>-67626</v>
      </c>
      <c r="H14" s="1449">
        <v>311261</v>
      </c>
      <c r="I14" s="1449"/>
      <c r="J14" s="1449">
        <v>85377</v>
      </c>
      <c r="K14" s="1449">
        <v>-52470</v>
      </c>
      <c r="L14" s="1449">
        <v>344168</v>
      </c>
    </row>
    <row r="15" spans="1:12" ht="9.75" customHeight="1" x14ac:dyDescent="0.2">
      <c r="A15" s="191">
        <v>21</v>
      </c>
      <c r="B15" s="29" t="s">
        <v>15</v>
      </c>
      <c r="C15" s="187" t="s">
        <v>571</v>
      </c>
      <c r="D15" s="1451">
        <v>23388</v>
      </c>
      <c r="E15" s="1451">
        <v>14921</v>
      </c>
      <c r="F15" s="1456">
        <v>2023</v>
      </c>
      <c r="G15" s="1451">
        <v>0</v>
      </c>
      <c r="H15" s="1456">
        <v>40332</v>
      </c>
      <c r="I15" s="1451"/>
      <c r="J15" s="1456">
        <v>49165</v>
      </c>
      <c r="K15" s="1451">
        <v>0</v>
      </c>
      <c r="L15" s="1457">
        <v>89497</v>
      </c>
    </row>
    <row r="16" spans="1:12" ht="9.75" customHeight="1" x14ac:dyDescent="0.2">
      <c r="A16" s="191">
        <v>22</v>
      </c>
      <c r="B16" s="29" t="s">
        <v>16</v>
      </c>
      <c r="C16" s="187" t="s">
        <v>571</v>
      </c>
      <c r="D16" s="1451">
        <v>12274</v>
      </c>
      <c r="E16" s="1451">
        <v>10084</v>
      </c>
      <c r="F16" s="1456">
        <v>1984</v>
      </c>
      <c r="G16" s="1451">
        <v>-225</v>
      </c>
      <c r="H16" s="1456">
        <v>24117</v>
      </c>
      <c r="I16" s="1451"/>
      <c r="J16" s="1456">
        <v>25780</v>
      </c>
      <c r="K16" s="1451">
        <v>-199</v>
      </c>
      <c r="L16" s="1457">
        <v>49698</v>
      </c>
    </row>
    <row r="17" spans="1:12" ht="9.75" customHeight="1" x14ac:dyDescent="0.2">
      <c r="A17" s="191">
        <v>24</v>
      </c>
      <c r="B17" s="29" t="s">
        <v>573</v>
      </c>
      <c r="C17" s="187" t="s">
        <v>571</v>
      </c>
      <c r="D17" s="1451">
        <v>23728</v>
      </c>
      <c r="E17" s="1451">
        <v>454</v>
      </c>
      <c r="F17" s="1456">
        <v>278</v>
      </c>
      <c r="G17" s="1451">
        <v>0</v>
      </c>
      <c r="H17" s="1456">
        <v>24460</v>
      </c>
      <c r="I17" s="1451"/>
      <c r="J17" s="1456">
        <v>1050</v>
      </c>
      <c r="K17" s="1451">
        <v>-12</v>
      </c>
      <c r="L17" s="1457">
        <v>25498</v>
      </c>
    </row>
    <row r="18" spans="1:12" ht="9.75" customHeight="1" x14ac:dyDescent="0.2">
      <c r="A18" s="191">
        <v>25</v>
      </c>
      <c r="B18" s="29" t="s">
        <v>17</v>
      </c>
      <c r="C18" s="187" t="s">
        <v>571</v>
      </c>
      <c r="D18" s="1451">
        <v>3132</v>
      </c>
      <c r="E18" s="1451">
        <v>918</v>
      </c>
      <c r="F18" s="1456">
        <v>0</v>
      </c>
      <c r="G18" s="1451">
        <v>0</v>
      </c>
      <c r="H18" s="1456">
        <v>4050</v>
      </c>
      <c r="I18" s="1451"/>
      <c r="J18" s="1456">
        <v>1312</v>
      </c>
      <c r="K18" s="1451">
        <v>0</v>
      </c>
      <c r="L18" s="1457">
        <v>5362</v>
      </c>
    </row>
    <row r="19" spans="1:12" ht="9.75" customHeight="1" x14ac:dyDescent="0.2">
      <c r="A19" s="191">
        <v>26</v>
      </c>
      <c r="B19" s="29" t="s">
        <v>13</v>
      </c>
      <c r="C19" s="187" t="s">
        <v>571</v>
      </c>
      <c r="D19" s="1451">
        <v>104274</v>
      </c>
      <c r="E19" s="1451">
        <v>870</v>
      </c>
      <c r="F19" s="1456">
        <v>14190</v>
      </c>
      <c r="G19" s="1451">
        <v>-67346</v>
      </c>
      <c r="H19" s="1456">
        <v>51988</v>
      </c>
      <c r="I19" s="1451"/>
      <c r="J19" s="1456">
        <v>320</v>
      </c>
      <c r="K19" s="1451">
        <v>-51920</v>
      </c>
      <c r="L19" s="1457">
        <v>388</v>
      </c>
    </row>
    <row r="20" spans="1:12" ht="9.75" customHeight="1" x14ac:dyDescent="0.2">
      <c r="A20" s="191">
        <v>27</v>
      </c>
      <c r="B20" s="29" t="s">
        <v>18</v>
      </c>
      <c r="C20" s="187" t="s">
        <v>571</v>
      </c>
      <c r="D20" s="1451">
        <v>14590</v>
      </c>
      <c r="E20" s="1451">
        <v>1982</v>
      </c>
      <c r="F20" s="1456">
        <v>137288</v>
      </c>
      <c r="G20" s="1451">
        <v>0</v>
      </c>
      <c r="H20" s="1456">
        <v>153860</v>
      </c>
      <c r="I20" s="1451"/>
      <c r="J20" s="1456">
        <v>5003</v>
      </c>
      <c r="K20" s="1451">
        <v>0</v>
      </c>
      <c r="L20" s="1457">
        <v>158863</v>
      </c>
    </row>
    <row r="21" spans="1:12" ht="9.75" customHeight="1" x14ac:dyDescent="0.2">
      <c r="A21" s="191">
        <v>28</v>
      </c>
      <c r="B21" s="29" t="s">
        <v>19</v>
      </c>
      <c r="C21" s="187" t="s">
        <v>571</v>
      </c>
      <c r="D21" s="1451">
        <v>3385</v>
      </c>
      <c r="E21" s="1451">
        <v>5543</v>
      </c>
      <c r="F21" s="1456">
        <v>3581</v>
      </c>
      <c r="G21" s="1451">
        <v>-55</v>
      </c>
      <c r="H21" s="1456">
        <v>12454</v>
      </c>
      <c r="I21" s="1451"/>
      <c r="J21" s="1456">
        <v>2747</v>
      </c>
      <c r="K21" s="1451">
        <v>-339</v>
      </c>
      <c r="L21" s="1457">
        <v>14862</v>
      </c>
    </row>
    <row r="22" spans="1:12" ht="12" customHeight="1" x14ac:dyDescent="0.2">
      <c r="A22" s="193" t="s">
        <v>20</v>
      </c>
      <c r="B22" s="146" t="s">
        <v>62</v>
      </c>
      <c r="C22" s="187" t="s">
        <v>571</v>
      </c>
      <c r="D22" s="1453">
        <v>-31278</v>
      </c>
      <c r="E22" s="1453">
        <v>1814</v>
      </c>
      <c r="F22" s="1453">
        <v>-5001</v>
      </c>
      <c r="G22" s="1453">
        <v>0</v>
      </c>
      <c r="H22" s="1453">
        <v>-34465</v>
      </c>
      <c r="I22" s="1453"/>
      <c r="J22" s="1453">
        <v>13049</v>
      </c>
      <c r="K22" s="1453">
        <v>0</v>
      </c>
      <c r="L22" s="1453">
        <v>-21416</v>
      </c>
    </row>
    <row r="23" spans="1:12" ht="21" customHeight="1" x14ac:dyDescent="0.2">
      <c r="A23" s="206"/>
      <c r="B23" s="32" t="s">
        <v>21</v>
      </c>
      <c r="C23" s="187" t="s">
        <v>571</v>
      </c>
      <c r="D23" s="1451"/>
      <c r="E23" s="1451"/>
      <c r="F23" s="1456"/>
      <c r="G23" s="1451"/>
      <c r="H23" s="1456"/>
      <c r="I23" s="1451"/>
      <c r="J23" s="1456"/>
      <c r="K23" s="1451"/>
      <c r="L23" s="1457"/>
    </row>
    <row r="24" spans="1:12" ht="11.25" customHeight="1" x14ac:dyDescent="0.2">
      <c r="A24" s="188">
        <v>31.1</v>
      </c>
      <c r="B24" s="25" t="s">
        <v>524</v>
      </c>
      <c r="C24" s="187" t="s">
        <v>571</v>
      </c>
      <c r="D24" s="1449">
        <v>6136</v>
      </c>
      <c r="E24" s="1449">
        <v>2422</v>
      </c>
      <c r="F24" s="1449">
        <v>307</v>
      </c>
      <c r="G24" s="1449">
        <v>0</v>
      </c>
      <c r="H24" s="1449">
        <v>8865</v>
      </c>
      <c r="I24" s="1449"/>
      <c r="J24" s="1449">
        <v>16061</v>
      </c>
      <c r="K24" s="1449">
        <v>0</v>
      </c>
      <c r="L24" s="1449">
        <v>24926</v>
      </c>
    </row>
    <row r="25" spans="1:12" ht="9.75" customHeight="1" x14ac:dyDescent="0.2">
      <c r="A25" s="191">
        <v>311.10000000000002</v>
      </c>
      <c r="B25" s="28" t="s">
        <v>22</v>
      </c>
      <c r="C25" s="187" t="s">
        <v>571</v>
      </c>
      <c r="D25" s="1451">
        <v>6136</v>
      </c>
      <c r="E25" s="1451">
        <v>2206</v>
      </c>
      <c r="F25" s="1456">
        <v>307</v>
      </c>
      <c r="G25" s="1451">
        <v>0</v>
      </c>
      <c r="H25" s="1456">
        <v>8649</v>
      </c>
      <c r="I25" s="1451"/>
      <c r="J25" s="1456">
        <v>16061</v>
      </c>
      <c r="K25" s="1451">
        <v>0</v>
      </c>
      <c r="L25" s="1457">
        <v>24710</v>
      </c>
    </row>
    <row r="26" spans="1:12" ht="9.75" customHeight="1" x14ac:dyDescent="0.2">
      <c r="A26" s="191">
        <v>312.10000000000002</v>
      </c>
      <c r="B26" s="28" t="s">
        <v>23</v>
      </c>
      <c r="C26" s="187" t="s">
        <v>571</v>
      </c>
      <c r="D26" s="1451">
        <v>0</v>
      </c>
      <c r="E26" s="1451">
        <v>0</v>
      </c>
      <c r="F26" s="1456">
        <v>0</v>
      </c>
      <c r="G26" s="1451">
        <v>0</v>
      </c>
      <c r="H26" s="1456">
        <v>0</v>
      </c>
      <c r="I26" s="1451"/>
      <c r="J26" s="1456">
        <v>0</v>
      </c>
      <c r="K26" s="1451">
        <v>0</v>
      </c>
      <c r="L26" s="1457">
        <v>0</v>
      </c>
    </row>
    <row r="27" spans="1:12" ht="9.75" customHeight="1" x14ac:dyDescent="0.2">
      <c r="A27" s="191">
        <v>313.10000000000002</v>
      </c>
      <c r="B27" s="28" t="s">
        <v>24</v>
      </c>
      <c r="C27" s="187" t="s">
        <v>571</v>
      </c>
      <c r="D27" s="1451">
        <v>0</v>
      </c>
      <c r="E27" s="1451">
        <v>0</v>
      </c>
      <c r="F27" s="1456">
        <v>0</v>
      </c>
      <c r="G27" s="1451">
        <v>0</v>
      </c>
      <c r="H27" s="1456">
        <v>0</v>
      </c>
      <c r="I27" s="1451"/>
      <c r="J27" s="1456">
        <v>0</v>
      </c>
      <c r="K27" s="1451">
        <v>0</v>
      </c>
      <c r="L27" s="1457">
        <v>0</v>
      </c>
    </row>
    <row r="28" spans="1:12" ht="9.75" customHeight="1" x14ac:dyDescent="0.2">
      <c r="A28" s="191">
        <v>314.10000000000002</v>
      </c>
      <c r="B28" s="28" t="s">
        <v>25</v>
      </c>
      <c r="C28" s="187" t="s">
        <v>571</v>
      </c>
      <c r="D28" s="1451">
        <v>0</v>
      </c>
      <c r="E28" s="1451">
        <v>216</v>
      </c>
      <c r="F28" s="1456">
        <v>0</v>
      </c>
      <c r="G28" s="1451">
        <v>0</v>
      </c>
      <c r="H28" s="1456">
        <v>216</v>
      </c>
      <c r="I28" s="1451"/>
      <c r="J28" s="1456">
        <v>0</v>
      </c>
      <c r="K28" s="1451">
        <v>0</v>
      </c>
      <c r="L28" s="1457">
        <v>216</v>
      </c>
    </row>
    <row r="29" spans="1:12" ht="12" customHeight="1" x14ac:dyDescent="0.2">
      <c r="A29" s="188">
        <v>31.2</v>
      </c>
      <c r="B29" s="25" t="s">
        <v>528</v>
      </c>
      <c r="C29" s="187" t="s">
        <v>571</v>
      </c>
      <c r="D29" s="1449">
        <v>6</v>
      </c>
      <c r="E29" s="1449">
        <v>-123</v>
      </c>
      <c r="F29" s="1449">
        <v>0</v>
      </c>
      <c r="G29" s="1449">
        <v>0</v>
      </c>
      <c r="H29" s="1449">
        <v>-117</v>
      </c>
      <c r="I29" s="1449"/>
      <c r="J29" s="1449">
        <v>1064</v>
      </c>
      <c r="K29" s="1449">
        <v>0</v>
      </c>
      <c r="L29" s="1449">
        <v>947</v>
      </c>
    </row>
    <row r="30" spans="1:12" ht="9.75" customHeight="1" x14ac:dyDescent="0.2">
      <c r="A30" s="191">
        <v>311.2</v>
      </c>
      <c r="B30" s="28" t="s">
        <v>22</v>
      </c>
      <c r="C30" s="187" t="s">
        <v>571</v>
      </c>
      <c r="D30" s="1451">
        <v>0</v>
      </c>
      <c r="E30" s="1451">
        <v>-946</v>
      </c>
      <c r="F30" s="1456">
        <v>0</v>
      </c>
      <c r="G30" s="1451">
        <v>0</v>
      </c>
      <c r="H30" s="1456">
        <v>-946</v>
      </c>
      <c r="I30" s="1451"/>
      <c r="J30" s="1456">
        <v>0</v>
      </c>
      <c r="K30" s="1451">
        <v>0</v>
      </c>
      <c r="L30" s="1457">
        <v>-946</v>
      </c>
    </row>
    <row r="31" spans="1:12" ht="9.75" customHeight="1" x14ac:dyDescent="0.2">
      <c r="A31" s="191">
        <v>312.2</v>
      </c>
      <c r="B31" s="28" t="s">
        <v>23</v>
      </c>
      <c r="C31" s="187" t="s">
        <v>571</v>
      </c>
      <c r="D31" s="1451">
        <v>0</v>
      </c>
      <c r="E31" s="1451">
        <v>0</v>
      </c>
      <c r="F31" s="1456">
        <v>0</v>
      </c>
      <c r="G31" s="1451">
        <v>0</v>
      </c>
      <c r="H31" s="1456">
        <v>0</v>
      </c>
      <c r="I31" s="1451"/>
      <c r="J31" s="1456">
        <v>0</v>
      </c>
      <c r="K31" s="1451">
        <v>0</v>
      </c>
      <c r="L31" s="1457">
        <v>0</v>
      </c>
    </row>
    <row r="32" spans="1:12" ht="9.75" customHeight="1" x14ac:dyDescent="0.2">
      <c r="A32" s="191">
        <v>313.2</v>
      </c>
      <c r="B32" s="28" t="s">
        <v>24</v>
      </c>
      <c r="C32" s="187" t="s">
        <v>571</v>
      </c>
      <c r="D32" s="1451">
        <v>0</v>
      </c>
      <c r="E32" s="1451">
        <v>0</v>
      </c>
      <c r="F32" s="1456">
        <v>0</v>
      </c>
      <c r="G32" s="1451">
        <v>0</v>
      </c>
      <c r="H32" s="1456">
        <v>0</v>
      </c>
      <c r="I32" s="1451"/>
      <c r="J32" s="1456">
        <v>0</v>
      </c>
      <c r="K32" s="1451">
        <v>0</v>
      </c>
      <c r="L32" s="1457">
        <v>0</v>
      </c>
    </row>
    <row r="33" spans="1:12" ht="9.75" customHeight="1" x14ac:dyDescent="0.2">
      <c r="A33" s="191">
        <v>314.2</v>
      </c>
      <c r="B33" s="28" t="s">
        <v>25</v>
      </c>
      <c r="C33" s="187" t="s">
        <v>571</v>
      </c>
      <c r="D33" s="1451">
        <v>6</v>
      </c>
      <c r="E33" s="1451">
        <v>823</v>
      </c>
      <c r="F33" s="1456">
        <v>0</v>
      </c>
      <c r="G33" s="1451">
        <v>0</v>
      </c>
      <c r="H33" s="1456">
        <v>829</v>
      </c>
      <c r="I33" s="1451"/>
      <c r="J33" s="1456">
        <v>1064</v>
      </c>
      <c r="K33" s="1451">
        <v>0</v>
      </c>
      <c r="L33" s="1457">
        <v>1893</v>
      </c>
    </row>
    <row r="34" spans="1:12" ht="12" customHeight="1" x14ac:dyDescent="0.2">
      <c r="A34" s="737">
        <v>31</v>
      </c>
      <c r="B34" s="154" t="s">
        <v>26</v>
      </c>
      <c r="C34" s="738" t="s">
        <v>571</v>
      </c>
      <c r="D34" s="1453">
        <v>6130</v>
      </c>
      <c r="E34" s="1453">
        <v>2545</v>
      </c>
      <c r="F34" s="1453">
        <v>307</v>
      </c>
      <c r="G34" s="1453">
        <v>0</v>
      </c>
      <c r="H34" s="1453">
        <v>8982</v>
      </c>
      <c r="I34" s="1453"/>
      <c r="J34" s="1453">
        <v>14997</v>
      </c>
      <c r="K34" s="1453">
        <v>0</v>
      </c>
      <c r="L34" s="1453">
        <v>23979</v>
      </c>
    </row>
    <row r="35" spans="1:12" ht="12" customHeight="1" x14ac:dyDescent="0.2">
      <c r="A35" s="736" t="s">
        <v>493</v>
      </c>
      <c r="B35" s="154" t="s">
        <v>63</v>
      </c>
      <c r="C35" s="187" t="s">
        <v>571</v>
      </c>
      <c r="D35" s="1453">
        <v>-37408</v>
      </c>
      <c r="E35" s="1453">
        <v>-731</v>
      </c>
      <c r="F35" s="1453">
        <v>-5308</v>
      </c>
      <c r="G35" s="1453">
        <v>0</v>
      </c>
      <c r="H35" s="1453">
        <v>-43447</v>
      </c>
      <c r="I35" s="1453"/>
      <c r="J35" s="1453">
        <v>-1948</v>
      </c>
      <c r="K35" s="1453">
        <v>0</v>
      </c>
      <c r="L35" s="1453">
        <v>-45395</v>
      </c>
    </row>
    <row r="36" spans="1:12" ht="12" customHeight="1" x14ac:dyDescent="0.2">
      <c r="A36" s="206"/>
      <c r="B36" s="25" t="s">
        <v>494</v>
      </c>
      <c r="C36" s="187" t="s">
        <v>571</v>
      </c>
      <c r="D36" s="1451"/>
      <c r="E36" s="1451"/>
      <c r="F36" s="1456"/>
      <c r="G36" s="1451"/>
      <c r="H36" s="1456"/>
      <c r="I36" s="1451"/>
      <c r="J36" s="1456"/>
      <c r="K36" s="1451"/>
      <c r="L36" s="1457"/>
    </row>
    <row r="37" spans="1:12" ht="11.25" customHeight="1" x14ac:dyDescent="0.2">
      <c r="A37" s="188" t="s">
        <v>495</v>
      </c>
      <c r="B37" s="25" t="s">
        <v>532</v>
      </c>
      <c r="C37" s="187" t="s">
        <v>571</v>
      </c>
      <c r="D37" s="1449">
        <v>-3504</v>
      </c>
      <c r="E37" s="1449">
        <v>-990</v>
      </c>
      <c r="F37" s="1449">
        <v>-47</v>
      </c>
      <c r="G37" s="1449">
        <v>333</v>
      </c>
      <c r="H37" s="1449">
        <v>-4208</v>
      </c>
      <c r="I37" s="1449"/>
      <c r="J37" s="1449">
        <v>-1141</v>
      </c>
      <c r="K37" s="1449">
        <v>77</v>
      </c>
      <c r="L37" s="1449">
        <v>-5272</v>
      </c>
    </row>
    <row r="38" spans="1:12" ht="9.75" customHeight="1" x14ac:dyDescent="0.2">
      <c r="A38" s="191" t="s">
        <v>496</v>
      </c>
      <c r="B38" s="28" t="s">
        <v>497</v>
      </c>
      <c r="C38" s="187" t="s">
        <v>571</v>
      </c>
      <c r="D38" s="1451">
        <v>-3655</v>
      </c>
      <c r="E38" s="1451">
        <v>-990</v>
      </c>
      <c r="F38" s="1456">
        <v>-47</v>
      </c>
      <c r="G38" s="1451">
        <v>333</v>
      </c>
      <c r="H38" s="1456">
        <v>-4359</v>
      </c>
      <c r="I38" s="1451"/>
      <c r="J38" s="1456">
        <v>-1141</v>
      </c>
      <c r="K38" s="1451">
        <v>77</v>
      </c>
      <c r="L38" s="1457">
        <v>-5423</v>
      </c>
    </row>
    <row r="39" spans="1:12" ht="9.75" customHeight="1" x14ac:dyDescent="0.2">
      <c r="A39" s="191" t="s">
        <v>498</v>
      </c>
      <c r="B39" s="28" t="s">
        <v>499</v>
      </c>
      <c r="C39" s="187" t="s">
        <v>571</v>
      </c>
      <c r="D39" s="1451">
        <v>151</v>
      </c>
      <c r="E39" s="1451">
        <v>0</v>
      </c>
      <c r="F39" s="1456">
        <v>0</v>
      </c>
      <c r="G39" s="1451">
        <v>0</v>
      </c>
      <c r="H39" s="1456">
        <v>151</v>
      </c>
      <c r="I39" s="1451"/>
      <c r="J39" s="1456">
        <v>0</v>
      </c>
      <c r="K39" s="1451">
        <v>0</v>
      </c>
      <c r="L39" s="1457">
        <v>151</v>
      </c>
    </row>
    <row r="40" spans="1:12" ht="9.75" customHeight="1" x14ac:dyDescent="0.2">
      <c r="A40" s="191">
        <v>323</v>
      </c>
      <c r="B40" s="28" t="s">
        <v>487</v>
      </c>
      <c r="C40" s="187" t="s">
        <v>571</v>
      </c>
      <c r="D40" s="1451">
        <v>0</v>
      </c>
      <c r="E40" s="1451">
        <v>0</v>
      </c>
      <c r="F40" s="1456">
        <v>0</v>
      </c>
      <c r="G40" s="1451">
        <v>0</v>
      </c>
      <c r="H40" s="1456">
        <v>0</v>
      </c>
      <c r="I40" s="1451"/>
      <c r="J40" s="1456">
        <v>0</v>
      </c>
      <c r="K40" s="1451">
        <v>0</v>
      </c>
      <c r="L40" s="1457">
        <v>0</v>
      </c>
    </row>
    <row r="41" spans="1:12" ht="12" customHeight="1" x14ac:dyDescent="0.2">
      <c r="A41" s="188">
        <v>33</v>
      </c>
      <c r="B41" s="25" t="s">
        <v>533</v>
      </c>
      <c r="C41" s="187" t="s">
        <v>571</v>
      </c>
      <c r="D41" s="1449">
        <v>38236</v>
      </c>
      <c r="E41" s="1449">
        <v>-96</v>
      </c>
      <c r="F41" s="1449">
        <v>3564</v>
      </c>
      <c r="G41" s="1449">
        <v>333</v>
      </c>
      <c r="H41" s="1449">
        <v>42037</v>
      </c>
      <c r="I41" s="1449"/>
      <c r="J41" s="1449">
        <v>2094</v>
      </c>
      <c r="K41" s="1449">
        <v>77</v>
      </c>
      <c r="L41" s="1449">
        <v>44208</v>
      </c>
    </row>
    <row r="42" spans="1:12" ht="9.75" customHeight="1" x14ac:dyDescent="0.2">
      <c r="A42" s="191">
        <v>331</v>
      </c>
      <c r="B42" s="28" t="s">
        <v>497</v>
      </c>
      <c r="C42" s="187" t="s">
        <v>571</v>
      </c>
      <c r="D42" s="1460">
        <v>35055</v>
      </c>
      <c r="E42" s="1451">
        <v>-96</v>
      </c>
      <c r="F42" s="1456">
        <v>3564</v>
      </c>
      <c r="G42" s="1451">
        <v>333</v>
      </c>
      <c r="H42" s="1456">
        <v>38856</v>
      </c>
      <c r="I42" s="1451"/>
      <c r="J42" s="1456">
        <v>1846</v>
      </c>
      <c r="K42" s="1451">
        <v>77</v>
      </c>
      <c r="L42" s="1457">
        <v>40779</v>
      </c>
    </row>
    <row r="43" spans="1:12" ht="9.75" customHeight="1" x14ac:dyDescent="0.2">
      <c r="A43" s="191">
        <v>332</v>
      </c>
      <c r="B43" s="28" t="s">
        <v>499</v>
      </c>
      <c r="C43" s="187" t="s">
        <v>571</v>
      </c>
      <c r="D43" s="1451">
        <v>3181</v>
      </c>
      <c r="E43" s="1451">
        <v>0</v>
      </c>
      <c r="F43" s="1456">
        <v>0</v>
      </c>
      <c r="G43" s="1451">
        <v>0</v>
      </c>
      <c r="H43" s="1456">
        <v>3181</v>
      </c>
      <c r="I43" s="1451"/>
      <c r="J43" s="1456">
        <v>248</v>
      </c>
      <c r="K43" s="1451">
        <v>0</v>
      </c>
      <c r="L43" s="1457">
        <v>3429</v>
      </c>
    </row>
    <row r="44" spans="1:12" ht="12" customHeight="1" x14ac:dyDescent="0.2">
      <c r="A44" s="193" t="s">
        <v>488</v>
      </c>
      <c r="B44" s="146" t="s">
        <v>534</v>
      </c>
      <c r="C44" s="187" t="s">
        <v>571</v>
      </c>
      <c r="D44" s="1453">
        <v>41740</v>
      </c>
      <c r="E44" s="1453">
        <v>894</v>
      </c>
      <c r="F44" s="1453">
        <v>3611</v>
      </c>
      <c r="G44" s="1453">
        <v>0</v>
      </c>
      <c r="H44" s="1453">
        <v>46245</v>
      </c>
      <c r="I44" s="1453"/>
      <c r="J44" s="1453">
        <v>3235</v>
      </c>
      <c r="K44" s="1453">
        <v>0</v>
      </c>
      <c r="L44" s="1453">
        <v>49480</v>
      </c>
    </row>
    <row r="45" spans="1:12" ht="12" customHeight="1" x14ac:dyDescent="0.2">
      <c r="A45" s="207" t="s">
        <v>489</v>
      </c>
      <c r="B45" s="155" t="s">
        <v>535</v>
      </c>
      <c r="C45" s="195" t="s">
        <v>571</v>
      </c>
      <c r="D45" s="1461">
        <v>4332</v>
      </c>
      <c r="E45" s="1461">
        <v>163</v>
      </c>
      <c r="F45" s="1461">
        <v>-1697</v>
      </c>
      <c r="G45" s="1461">
        <v>0</v>
      </c>
      <c r="H45" s="1461">
        <v>2798</v>
      </c>
      <c r="I45" s="1461"/>
      <c r="J45" s="1461">
        <v>1287</v>
      </c>
      <c r="K45" s="1461">
        <v>0</v>
      </c>
      <c r="L45" s="1461">
        <v>4085</v>
      </c>
    </row>
    <row r="46" spans="1:12" ht="12" customHeight="1" x14ac:dyDescent="0.2">
      <c r="A46" s="198" t="s">
        <v>58</v>
      </c>
      <c r="B46" s="187"/>
      <c r="C46" s="187"/>
      <c r="D46" s="977"/>
      <c r="E46" s="977"/>
      <c r="F46" s="977"/>
      <c r="G46" s="978"/>
      <c r="I46" s="977"/>
      <c r="J46" s="977"/>
      <c r="K46" s="977"/>
      <c r="L46" s="983" t="s">
        <v>491</v>
      </c>
    </row>
    <row r="47" spans="1:12" ht="9.75" customHeight="1" x14ac:dyDescent="0.2">
      <c r="A47" s="198" t="s">
        <v>59</v>
      </c>
      <c r="B47" s="187"/>
      <c r="C47" s="187"/>
      <c r="D47" s="977"/>
      <c r="E47" s="977"/>
      <c r="F47" s="977"/>
      <c r="G47" s="977"/>
      <c r="H47" s="977"/>
      <c r="I47" s="977"/>
      <c r="J47" s="977"/>
      <c r="K47" s="977"/>
      <c r="L47" s="977"/>
    </row>
  </sheetData>
  <mergeCells count="10">
    <mergeCell ref="G1:K1"/>
    <mergeCell ref="G2:L2"/>
    <mergeCell ref="K4:K5"/>
    <mergeCell ref="D3:L3"/>
    <mergeCell ref="A4:B5"/>
    <mergeCell ref="D4:H4"/>
    <mergeCell ref="I4:I5"/>
    <mergeCell ref="J4:J5"/>
    <mergeCell ref="L4:L5"/>
    <mergeCell ref="A1:B1"/>
  </mergeCells>
  <phoneticPr fontId="2" type="noConversion"/>
  <printOptions horizontalCentered="1"/>
  <pageMargins left="0.19685039370078741" right="0.19685039370078741" top="0.6692913385826772" bottom="0.51181102362204722" header="0" footer="0.31496062992125984"/>
  <pageSetup paperSize="9" scale="95" firstPageNumber="31" fitToWidth="0" orientation="landscape" r:id="rId1"/>
  <headerFooter alignWithMargins="0">
    <oddFooter>&amp;C&amp;P</oddFooter>
  </headerFooter>
  <colBreaks count="1" manualBreakCount="1">
    <brk id="12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pageSetUpPr fitToPage="1"/>
  </sheetPr>
  <dimension ref="A1:L43"/>
  <sheetViews>
    <sheetView view="pageBreakPreview" zoomScale="60" zoomScaleNormal="100" workbookViewId="0">
      <selection sqref="A1:B1"/>
    </sheetView>
  </sheetViews>
  <sheetFormatPr defaultRowHeight="12.75" x14ac:dyDescent="0.2"/>
  <cols>
    <col min="1" max="1" width="5.28515625" style="173" customWidth="1"/>
    <col min="2" max="2" width="35.28515625" style="173" customWidth="1"/>
    <col min="3" max="3" width="0.85546875" style="173" customWidth="1"/>
    <col min="4" max="4" width="10" style="981" customWidth="1"/>
    <col min="5" max="5" width="10.85546875" style="981" customWidth="1"/>
    <col min="6" max="7" width="10" style="981" customWidth="1"/>
    <col min="8" max="8" width="10.42578125" style="981" customWidth="1"/>
    <col min="9" max="12" width="10" style="981" customWidth="1"/>
    <col min="13" max="13" width="3.28515625" style="173" customWidth="1"/>
    <col min="14" max="16384" width="9.140625" style="173"/>
  </cols>
  <sheetData>
    <row r="1" spans="1:12" ht="27.75" customHeight="1" x14ac:dyDescent="0.2">
      <c r="A1" s="3143" t="s">
        <v>184</v>
      </c>
      <c r="B1" s="3075"/>
      <c r="C1" s="172"/>
      <c r="D1" s="962"/>
      <c r="E1" s="963"/>
      <c r="F1" s="963"/>
      <c r="G1" s="3130" t="s">
        <v>185</v>
      </c>
      <c r="H1" s="3130"/>
      <c r="I1" s="3130"/>
      <c r="J1" s="3130"/>
      <c r="K1" s="3130"/>
      <c r="L1" s="964">
        <v>964</v>
      </c>
    </row>
    <row r="2" spans="1:12" x14ac:dyDescent="0.2">
      <c r="A2" s="171" t="s">
        <v>475</v>
      </c>
      <c r="B2" s="204"/>
      <c r="C2" s="205"/>
      <c r="D2" s="982"/>
      <c r="E2" s="963"/>
      <c r="F2" s="963"/>
      <c r="G2" s="3131" t="s">
        <v>549</v>
      </c>
      <c r="H2" s="3131"/>
      <c r="I2" s="3131"/>
      <c r="J2" s="3131"/>
      <c r="K2" s="3131"/>
      <c r="L2" s="3131"/>
    </row>
    <row r="3" spans="1:12" ht="12" customHeight="1" x14ac:dyDescent="0.2">
      <c r="A3" s="177"/>
      <c r="B3" s="178"/>
      <c r="C3" s="179"/>
      <c r="D3" s="3132" t="s">
        <v>476</v>
      </c>
      <c r="E3" s="3133"/>
      <c r="F3" s="3133"/>
      <c r="G3" s="3133"/>
      <c r="H3" s="3133"/>
      <c r="I3" s="3133"/>
      <c r="J3" s="3133"/>
      <c r="K3" s="3133"/>
      <c r="L3" s="3134"/>
    </row>
    <row r="4" spans="1:12" ht="12" customHeight="1" x14ac:dyDescent="0.2">
      <c r="A4" s="3135" t="s">
        <v>477</v>
      </c>
      <c r="B4" s="3136"/>
      <c r="C4" s="180"/>
      <c r="D4" s="3137" t="s">
        <v>552</v>
      </c>
      <c r="E4" s="3138"/>
      <c r="F4" s="3138"/>
      <c r="G4" s="3138"/>
      <c r="H4" s="3139"/>
      <c r="I4" s="3140" t="s">
        <v>553</v>
      </c>
      <c r="J4" s="3142" t="s">
        <v>554</v>
      </c>
      <c r="K4" s="3140" t="s">
        <v>555</v>
      </c>
      <c r="L4" s="3129" t="s">
        <v>60</v>
      </c>
    </row>
    <row r="5" spans="1:12" ht="34.5" x14ac:dyDescent="0.2">
      <c r="A5" s="3135"/>
      <c r="B5" s="3136"/>
      <c r="C5" s="180"/>
      <c r="D5" s="2178" t="s">
        <v>556</v>
      </c>
      <c r="E5" s="2138" t="s">
        <v>557</v>
      </c>
      <c r="F5" s="2082" t="s">
        <v>558</v>
      </c>
      <c r="G5" s="2138" t="s">
        <v>555</v>
      </c>
      <c r="H5" s="2082" t="s">
        <v>61</v>
      </c>
      <c r="I5" s="3141"/>
      <c r="J5" s="3142"/>
      <c r="K5" s="3141"/>
      <c r="L5" s="3129"/>
    </row>
    <row r="6" spans="1:12" ht="10.5" customHeight="1" x14ac:dyDescent="0.2">
      <c r="A6" s="181"/>
      <c r="B6" s="182"/>
      <c r="C6" s="182"/>
      <c r="D6" s="966" t="s">
        <v>559</v>
      </c>
      <c r="E6" s="967" t="s">
        <v>560</v>
      </c>
      <c r="F6" s="968" t="s">
        <v>561</v>
      </c>
      <c r="G6" s="967" t="s">
        <v>562</v>
      </c>
      <c r="H6" s="968" t="s">
        <v>563</v>
      </c>
      <c r="I6" s="967" t="s">
        <v>564</v>
      </c>
      <c r="J6" s="968" t="s">
        <v>565</v>
      </c>
      <c r="K6" s="967" t="s">
        <v>566</v>
      </c>
      <c r="L6" s="969" t="s">
        <v>567</v>
      </c>
    </row>
    <row r="7" spans="1:12" ht="10.5" customHeight="1" x14ac:dyDescent="0.2">
      <c r="A7" s="183"/>
      <c r="B7" s="184" t="s">
        <v>568</v>
      </c>
      <c r="C7" s="185"/>
      <c r="D7" s="984" t="s">
        <v>569</v>
      </c>
      <c r="E7" s="984" t="s">
        <v>569</v>
      </c>
      <c r="F7" s="984" t="s">
        <v>569</v>
      </c>
      <c r="G7" s="984" t="s">
        <v>569</v>
      </c>
      <c r="H7" s="984" t="s">
        <v>569</v>
      </c>
      <c r="I7" s="984" t="s">
        <v>569</v>
      </c>
      <c r="J7" s="984" t="s">
        <v>569</v>
      </c>
      <c r="K7" s="984" t="s">
        <v>569</v>
      </c>
      <c r="L7" s="984" t="s">
        <v>569</v>
      </c>
    </row>
    <row r="8" spans="1:12" s="739" customFormat="1" ht="15" customHeight="1" x14ac:dyDescent="0.2">
      <c r="A8" s="186">
        <v>1</v>
      </c>
      <c r="B8" s="735" t="s">
        <v>660</v>
      </c>
      <c r="C8" s="732" t="s">
        <v>571</v>
      </c>
      <c r="D8" s="1368">
        <v>160836</v>
      </c>
      <c r="E8" s="1368">
        <v>38293</v>
      </c>
      <c r="F8" s="1368">
        <v>164496</v>
      </c>
      <c r="G8" s="1368">
        <v>-75937</v>
      </c>
      <c r="H8" s="1368">
        <v>287688</v>
      </c>
      <c r="I8" s="1368"/>
      <c r="J8" s="1368">
        <v>97279</v>
      </c>
      <c r="K8" s="1368">
        <v>-52926</v>
      </c>
      <c r="L8" s="1368">
        <v>332041</v>
      </c>
    </row>
    <row r="9" spans="1:12" s="739" customFormat="1" ht="15.75" customHeight="1" x14ac:dyDescent="0.2">
      <c r="A9" s="188">
        <v>11</v>
      </c>
      <c r="B9" s="189" t="s">
        <v>661</v>
      </c>
      <c r="C9" s="187" t="s">
        <v>571</v>
      </c>
      <c r="D9" s="1369">
        <v>139489</v>
      </c>
      <c r="E9" s="1369">
        <v>3743</v>
      </c>
      <c r="F9" s="1369">
        <v>0</v>
      </c>
      <c r="G9" s="1369">
        <v>-269</v>
      </c>
      <c r="H9" s="1369">
        <v>142963</v>
      </c>
      <c r="I9" s="1369"/>
      <c r="J9" s="1369">
        <v>26014</v>
      </c>
      <c r="K9" s="1369">
        <v>-489</v>
      </c>
      <c r="L9" s="1369">
        <v>168488</v>
      </c>
    </row>
    <row r="10" spans="1:12" ht="15.75" customHeight="1" x14ac:dyDescent="0.2">
      <c r="A10" s="188">
        <v>111</v>
      </c>
      <c r="B10" s="208" t="s">
        <v>662</v>
      </c>
      <c r="C10" s="187" t="s">
        <v>571</v>
      </c>
      <c r="D10" s="1369">
        <v>40190</v>
      </c>
      <c r="E10" s="1369">
        <v>335</v>
      </c>
      <c r="F10" s="1369">
        <v>0</v>
      </c>
      <c r="G10" s="1369">
        <v>-36</v>
      </c>
      <c r="H10" s="1369">
        <v>40489</v>
      </c>
      <c r="I10" s="1369"/>
      <c r="J10" s="1369">
        <v>10240</v>
      </c>
      <c r="K10" s="1369">
        <v>0</v>
      </c>
      <c r="L10" s="1369">
        <v>50729</v>
      </c>
    </row>
    <row r="11" spans="1:12" ht="9.75" customHeight="1" x14ac:dyDescent="0.2">
      <c r="A11" s="191">
        <v>1111</v>
      </c>
      <c r="B11" s="209" t="s">
        <v>478</v>
      </c>
      <c r="C11" s="187" t="s">
        <v>571</v>
      </c>
      <c r="D11" s="1451">
        <v>25901</v>
      </c>
      <c r="E11" s="1451">
        <v>250</v>
      </c>
      <c r="F11" s="1451">
        <v>0</v>
      </c>
      <c r="G11" s="1451">
        <v>0</v>
      </c>
      <c r="H11" s="1451">
        <v>26151</v>
      </c>
      <c r="I11" s="1451"/>
      <c r="J11" s="1451">
        <v>9478</v>
      </c>
      <c r="K11" s="1451">
        <v>0</v>
      </c>
      <c r="L11" s="1451">
        <v>35629</v>
      </c>
    </row>
    <row r="12" spans="1:12" ht="9.75" customHeight="1" x14ac:dyDescent="0.2">
      <c r="A12" s="191">
        <v>1112</v>
      </c>
      <c r="B12" s="209" t="s">
        <v>479</v>
      </c>
      <c r="C12" s="187" t="s">
        <v>571</v>
      </c>
      <c r="D12" s="1451">
        <v>14289</v>
      </c>
      <c r="E12" s="1451">
        <v>85</v>
      </c>
      <c r="F12" s="1451">
        <v>0</v>
      </c>
      <c r="G12" s="1451">
        <v>-36</v>
      </c>
      <c r="H12" s="1451">
        <v>14338</v>
      </c>
      <c r="I12" s="1451"/>
      <c r="J12" s="1451">
        <v>762</v>
      </c>
      <c r="K12" s="1451">
        <v>0</v>
      </c>
      <c r="L12" s="1451">
        <v>15100</v>
      </c>
    </row>
    <row r="13" spans="1:12" ht="9.75" customHeight="1" x14ac:dyDescent="0.2">
      <c r="A13" s="191">
        <v>1113</v>
      </c>
      <c r="B13" s="209" t="s">
        <v>480</v>
      </c>
      <c r="C13" s="187" t="s">
        <v>571</v>
      </c>
      <c r="D13" s="1451">
        <v>0</v>
      </c>
      <c r="E13" s="1451">
        <v>0</v>
      </c>
      <c r="F13" s="1451">
        <v>0</v>
      </c>
      <c r="G13" s="1451">
        <v>0</v>
      </c>
      <c r="H13" s="1451">
        <v>0</v>
      </c>
      <c r="I13" s="1451"/>
      <c r="J13" s="1451">
        <v>0</v>
      </c>
      <c r="K13" s="1451">
        <v>0</v>
      </c>
      <c r="L13" s="1451">
        <v>0</v>
      </c>
    </row>
    <row r="14" spans="1:12" ht="15.75" customHeight="1" x14ac:dyDescent="0.2">
      <c r="A14" s="188">
        <v>112</v>
      </c>
      <c r="B14" s="208" t="s">
        <v>663</v>
      </c>
      <c r="C14" s="187" t="s">
        <v>571</v>
      </c>
      <c r="D14" s="1369">
        <v>0</v>
      </c>
      <c r="E14" s="1369">
        <v>1760</v>
      </c>
      <c r="F14" s="1369">
        <v>0</v>
      </c>
      <c r="G14" s="1369">
        <v>-24</v>
      </c>
      <c r="H14" s="1369">
        <v>1736</v>
      </c>
      <c r="I14" s="1369"/>
      <c r="J14" s="1369">
        <v>0</v>
      </c>
      <c r="K14" s="1369">
        <v>-22</v>
      </c>
      <c r="L14" s="1369">
        <v>1714</v>
      </c>
    </row>
    <row r="15" spans="1:12" ht="15.75" customHeight="1" x14ac:dyDescent="0.2">
      <c r="A15" s="188">
        <v>113</v>
      </c>
      <c r="B15" s="208" t="s">
        <v>664</v>
      </c>
      <c r="C15" s="187" t="s">
        <v>571</v>
      </c>
      <c r="D15" s="1369">
        <v>0</v>
      </c>
      <c r="E15" s="1369">
        <v>23</v>
      </c>
      <c r="F15" s="1369">
        <v>0</v>
      </c>
      <c r="G15" s="1369">
        <v>0</v>
      </c>
      <c r="H15" s="1369">
        <v>23</v>
      </c>
      <c r="I15" s="1369"/>
      <c r="J15" s="1369">
        <v>11297</v>
      </c>
      <c r="K15" s="1369">
        <v>-305</v>
      </c>
      <c r="L15" s="1369">
        <v>11015</v>
      </c>
    </row>
    <row r="16" spans="1:12" ht="9.75" customHeight="1" x14ac:dyDescent="0.2">
      <c r="A16" s="191">
        <v>1131</v>
      </c>
      <c r="B16" s="209" t="s">
        <v>481</v>
      </c>
      <c r="C16" s="187" t="s">
        <v>571</v>
      </c>
      <c r="D16" s="1451">
        <v>0</v>
      </c>
      <c r="E16" s="1451">
        <v>9</v>
      </c>
      <c r="F16" s="1451">
        <v>0</v>
      </c>
      <c r="G16" s="1451">
        <v>0</v>
      </c>
      <c r="H16" s="1451">
        <v>9</v>
      </c>
      <c r="I16" s="1451"/>
      <c r="J16" s="1451">
        <v>11102</v>
      </c>
      <c r="K16" s="1451">
        <v>-305</v>
      </c>
      <c r="L16" s="1451">
        <v>10806</v>
      </c>
    </row>
    <row r="17" spans="1:12" ht="9.75" customHeight="1" x14ac:dyDescent="0.2">
      <c r="A17" s="191">
        <v>1132</v>
      </c>
      <c r="B17" s="209" t="s">
        <v>482</v>
      </c>
      <c r="C17" s="187" t="s">
        <v>571</v>
      </c>
      <c r="D17" s="1451">
        <v>0</v>
      </c>
      <c r="E17" s="1451">
        <v>0</v>
      </c>
      <c r="F17" s="1451">
        <v>0</v>
      </c>
      <c r="G17" s="1451">
        <v>0</v>
      </c>
      <c r="H17" s="1451">
        <v>0</v>
      </c>
      <c r="I17" s="1451"/>
      <c r="J17" s="1451">
        <v>0</v>
      </c>
      <c r="K17" s="1451">
        <v>0</v>
      </c>
      <c r="L17" s="1451">
        <v>0</v>
      </c>
    </row>
    <row r="18" spans="1:12" ht="9.75" customHeight="1" x14ac:dyDescent="0.2">
      <c r="A18" s="191">
        <v>1133</v>
      </c>
      <c r="B18" s="209" t="s">
        <v>483</v>
      </c>
      <c r="C18" s="187" t="s">
        <v>571</v>
      </c>
      <c r="D18" s="1451">
        <v>0</v>
      </c>
      <c r="E18" s="1451">
        <v>14</v>
      </c>
      <c r="F18" s="1451">
        <v>0</v>
      </c>
      <c r="G18" s="1451">
        <v>0</v>
      </c>
      <c r="H18" s="1451">
        <v>14</v>
      </c>
      <c r="I18" s="1451"/>
      <c r="J18" s="1451">
        <v>180</v>
      </c>
      <c r="K18" s="1451">
        <v>0</v>
      </c>
      <c r="L18" s="1451">
        <v>194</v>
      </c>
    </row>
    <row r="19" spans="1:12" ht="9.75" customHeight="1" x14ac:dyDescent="0.2">
      <c r="A19" s="191">
        <v>1134</v>
      </c>
      <c r="B19" s="209" t="s">
        <v>484</v>
      </c>
      <c r="C19" s="187" t="s">
        <v>571</v>
      </c>
      <c r="D19" s="1451">
        <v>0</v>
      </c>
      <c r="E19" s="1451">
        <v>0</v>
      </c>
      <c r="F19" s="1451">
        <v>0</v>
      </c>
      <c r="G19" s="1451">
        <v>0</v>
      </c>
      <c r="H19" s="1451">
        <v>0</v>
      </c>
      <c r="I19" s="1451"/>
      <c r="J19" s="1451">
        <v>0</v>
      </c>
      <c r="K19" s="1451">
        <v>0</v>
      </c>
      <c r="L19" s="1451">
        <v>0</v>
      </c>
    </row>
    <row r="20" spans="1:12" ht="9.75" customHeight="1" x14ac:dyDescent="0.2">
      <c r="A20" s="191">
        <v>1135</v>
      </c>
      <c r="B20" s="209" t="s">
        <v>485</v>
      </c>
      <c r="C20" s="187" t="s">
        <v>571</v>
      </c>
      <c r="D20" s="1451">
        <v>0</v>
      </c>
      <c r="E20" s="1451">
        <v>0</v>
      </c>
      <c r="F20" s="1451">
        <v>0</v>
      </c>
      <c r="G20" s="1451">
        <v>0</v>
      </c>
      <c r="H20" s="1451">
        <v>0</v>
      </c>
      <c r="I20" s="1451"/>
      <c r="J20" s="1451">
        <v>0</v>
      </c>
      <c r="K20" s="1451">
        <v>0</v>
      </c>
      <c r="L20" s="1451">
        <v>0</v>
      </c>
    </row>
    <row r="21" spans="1:12" ht="9.75" customHeight="1" x14ac:dyDescent="0.2">
      <c r="A21" s="191">
        <v>1136</v>
      </c>
      <c r="B21" s="209" t="s">
        <v>486</v>
      </c>
      <c r="C21" s="187" t="s">
        <v>571</v>
      </c>
      <c r="D21" s="1451">
        <v>0</v>
      </c>
      <c r="E21" s="1451">
        <v>0</v>
      </c>
      <c r="F21" s="1451">
        <v>0</v>
      </c>
      <c r="G21" s="1451">
        <v>0</v>
      </c>
      <c r="H21" s="1451">
        <v>0</v>
      </c>
      <c r="I21" s="1451"/>
      <c r="J21" s="1451">
        <v>15</v>
      </c>
      <c r="K21" s="1451">
        <v>0</v>
      </c>
      <c r="L21" s="1451">
        <v>15</v>
      </c>
    </row>
    <row r="22" spans="1:12" ht="15.75" customHeight="1" x14ac:dyDescent="0.2">
      <c r="A22" s="188">
        <v>114</v>
      </c>
      <c r="B22" s="208" t="s">
        <v>207</v>
      </c>
      <c r="C22" s="187" t="s">
        <v>571</v>
      </c>
      <c r="D22" s="1369">
        <v>95508</v>
      </c>
      <c r="E22" s="1369">
        <v>1620</v>
      </c>
      <c r="F22" s="1369">
        <v>0</v>
      </c>
      <c r="G22" s="1369">
        <v>-209</v>
      </c>
      <c r="H22" s="1369">
        <v>96919</v>
      </c>
      <c r="I22" s="1369"/>
      <c r="J22" s="1369">
        <v>2847</v>
      </c>
      <c r="K22" s="1369">
        <v>-162</v>
      </c>
      <c r="L22" s="1369">
        <v>99604</v>
      </c>
    </row>
    <row r="23" spans="1:12" ht="9.75" customHeight="1" x14ac:dyDescent="0.2">
      <c r="A23" s="191">
        <v>1141</v>
      </c>
      <c r="B23" s="209" t="s">
        <v>134</v>
      </c>
      <c r="C23" s="187" t="s">
        <v>571</v>
      </c>
      <c r="D23" s="1451">
        <v>60199</v>
      </c>
      <c r="E23" s="1451">
        <v>698</v>
      </c>
      <c r="F23" s="1451">
        <v>0</v>
      </c>
      <c r="G23" s="1451">
        <v>-209</v>
      </c>
      <c r="H23" s="1451">
        <v>60688</v>
      </c>
      <c r="I23" s="1451"/>
      <c r="J23" s="1451">
        <v>0</v>
      </c>
      <c r="K23" s="1451">
        <v>-162</v>
      </c>
      <c r="L23" s="1451">
        <v>60526</v>
      </c>
    </row>
    <row r="24" spans="1:12" ht="9.75" customHeight="1" x14ac:dyDescent="0.2">
      <c r="A24" s="191">
        <v>11411</v>
      </c>
      <c r="B24" s="210" t="s">
        <v>135</v>
      </c>
      <c r="C24" s="187" t="s">
        <v>571</v>
      </c>
      <c r="D24" s="1451">
        <v>60199</v>
      </c>
      <c r="E24" s="1451">
        <v>698</v>
      </c>
      <c r="F24" s="1451">
        <v>0</v>
      </c>
      <c r="G24" s="1451">
        <v>-209</v>
      </c>
      <c r="H24" s="1451">
        <v>60688</v>
      </c>
      <c r="I24" s="1451"/>
      <c r="J24" s="1451">
        <v>0</v>
      </c>
      <c r="K24" s="1451">
        <v>-162</v>
      </c>
      <c r="L24" s="1451">
        <v>60526</v>
      </c>
    </row>
    <row r="25" spans="1:12" ht="9.75" customHeight="1" x14ac:dyDescent="0.2">
      <c r="A25" s="191">
        <v>11412</v>
      </c>
      <c r="B25" s="210" t="s">
        <v>136</v>
      </c>
      <c r="C25" s="187" t="s">
        <v>571</v>
      </c>
      <c r="D25" s="1451">
        <v>0</v>
      </c>
      <c r="E25" s="1451">
        <v>0</v>
      </c>
      <c r="F25" s="1451">
        <v>0</v>
      </c>
      <c r="G25" s="1451">
        <v>0</v>
      </c>
      <c r="H25" s="1451">
        <v>0</v>
      </c>
      <c r="I25" s="1451"/>
      <c r="J25" s="1451">
        <v>0</v>
      </c>
      <c r="K25" s="1451">
        <v>0</v>
      </c>
      <c r="L25" s="1451">
        <v>0</v>
      </c>
    </row>
    <row r="26" spans="1:12" ht="9.75" customHeight="1" x14ac:dyDescent="0.2">
      <c r="A26" s="191">
        <v>11413</v>
      </c>
      <c r="B26" s="210" t="s">
        <v>137</v>
      </c>
      <c r="C26" s="187" t="s">
        <v>571</v>
      </c>
      <c r="D26" s="1451">
        <v>0</v>
      </c>
      <c r="E26" s="1451">
        <v>0</v>
      </c>
      <c r="F26" s="1451">
        <v>0</v>
      </c>
      <c r="G26" s="1451">
        <v>0</v>
      </c>
      <c r="H26" s="1451">
        <v>0</v>
      </c>
      <c r="I26" s="1451"/>
      <c r="J26" s="1451">
        <v>0</v>
      </c>
      <c r="K26" s="1451">
        <v>0</v>
      </c>
      <c r="L26" s="1451">
        <v>0</v>
      </c>
    </row>
    <row r="27" spans="1:12" ht="9.75" customHeight="1" x14ac:dyDescent="0.2">
      <c r="A27" s="191">
        <v>1142</v>
      </c>
      <c r="B27" s="209" t="s">
        <v>138</v>
      </c>
      <c r="C27" s="187" t="s">
        <v>571</v>
      </c>
      <c r="D27" s="1451">
        <v>34622</v>
      </c>
      <c r="E27" s="1451">
        <v>61</v>
      </c>
      <c r="F27" s="1451">
        <v>0</v>
      </c>
      <c r="G27" s="1451">
        <v>0</v>
      </c>
      <c r="H27" s="1451">
        <v>34683</v>
      </c>
      <c r="I27" s="1451"/>
      <c r="J27" s="1451">
        <v>2</v>
      </c>
      <c r="K27" s="1451">
        <v>0</v>
      </c>
      <c r="L27" s="1451">
        <v>34685</v>
      </c>
    </row>
    <row r="28" spans="1:12" ht="9.75" customHeight="1" x14ac:dyDescent="0.2">
      <c r="A28" s="191">
        <v>1143</v>
      </c>
      <c r="B28" s="209" t="s">
        <v>139</v>
      </c>
      <c r="C28" s="187" t="s">
        <v>571</v>
      </c>
      <c r="D28" s="1451">
        <v>0</v>
      </c>
      <c r="E28" s="1451">
        <v>0</v>
      </c>
      <c r="F28" s="1451">
        <v>0</v>
      </c>
      <c r="G28" s="1451">
        <v>0</v>
      </c>
      <c r="H28" s="1451">
        <v>0</v>
      </c>
      <c r="I28" s="1451"/>
      <c r="J28" s="1451">
        <v>0</v>
      </c>
      <c r="K28" s="1451">
        <v>0</v>
      </c>
      <c r="L28" s="1451">
        <v>0</v>
      </c>
    </row>
    <row r="29" spans="1:12" ht="9.75" customHeight="1" x14ac:dyDescent="0.2">
      <c r="A29" s="191">
        <v>1144</v>
      </c>
      <c r="B29" s="209" t="s">
        <v>140</v>
      </c>
      <c r="C29" s="187" t="s">
        <v>571</v>
      </c>
      <c r="D29" s="1451">
        <v>666</v>
      </c>
      <c r="E29" s="1451">
        <v>521</v>
      </c>
      <c r="F29" s="1451">
        <v>0</v>
      </c>
      <c r="G29" s="1451">
        <v>0</v>
      </c>
      <c r="H29" s="1451">
        <v>1187</v>
      </c>
      <c r="I29" s="1451"/>
      <c r="J29" s="1451">
        <v>0</v>
      </c>
      <c r="K29" s="1451">
        <v>0</v>
      </c>
      <c r="L29" s="1451">
        <v>1187</v>
      </c>
    </row>
    <row r="30" spans="1:12" ht="9.75" customHeight="1" x14ac:dyDescent="0.2">
      <c r="A30" s="191">
        <v>1145</v>
      </c>
      <c r="B30" s="209" t="s">
        <v>141</v>
      </c>
      <c r="C30" s="187" t="s">
        <v>571</v>
      </c>
      <c r="D30" s="1451">
        <v>21</v>
      </c>
      <c r="E30" s="1451">
        <v>340</v>
      </c>
      <c r="F30" s="1451">
        <v>0</v>
      </c>
      <c r="G30" s="1451">
        <v>0</v>
      </c>
      <c r="H30" s="1451">
        <v>361</v>
      </c>
      <c r="I30" s="1451"/>
      <c r="J30" s="1451">
        <v>2845</v>
      </c>
      <c r="K30" s="1451">
        <v>0</v>
      </c>
      <c r="L30" s="1451">
        <v>3206</v>
      </c>
    </row>
    <row r="31" spans="1:12" ht="9.75" customHeight="1" x14ac:dyDescent="0.2">
      <c r="A31" s="191">
        <v>11451</v>
      </c>
      <c r="B31" s="210" t="s">
        <v>142</v>
      </c>
      <c r="C31" s="187" t="s">
        <v>571</v>
      </c>
      <c r="D31" s="1451">
        <v>0</v>
      </c>
      <c r="E31" s="1451">
        <v>0</v>
      </c>
      <c r="F31" s="1451">
        <v>0</v>
      </c>
      <c r="G31" s="1451">
        <v>0</v>
      </c>
      <c r="H31" s="1451">
        <v>0</v>
      </c>
      <c r="I31" s="1451"/>
      <c r="J31" s="1451">
        <v>564</v>
      </c>
      <c r="K31" s="1451">
        <v>0</v>
      </c>
      <c r="L31" s="1451">
        <v>564</v>
      </c>
    </row>
    <row r="32" spans="1:12" ht="9.75" customHeight="1" x14ac:dyDescent="0.2">
      <c r="A32" s="191">
        <v>11452</v>
      </c>
      <c r="B32" s="210" t="s">
        <v>143</v>
      </c>
      <c r="C32" s="187" t="s">
        <v>571</v>
      </c>
      <c r="D32" s="1451">
        <v>21</v>
      </c>
      <c r="E32" s="1451">
        <v>340</v>
      </c>
      <c r="F32" s="1451">
        <v>0</v>
      </c>
      <c r="G32" s="1451">
        <v>0</v>
      </c>
      <c r="H32" s="1451">
        <v>361</v>
      </c>
      <c r="I32" s="1451"/>
      <c r="J32" s="1451">
        <v>2281</v>
      </c>
      <c r="K32" s="1451">
        <v>0</v>
      </c>
      <c r="L32" s="1451">
        <v>2642</v>
      </c>
    </row>
    <row r="33" spans="1:12" ht="9.75" customHeight="1" x14ac:dyDescent="0.2">
      <c r="A33" s="191">
        <v>1146</v>
      </c>
      <c r="B33" s="209" t="s">
        <v>624</v>
      </c>
      <c r="C33" s="187" t="s">
        <v>571</v>
      </c>
      <c r="D33" s="1451">
        <v>0</v>
      </c>
      <c r="E33" s="1451">
        <v>0</v>
      </c>
      <c r="F33" s="1451">
        <v>0</v>
      </c>
      <c r="G33" s="1451">
        <v>0</v>
      </c>
      <c r="H33" s="1451">
        <v>0</v>
      </c>
      <c r="I33" s="1451"/>
      <c r="J33" s="1451">
        <v>0</v>
      </c>
      <c r="K33" s="1451">
        <v>0</v>
      </c>
      <c r="L33" s="1451">
        <v>0</v>
      </c>
    </row>
    <row r="34" spans="1:12" ht="15.75" customHeight="1" x14ac:dyDescent="0.2">
      <c r="A34" s="188">
        <v>115</v>
      </c>
      <c r="B34" s="208" t="s">
        <v>208</v>
      </c>
      <c r="C34" s="187" t="s">
        <v>571</v>
      </c>
      <c r="D34" s="1369">
        <v>3791</v>
      </c>
      <c r="E34" s="1369">
        <v>0</v>
      </c>
      <c r="F34" s="1369">
        <v>0</v>
      </c>
      <c r="G34" s="1369">
        <v>0</v>
      </c>
      <c r="H34" s="1369">
        <v>3791</v>
      </c>
      <c r="I34" s="1369"/>
      <c r="J34" s="1369">
        <v>0</v>
      </c>
      <c r="K34" s="1369">
        <v>0</v>
      </c>
      <c r="L34" s="1369">
        <v>3791</v>
      </c>
    </row>
    <row r="35" spans="1:12" ht="9.75" customHeight="1" x14ac:dyDescent="0.2">
      <c r="A35" s="191">
        <v>1151</v>
      </c>
      <c r="B35" s="209" t="s">
        <v>625</v>
      </c>
      <c r="C35" s="187" t="s">
        <v>571</v>
      </c>
      <c r="D35" s="1451">
        <v>3791</v>
      </c>
      <c r="E35" s="1451">
        <v>0</v>
      </c>
      <c r="F35" s="1451">
        <v>0</v>
      </c>
      <c r="G35" s="1451">
        <v>0</v>
      </c>
      <c r="H35" s="1451">
        <v>3791</v>
      </c>
      <c r="I35" s="1451"/>
      <c r="J35" s="1451">
        <v>0</v>
      </c>
      <c r="K35" s="1451">
        <v>0</v>
      </c>
      <c r="L35" s="1451">
        <v>3791</v>
      </c>
    </row>
    <row r="36" spans="1:12" ht="9.75" customHeight="1" x14ac:dyDescent="0.2">
      <c r="A36" s="191">
        <v>1152</v>
      </c>
      <c r="B36" s="209" t="s">
        <v>626</v>
      </c>
      <c r="C36" s="187" t="s">
        <v>571</v>
      </c>
      <c r="D36" s="1451">
        <v>0</v>
      </c>
      <c r="E36" s="1451">
        <v>0</v>
      </c>
      <c r="F36" s="1451">
        <v>0</v>
      </c>
      <c r="G36" s="1451">
        <v>0</v>
      </c>
      <c r="H36" s="1451">
        <v>0</v>
      </c>
      <c r="I36" s="1451"/>
      <c r="J36" s="1451">
        <v>0</v>
      </c>
      <c r="K36" s="1451">
        <v>0</v>
      </c>
      <c r="L36" s="1451">
        <v>0</v>
      </c>
    </row>
    <row r="37" spans="1:12" ht="9.75" customHeight="1" x14ac:dyDescent="0.2">
      <c r="A37" s="191">
        <v>1153</v>
      </c>
      <c r="B37" s="209" t="s">
        <v>627</v>
      </c>
      <c r="C37" s="187" t="s">
        <v>571</v>
      </c>
      <c r="D37" s="1451">
        <v>0</v>
      </c>
      <c r="E37" s="1451">
        <v>0</v>
      </c>
      <c r="F37" s="1451">
        <v>0</v>
      </c>
      <c r="G37" s="1451">
        <v>0</v>
      </c>
      <c r="H37" s="1451">
        <v>0</v>
      </c>
      <c r="I37" s="1451"/>
      <c r="J37" s="1451">
        <v>0</v>
      </c>
      <c r="K37" s="1451">
        <v>0</v>
      </c>
      <c r="L37" s="1451">
        <v>0</v>
      </c>
    </row>
    <row r="38" spans="1:12" ht="9.75" customHeight="1" x14ac:dyDescent="0.2">
      <c r="A38" s="191">
        <v>1154</v>
      </c>
      <c r="B38" s="209" t="s">
        <v>628</v>
      </c>
      <c r="C38" s="187" t="s">
        <v>571</v>
      </c>
      <c r="D38" s="1451">
        <v>0</v>
      </c>
      <c r="E38" s="1451">
        <v>0</v>
      </c>
      <c r="F38" s="1451">
        <v>0</v>
      </c>
      <c r="G38" s="1451">
        <v>0</v>
      </c>
      <c r="H38" s="1451">
        <v>0</v>
      </c>
      <c r="I38" s="1451"/>
      <c r="J38" s="1451">
        <v>0</v>
      </c>
      <c r="K38" s="1451">
        <v>0</v>
      </c>
      <c r="L38" s="1451">
        <v>0</v>
      </c>
    </row>
    <row r="39" spans="1:12" ht="9.75" customHeight="1" x14ac:dyDescent="0.2">
      <c r="A39" s="191">
        <v>1155</v>
      </c>
      <c r="B39" s="209" t="s">
        <v>629</v>
      </c>
      <c r="C39" s="187" t="s">
        <v>571</v>
      </c>
      <c r="D39" s="1451">
        <v>0</v>
      </c>
      <c r="E39" s="1451">
        <v>0</v>
      </c>
      <c r="F39" s="1451">
        <v>0</v>
      </c>
      <c r="G39" s="1451">
        <v>0</v>
      </c>
      <c r="H39" s="1451">
        <v>0</v>
      </c>
      <c r="I39" s="1451"/>
      <c r="J39" s="1451">
        <v>0</v>
      </c>
      <c r="K39" s="1451">
        <v>0</v>
      </c>
      <c r="L39" s="1451">
        <v>0</v>
      </c>
    </row>
    <row r="40" spans="1:12" ht="9.75" customHeight="1" x14ac:dyDescent="0.2">
      <c r="A40" s="191">
        <v>1156</v>
      </c>
      <c r="B40" s="209" t="s">
        <v>630</v>
      </c>
      <c r="C40" s="187" t="s">
        <v>571</v>
      </c>
      <c r="D40" s="1451">
        <v>0</v>
      </c>
      <c r="E40" s="1451">
        <v>0</v>
      </c>
      <c r="F40" s="1451">
        <v>0</v>
      </c>
      <c r="G40" s="1451">
        <v>0</v>
      </c>
      <c r="H40" s="1451">
        <v>0</v>
      </c>
      <c r="I40" s="1451"/>
      <c r="J40" s="1451">
        <v>0</v>
      </c>
      <c r="K40" s="1451">
        <v>0</v>
      </c>
      <c r="L40" s="1451">
        <v>0</v>
      </c>
    </row>
    <row r="41" spans="1:12" ht="16.5" customHeight="1" x14ac:dyDescent="0.2">
      <c r="A41" s="697">
        <v>116</v>
      </c>
      <c r="B41" s="698" t="s">
        <v>209</v>
      </c>
      <c r="C41" s="195" t="s">
        <v>571</v>
      </c>
      <c r="D41" s="1375">
        <v>0</v>
      </c>
      <c r="E41" s="1375">
        <v>5</v>
      </c>
      <c r="F41" s="1375">
        <v>0</v>
      </c>
      <c r="G41" s="1375">
        <v>0</v>
      </c>
      <c r="H41" s="1375">
        <v>5</v>
      </c>
      <c r="I41" s="1375"/>
      <c r="J41" s="1375">
        <v>1630</v>
      </c>
      <c r="K41" s="1375">
        <v>0</v>
      </c>
      <c r="L41" s="1375">
        <v>1635</v>
      </c>
    </row>
    <row r="42" spans="1:12" ht="10.5" customHeight="1" x14ac:dyDescent="0.2"/>
    <row r="43" spans="1:12" ht="10.5" customHeight="1" x14ac:dyDescent="0.2">
      <c r="A43" s="211"/>
      <c r="B43" s="211"/>
      <c r="C43" s="211"/>
      <c r="D43" s="985"/>
      <c r="E43" s="985"/>
      <c r="F43" s="985"/>
      <c r="G43" s="985"/>
      <c r="H43" s="985"/>
      <c r="I43" s="985"/>
      <c r="J43" s="985"/>
      <c r="K43" s="985"/>
      <c r="L43" s="985"/>
    </row>
  </sheetData>
  <mergeCells count="10">
    <mergeCell ref="A4:B5"/>
    <mergeCell ref="D4:H4"/>
    <mergeCell ref="I4:I5"/>
    <mergeCell ref="J4:J5"/>
    <mergeCell ref="G1:K1"/>
    <mergeCell ref="G2:L2"/>
    <mergeCell ref="K4:K5"/>
    <mergeCell ref="L4:L5"/>
    <mergeCell ref="D3:L3"/>
    <mergeCell ref="A1:B1"/>
  </mergeCells>
  <phoneticPr fontId="2" type="noConversion"/>
  <printOptions horizontalCentered="1"/>
  <pageMargins left="0.19685039370078741" right="0.19685039370078741" top="0.6692913385826772" bottom="0.51181102362204722" header="0" footer="0.31496062992125984"/>
  <pageSetup paperSize="9" scale="85" firstPageNumber="31" fitToWidth="0" orientation="landscape" r:id="rId1"/>
  <headerFooter alignWithMargins="0">
    <oddFooter>&amp;C&amp;P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5">
    <pageSetUpPr fitToPage="1"/>
  </sheetPr>
  <dimension ref="A1:L48"/>
  <sheetViews>
    <sheetView view="pageBreakPreview" zoomScale="60" zoomScaleNormal="100" workbookViewId="0">
      <selection sqref="A1:B1"/>
    </sheetView>
  </sheetViews>
  <sheetFormatPr defaultRowHeight="12.75" x14ac:dyDescent="0.2"/>
  <cols>
    <col min="1" max="1" width="5.28515625" style="173" customWidth="1"/>
    <col min="2" max="2" width="35.28515625" style="173" customWidth="1"/>
    <col min="3" max="3" width="0.85546875" style="173" customWidth="1"/>
    <col min="4" max="4" width="10" style="981" customWidth="1"/>
    <col min="5" max="5" width="10.85546875" style="981" customWidth="1"/>
    <col min="6" max="7" width="10" style="981" customWidth="1"/>
    <col min="8" max="8" width="10.42578125" style="981" customWidth="1"/>
    <col min="9" max="12" width="10" style="981" customWidth="1"/>
    <col min="13" max="13" width="3.28515625" style="173" customWidth="1"/>
    <col min="14" max="16384" width="9.140625" style="173"/>
  </cols>
  <sheetData>
    <row r="1" spans="1:12" ht="27.75" customHeight="1" x14ac:dyDescent="0.2">
      <c r="A1" s="3143" t="s">
        <v>184</v>
      </c>
      <c r="B1" s="3075"/>
      <c r="C1" s="172"/>
      <c r="D1" s="962"/>
      <c r="E1" s="963"/>
      <c r="F1" s="963"/>
      <c r="G1" s="3130" t="s">
        <v>185</v>
      </c>
      <c r="H1" s="3130"/>
      <c r="I1" s="3130"/>
      <c r="J1" s="3130"/>
      <c r="K1" s="3130"/>
      <c r="L1" s="964">
        <v>964</v>
      </c>
    </row>
    <row r="2" spans="1:12" x14ac:dyDescent="0.2">
      <c r="A2" s="171" t="s">
        <v>475</v>
      </c>
      <c r="B2" s="204"/>
      <c r="C2" s="205"/>
      <c r="D2" s="982"/>
      <c r="E2" s="963"/>
      <c r="F2" s="963"/>
      <c r="G2" s="3131" t="s">
        <v>549</v>
      </c>
      <c r="H2" s="3131"/>
      <c r="I2" s="3131"/>
      <c r="J2" s="3131"/>
      <c r="K2" s="3131"/>
      <c r="L2" s="3131"/>
    </row>
    <row r="3" spans="1:12" ht="12" customHeight="1" x14ac:dyDescent="0.2">
      <c r="A3" s="177"/>
      <c r="B3" s="178"/>
      <c r="C3" s="179"/>
      <c r="D3" s="3132" t="s">
        <v>476</v>
      </c>
      <c r="E3" s="3133"/>
      <c r="F3" s="3133"/>
      <c r="G3" s="3133"/>
      <c r="H3" s="3133"/>
      <c r="I3" s="3133"/>
      <c r="J3" s="3133"/>
      <c r="K3" s="3133"/>
      <c r="L3" s="3134"/>
    </row>
    <row r="4" spans="1:12" ht="12" customHeight="1" x14ac:dyDescent="0.2">
      <c r="A4" s="3135" t="s">
        <v>477</v>
      </c>
      <c r="B4" s="3136"/>
      <c r="C4" s="180"/>
      <c r="D4" s="3137" t="s">
        <v>552</v>
      </c>
      <c r="E4" s="3138"/>
      <c r="F4" s="3138"/>
      <c r="G4" s="3138"/>
      <c r="H4" s="3139"/>
      <c r="I4" s="3140" t="s">
        <v>553</v>
      </c>
      <c r="J4" s="3142" t="s">
        <v>554</v>
      </c>
      <c r="K4" s="3140" t="s">
        <v>555</v>
      </c>
      <c r="L4" s="3129" t="s">
        <v>60</v>
      </c>
    </row>
    <row r="5" spans="1:12" ht="34.5" x14ac:dyDescent="0.2">
      <c r="A5" s="3135"/>
      <c r="B5" s="3136"/>
      <c r="C5" s="180"/>
      <c r="D5" s="2178" t="s">
        <v>556</v>
      </c>
      <c r="E5" s="2138" t="s">
        <v>557</v>
      </c>
      <c r="F5" s="2082" t="s">
        <v>558</v>
      </c>
      <c r="G5" s="2138" t="s">
        <v>555</v>
      </c>
      <c r="H5" s="2082" t="s">
        <v>61</v>
      </c>
      <c r="I5" s="3141"/>
      <c r="J5" s="3142"/>
      <c r="K5" s="3141"/>
      <c r="L5" s="3129"/>
    </row>
    <row r="6" spans="1:12" ht="10.5" customHeight="1" x14ac:dyDescent="0.2">
      <c r="A6" s="181"/>
      <c r="B6" s="182"/>
      <c r="C6" s="182"/>
      <c r="D6" s="966" t="s">
        <v>559</v>
      </c>
      <c r="E6" s="967" t="s">
        <v>560</v>
      </c>
      <c r="F6" s="968" t="s">
        <v>561</v>
      </c>
      <c r="G6" s="967" t="s">
        <v>562</v>
      </c>
      <c r="H6" s="968" t="s">
        <v>563</v>
      </c>
      <c r="I6" s="967" t="s">
        <v>564</v>
      </c>
      <c r="J6" s="968" t="s">
        <v>565</v>
      </c>
      <c r="K6" s="967" t="s">
        <v>566</v>
      </c>
      <c r="L6" s="969" t="s">
        <v>567</v>
      </c>
    </row>
    <row r="7" spans="1:12" ht="10.5" customHeight="1" x14ac:dyDescent="0.2">
      <c r="A7" s="183"/>
      <c r="B7" s="184" t="s">
        <v>568</v>
      </c>
      <c r="C7" s="185"/>
      <c r="D7" s="984" t="s">
        <v>569</v>
      </c>
      <c r="E7" s="984" t="s">
        <v>569</v>
      </c>
      <c r="F7" s="984" t="s">
        <v>569</v>
      </c>
      <c r="G7" s="984" t="s">
        <v>569</v>
      </c>
      <c r="H7" s="984" t="s">
        <v>569</v>
      </c>
      <c r="I7" s="984" t="s">
        <v>569</v>
      </c>
      <c r="J7" s="984" t="s">
        <v>569</v>
      </c>
      <c r="K7" s="984" t="s">
        <v>569</v>
      </c>
      <c r="L7" s="984" t="s">
        <v>569</v>
      </c>
    </row>
    <row r="8" spans="1:12" ht="14.25" customHeight="1" x14ac:dyDescent="0.2">
      <c r="A8" s="186">
        <v>12</v>
      </c>
      <c r="B8" s="735" t="s">
        <v>210</v>
      </c>
      <c r="C8" s="732" t="s">
        <v>571</v>
      </c>
      <c r="D8" s="1462">
        <v>7866</v>
      </c>
      <c r="E8" s="1462">
        <v>0</v>
      </c>
      <c r="F8" s="1462">
        <v>108066</v>
      </c>
      <c r="G8" s="1462">
        <v>0</v>
      </c>
      <c r="H8" s="1462">
        <v>115932</v>
      </c>
      <c r="I8" s="1462"/>
      <c r="J8" s="1462">
        <v>0</v>
      </c>
      <c r="K8" s="1462">
        <v>0</v>
      </c>
      <c r="L8" s="1462">
        <v>115932</v>
      </c>
    </row>
    <row r="9" spans="1:12" ht="14.25" customHeight="1" x14ac:dyDescent="0.2">
      <c r="A9" s="188">
        <v>121</v>
      </c>
      <c r="B9" s="208" t="s">
        <v>211</v>
      </c>
      <c r="C9" s="187" t="s">
        <v>571</v>
      </c>
      <c r="D9" s="1449">
        <v>0</v>
      </c>
      <c r="E9" s="1449">
        <v>0</v>
      </c>
      <c r="F9" s="1449">
        <v>108066</v>
      </c>
      <c r="G9" s="1449">
        <v>0</v>
      </c>
      <c r="H9" s="1449">
        <v>108066</v>
      </c>
      <c r="I9" s="1449"/>
      <c r="J9" s="1449">
        <v>0</v>
      </c>
      <c r="K9" s="1449">
        <v>0</v>
      </c>
      <c r="L9" s="1449">
        <v>108066</v>
      </c>
    </row>
    <row r="10" spans="1:12" ht="9.75" customHeight="1" x14ac:dyDescent="0.2">
      <c r="A10" s="191">
        <v>1211</v>
      </c>
      <c r="B10" s="209" t="s">
        <v>631</v>
      </c>
      <c r="C10" s="187" t="s">
        <v>571</v>
      </c>
      <c r="D10" s="1451">
        <v>0</v>
      </c>
      <c r="E10" s="1451">
        <v>0</v>
      </c>
      <c r="F10" s="1451">
        <v>0</v>
      </c>
      <c r="G10" s="1451">
        <v>0</v>
      </c>
      <c r="H10" s="1451">
        <v>0</v>
      </c>
      <c r="I10" s="1451"/>
      <c r="J10" s="1451">
        <v>0</v>
      </c>
      <c r="K10" s="1451">
        <v>0</v>
      </c>
      <c r="L10" s="1451">
        <v>0</v>
      </c>
    </row>
    <row r="11" spans="1:12" ht="9.75" customHeight="1" x14ac:dyDescent="0.2">
      <c r="A11" s="191">
        <v>1212</v>
      </c>
      <c r="B11" s="209" t="s">
        <v>644</v>
      </c>
      <c r="C11" s="187" t="s">
        <v>571</v>
      </c>
      <c r="D11" s="1451">
        <v>0</v>
      </c>
      <c r="E11" s="1451">
        <v>0</v>
      </c>
      <c r="F11" s="1451">
        <v>108066</v>
      </c>
      <c r="G11" s="1451">
        <v>0</v>
      </c>
      <c r="H11" s="1451">
        <v>108066</v>
      </c>
      <c r="I11" s="1451"/>
      <c r="J11" s="1451">
        <v>0</v>
      </c>
      <c r="K11" s="1451">
        <v>0</v>
      </c>
      <c r="L11" s="1451">
        <v>108066</v>
      </c>
    </row>
    <row r="12" spans="1:12" ht="9.75" customHeight="1" x14ac:dyDescent="0.2">
      <c r="A12" s="191">
        <v>1213</v>
      </c>
      <c r="B12" s="209" t="s">
        <v>297</v>
      </c>
      <c r="C12" s="187" t="s">
        <v>571</v>
      </c>
      <c r="D12" s="1451">
        <v>0</v>
      </c>
      <c r="E12" s="1451">
        <v>0</v>
      </c>
      <c r="F12" s="1451">
        <v>0</v>
      </c>
      <c r="G12" s="1451">
        <v>0</v>
      </c>
      <c r="H12" s="1451">
        <v>0</v>
      </c>
      <c r="I12" s="1451"/>
      <c r="J12" s="1451">
        <v>0</v>
      </c>
      <c r="K12" s="1451">
        <v>0</v>
      </c>
      <c r="L12" s="1451">
        <v>0</v>
      </c>
    </row>
    <row r="13" spans="1:12" ht="9.75" customHeight="1" x14ac:dyDescent="0.2">
      <c r="A13" s="191">
        <v>1214</v>
      </c>
      <c r="B13" s="209" t="s">
        <v>298</v>
      </c>
      <c r="C13" s="187" t="s">
        <v>571</v>
      </c>
      <c r="D13" s="1451">
        <v>0</v>
      </c>
      <c r="E13" s="1451">
        <v>0</v>
      </c>
      <c r="F13" s="1451">
        <v>0</v>
      </c>
      <c r="G13" s="1451">
        <v>0</v>
      </c>
      <c r="H13" s="1451">
        <v>0</v>
      </c>
      <c r="I13" s="1451"/>
      <c r="J13" s="1451">
        <v>0</v>
      </c>
      <c r="K13" s="1451">
        <v>0</v>
      </c>
      <c r="L13" s="1451">
        <v>0</v>
      </c>
    </row>
    <row r="14" spans="1:12" ht="14.25" customHeight="1" x14ac:dyDescent="0.2">
      <c r="A14" s="188">
        <v>122</v>
      </c>
      <c r="B14" s="208" t="s">
        <v>212</v>
      </c>
      <c r="C14" s="187" t="s">
        <v>571</v>
      </c>
      <c r="D14" s="1449">
        <v>7866</v>
      </c>
      <c r="E14" s="1449">
        <v>0</v>
      </c>
      <c r="F14" s="1449">
        <v>0</v>
      </c>
      <c r="G14" s="1449">
        <v>0</v>
      </c>
      <c r="H14" s="1449">
        <v>7866</v>
      </c>
      <c r="I14" s="1449"/>
      <c r="J14" s="1449">
        <v>0</v>
      </c>
      <c r="K14" s="1449">
        <v>0</v>
      </c>
      <c r="L14" s="1449">
        <v>7866</v>
      </c>
    </row>
    <row r="15" spans="1:12" ht="9.75" customHeight="1" x14ac:dyDescent="0.2">
      <c r="A15" s="191">
        <v>1221</v>
      </c>
      <c r="B15" s="209" t="s">
        <v>631</v>
      </c>
      <c r="C15" s="187" t="s">
        <v>571</v>
      </c>
      <c r="D15" s="1451">
        <v>0</v>
      </c>
      <c r="E15" s="1451">
        <v>0</v>
      </c>
      <c r="F15" s="1451">
        <v>0</v>
      </c>
      <c r="G15" s="1451">
        <v>0</v>
      </c>
      <c r="H15" s="1451">
        <v>0</v>
      </c>
      <c r="I15" s="1451"/>
      <c r="J15" s="1451">
        <v>0</v>
      </c>
      <c r="K15" s="1451">
        <v>0</v>
      </c>
      <c r="L15" s="1451">
        <v>0</v>
      </c>
    </row>
    <row r="16" spans="1:12" ht="9.75" customHeight="1" x14ac:dyDescent="0.2">
      <c r="A16" s="191">
        <v>1222</v>
      </c>
      <c r="B16" s="209" t="s">
        <v>644</v>
      </c>
      <c r="C16" s="187" t="s">
        <v>571</v>
      </c>
      <c r="D16" s="1451">
        <v>0</v>
      </c>
      <c r="E16" s="1451">
        <v>0</v>
      </c>
      <c r="F16" s="1451">
        <v>0</v>
      </c>
      <c r="G16" s="1451">
        <v>0</v>
      </c>
      <c r="H16" s="1451">
        <v>0</v>
      </c>
      <c r="I16" s="1451"/>
      <c r="J16" s="1451">
        <v>0</v>
      </c>
      <c r="K16" s="1451">
        <v>0</v>
      </c>
      <c r="L16" s="1451">
        <v>0</v>
      </c>
    </row>
    <row r="17" spans="1:12" ht="9.75" customHeight="1" x14ac:dyDescent="0.2">
      <c r="A17" s="191">
        <v>1223</v>
      </c>
      <c r="B17" s="209" t="s">
        <v>299</v>
      </c>
      <c r="C17" s="187" t="s">
        <v>571</v>
      </c>
      <c r="D17" s="1451">
        <v>7866</v>
      </c>
      <c r="E17" s="1451">
        <v>0</v>
      </c>
      <c r="F17" s="1451">
        <v>0</v>
      </c>
      <c r="G17" s="1451">
        <v>0</v>
      </c>
      <c r="H17" s="1451">
        <v>7866</v>
      </c>
      <c r="I17" s="1451"/>
      <c r="J17" s="1451">
        <v>0</v>
      </c>
      <c r="K17" s="1451">
        <v>0</v>
      </c>
      <c r="L17" s="1451">
        <v>7866</v>
      </c>
    </row>
    <row r="18" spans="1:12" ht="14.25" customHeight="1" x14ac:dyDescent="0.2">
      <c r="A18" s="188">
        <v>13</v>
      </c>
      <c r="B18" s="189" t="s">
        <v>238</v>
      </c>
      <c r="C18" s="187" t="s">
        <v>571</v>
      </c>
      <c r="D18" s="1449">
        <v>2727</v>
      </c>
      <c r="E18" s="1449">
        <v>19478</v>
      </c>
      <c r="F18" s="1449">
        <v>55720</v>
      </c>
      <c r="G18" s="1449">
        <v>-75638</v>
      </c>
      <c r="H18" s="1449">
        <v>2287</v>
      </c>
      <c r="I18" s="1449"/>
      <c r="J18" s="1449">
        <v>52055</v>
      </c>
      <c r="K18" s="1449">
        <v>-52383</v>
      </c>
      <c r="L18" s="1449">
        <v>1959</v>
      </c>
    </row>
    <row r="19" spans="1:12" ht="14.25" customHeight="1" x14ac:dyDescent="0.2">
      <c r="A19" s="188">
        <v>131</v>
      </c>
      <c r="B19" s="208" t="s">
        <v>65</v>
      </c>
      <c r="C19" s="187" t="s">
        <v>571</v>
      </c>
      <c r="D19" s="1449">
        <v>0</v>
      </c>
      <c r="E19" s="1449">
        <v>0</v>
      </c>
      <c r="F19" s="1449">
        <v>0</v>
      </c>
      <c r="G19" s="1449">
        <v>0</v>
      </c>
      <c r="H19" s="1449">
        <v>0</v>
      </c>
      <c r="I19" s="1449"/>
      <c r="J19" s="1449">
        <v>0</v>
      </c>
      <c r="K19" s="1449">
        <v>0</v>
      </c>
      <c r="L19" s="1449">
        <v>0</v>
      </c>
    </row>
    <row r="20" spans="1:12" ht="9.75" customHeight="1" x14ac:dyDescent="0.2">
      <c r="A20" s="191">
        <v>1311</v>
      </c>
      <c r="B20" s="209" t="s">
        <v>300</v>
      </c>
      <c r="C20" s="187" t="s">
        <v>571</v>
      </c>
      <c r="D20" s="1451">
        <v>0</v>
      </c>
      <c r="E20" s="1451">
        <v>0</v>
      </c>
      <c r="F20" s="1451">
        <v>0</v>
      </c>
      <c r="G20" s="1451">
        <v>0</v>
      </c>
      <c r="H20" s="1451">
        <v>0</v>
      </c>
      <c r="I20" s="1451"/>
      <c r="J20" s="1451">
        <v>0</v>
      </c>
      <c r="K20" s="1451">
        <v>0</v>
      </c>
      <c r="L20" s="1451">
        <v>0</v>
      </c>
    </row>
    <row r="21" spans="1:12" ht="9.75" customHeight="1" x14ac:dyDescent="0.2">
      <c r="A21" s="191">
        <v>1312</v>
      </c>
      <c r="B21" s="209" t="s">
        <v>301</v>
      </c>
      <c r="C21" s="187" t="s">
        <v>571</v>
      </c>
      <c r="D21" s="1451">
        <v>0</v>
      </c>
      <c r="E21" s="1451">
        <v>0</v>
      </c>
      <c r="F21" s="1451">
        <v>0</v>
      </c>
      <c r="G21" s="1451">
        <v>0</v>
      </c>
      <c r="H21" s="1451">
        <v>0</v>
      </c>
      <c r="I21" s="1451"/>
      <c r="J21" s="1451">
        <v>0</v>
      </c>
      <c r="K21" s="1451">
        <v>0</v>
      </c>
      <c r="L21" s="1451">
        <v>0</v>
      </c>
    </row>
    <row r="22" spans="1:12" s="220" customFormat="1" ht="14.25" customHeight="1" x14ac:dyDescent="0.2">
      <c r="A22" s="1464">
        <v>132</v>
      </c>
      <c r="B22" s="1465" t="s">
        <v>66</v>
      </c>
      <c r="C22" s="244" t="s">
        <v>571</v>
      </c>
      <c r="D22" s="1466">
        <v>1959</v>
      </c>
      <c r="E22" s="1466">
        <v>0</v>
      </c>
      <c r="F22" s="1466">
        <v>0</v>
      </c>
      <c r="G22" s="1466">
        <v>0</v>
      </c>
      <c r="H22" s="1466">
        <v>1959</v>
      </c>
      <c r="I22" s="1466"/>
      <c r="J22" s="1466">
        <v>0</v>
      </c>
      <c r="K22" s="1466">
        <v>0</v>
      </c>
      <c r="L22" s="1466">
        <v>1959</v>
      </c>
    </row>
    <row r="23" spans="1:12" s="220" customFormat="1" ht="9.75" customHeight="1" x14ac:dyDescent="0.2">
      <c r="A23" s="1467">
        <v>1321</v>
      </c>
      <c r="B23" s="1468" t="s">
        <v>300</v>
      </c>
      <c r="C23" s="244" t="s">
        <v>571</v>
      </c>
      <c r="D23" s="1460">
        <v>491</v>
      </c>
      <c r="E23" s="1460">
        <v>0</v>
      </c>
      <c r="F23" s="1460">
        <v>0</v>
      </c>
      <c r="G23" s="1460">
        <v>0</v>
      </c>
      <c r="H23" s="1460">
        <v>491</v>
      </c>
      <c r="I23" s="1460"/>
      <c r="J23" s="1460">
        <v>0</v>
      </c>
      <c r="K23" s="1460">
        <v>0</v>
      </c>
      <c r="L23" s="1460">
        <v>491</v>
      </c>
    </row>
    <row r="24" spans="1:12" s="220" customFormat="1" ht="9.75" customHeight="1" x14ac:dyDescent="0.2">
      <c r="A24" s="1467">
        <v>1322</v>
      </c>
      <c r="B24" s="1468" t="s">
        <v>301</v>
      </c>
      <c r="C24" s="244" t="s">
        <v>571</v>
      </c>
      <c r="D24" s="1460">
        <v>1468</v>
      </c>
      <c r="E24" s="1460">
        <v>0</v>
      </c>
      <c r="F24" s="1460">
        <v>0</v>
      </c>
      <c r="G24" s="1460">
        <v>0</v>
      </c>
      <c r="H24" s="1460">
        <v>1468</v>
      </c>
      <c r="I24" s="1460"/>
      <c r="J24" s="1460">
        <v>0</v>
      </c>
      <c r="K24" s="1460">
        <v>0</v>
      </c>
      <c r="L24" s="1460">
        <v>1468</v>
      </c>
    </row>
    <row r="25" spans="1:12" ht="14.25" customHeight="1" x14ac:dyDescent="0.2">
      <c r="A25" s="188">
        <v>133</v>
      </c>
      <c r="B25" s="208" t="s">
        <v>67</v>
      </c>
      <c r="C25" s="187" t="s">
        <v>571</v>
      </c>
      <c r="D25" s="1449">
        <v>768</v>
      </c>
      <c r="E25" s="1449">
        <v>19478</v>
      </c>
      <c r="F25" s="1449">
        <v>55720</v>
      </c>
      <c r="G25" s="1449">
        <v>-75638</v>
      </c>
      <c r="H25" s="1449">
        <v>328</v>
      </c>
      <c r="I25" s="1449"/>
      <c r="J25" s="1449">
        <v>52055</v>
      </c>
      <c r="K25" s="1449">
        <v>-52383</v>
      </c>
      <c r="L25" s="1449">
        <v>0</v>
      </c>
    </row>
    <row r="26" spans="1:12" ht="9.75" customHeight="1" x14ac:dyDescent="0.2">
      <c r="A26" s="191">
        <v>1331</v>
      </c>
      <c r="B26" s="209" t="s">
        <v>300</v>
      </c>
      <c r="C26" s="187" t="s">
        <v>571</v>
      </c>
      <c r="D26" s="1451">
        <v>622</v>
      </c>
      <c r="E26" s="1451">
        <v>18572</v>
      </c>
      <c r="F26" s="1451">
        <v>47578</v>
      </c>
      <c r="G26" s="1451">
        <v>-66461</v>
      </c>
      <c r="H26" s="1451">
        <v>311</v>
      </c>
      <c r="I26" s="1451"/>
      <c r="J26" s="1451">
        <v>49714</v>
      </c>
      <c r="K26" s="1451">
        <v>-50025</v>
      </c>
      <c r="L26" s="1451">
        <v>0</v>
      </c>
    </row>
    <row r="27" spans="1:12" ht="9.75" customHeight="1" x14ac:dyDescent="0.2">
      <c r="A27" s="191">
        <v>1332</v>
      </c>
      <c r="B27" s="209" t="s">
        <v>301</v>
      </c>
      <c r="C27" s="187" t="s">
        <v>571</v>
      </c>
      <c r="D27" s="1451">
        <v>146</v>
      </c>
      <c r="E27" s="1451">
        <v>906</v>
      </c>
      <c r="F27" s="1451">
        <v>8142</v>
      </c>
      <c r="G27" s="1451">
        <v>-9177</v>
      </c>
      <c r="H27" s="1451">
        <v>17</v>
      </c>
      <c r="I27" s="1451"/>
      <c r="J27" s="1451">
        <v>2341</v>
      </c>
      <c r="K27" s="1451">
        <v>-2358</v>
      </c>
      <c r="L27" s="1451">
        <v>0</v>
      </c>
    </row>
    <row r="28" spans="1:12" ht="14.25" customHeight="1" x14ac:dyDescent="0.2">
      <c r="A28" s="188">
        <v>14</v>
      </c>
      <c r="B28" s="189" t="s">
        <v>68</v>
      </c>
      <c r="C28" s="187" t="s">
        <v>571</v>
      </c>
      <c r="D28" s="1449">
        <v>10754</v>
      </c>
      <c r="E28" s="1449">
        <v>15072</v>
      </c>
      <c r="F28" s="1449">
        <v>710</v>
      </c>
      <c r="G28" s="1449">
        <v>-30</v>
      </c>
      <c r="H28" s="1449">
        <v>26506</v>
      </c>
      <c r="I28" s="1449"/>
      <c r="J28" s="1449">
        <v>19210</v>
      </c>
      <c r="K28" s="1449">
        <v>-54</v>
      </c>
      <c r="L28" s="1449">
        <v>45662</v>
      </c>
    </row>
    <row r="29" spans="1:12" ht="14.25" customHeight="1" x14ac:dyDescent="0.2">
      <c r="A29" s="188">
        <v>141</v>
      </c>
      <c r="B29" s="208" t="s">
        <v>69</v>
      </c>
      <c r="C29" s="187" t="s">
        <v>571</v>
      </c>
      <c r="D29" s="1449">
        <v>8209</v>
      </c>
      <c r="E29" s="1449">
        <v>2167</v>
      </c>
      <c r="F29" s="1449">
        <v>990</v>
      </c>
      <c r="G29" s="1449">
        <v>-13</v>
      </c>
      <c r="H29" s="1449">
        <v>11353</v>
      </c>
      <c r="I29" s="1449"/>
      <c r="J29" s="1449">
        <v>1937</v>
      </c>
      <c r="K29" s="1449">
        <v>-12</v>
      </c>
      <c r="L29" s="1449">
        <v>13278</v>
      </c>
    </row>
    <row r="30" spans="1:12" ht="9.75" customHeight="1" x14ac:dyDescent="0.2">
      <c r="A30" s="191">
        <v>1411</v>
      </c>
      <c r="B30" s="209" t="s">
        <v>302</v>
      </c>
      <c r="C30" s="187" t="s">
        <v>571</v>
      </c>
      <c r="D30" s="1451">
        <v>3168</v>
      </c>
      <c r="E30" s="1451">
        <v>700</v>
      </c>
      <c r="F30" s="1451">
        <v>979</v>
      </c>
      <c r="G30" s="1451">
        <v>-13</v>
      </c>
      <c r="H30" s="1451">
        <v>4834</v>
      </c>
      <c r="I30" s="1451"/>
      <c r="J30" s="1451">
        <v>887</v>
      </c>
      <c r="K30" s="1451">
        <v>-12</v>
      </c>
      <c r="L30" s="1451">
        <v>5709</v>
      </c>
    </row>
    <row r="31" spans="1:12" ht="9.75" customHeight="1" x14ac:dyDescent="0.2">
      <c r="A31" s="191">
        <v>1412</v>
      </c>
      <c r="B31" s="209" t="s">
        <v>303</v>
      </c>
      <c r="C31" s="187" t="s">
        <v>571</v>
      </c>
      <c r="D31" s="1451">
        <v>5041</v>
      </c>
      <c r="E31" s="1451">
        <v>336</v>
      </c>
      <c r="F31" s="1451">
        <v>11</v>
      </c>
      <c r="G31" s="1451">
        <v>0</v>
      </c>
      <c r="H31" s="1451">
        <v>5388</v>
      </c>
      <c r="I31" s="1451"/>
      <c r="J31" s="1451">
        <v>168</v>
      </c>
      <c r="K31" s="1451">
        <v>0</v>
      </c>
      <c r="L31" s="1451">
        <v>5556</v>
      </c>
    </row>
    <row r="32" spans="1:12" ht="9.75" customHeight="1" x14ac:dyDescent="0.2">
      <c r="A32" s="191">
        <v>1413</v>
      </c>
      <c r="B32" s="209" t="s">
        <v>304</v>
      </c>
      <c r="C32" s="187" t="s">
        <v>571</v>
      </c>
      <c r="D32" s="1451">
        <v>0</v>
      </c>
      <c r="E32" s="1451">
        <v>0</v>
      </c>
      <c r="F32" s="1451">
        <v>0</v>
      </c>
      <c r="G32" s="1451">
        <v>0</v>
      </c>
      <c r="H32" s="1451">
        <v>0</v>
      </c>
      <c r="I32" s="1451"/>
      <c r="J32" s="1451">
        <v>0</v>
      </c>
      <c r="K32" s="1451">
        <v>0</v>
      </c>
      <c r="L32" s="1451">
        <v>0</v>
      </c>
    </row>
    <row r="33" spans="1:12" ht="9.75" customHeight="1" x14ac:dyDescent="0.2">
      <c r="A33" s="191">
        <v>1414</v>
      </c>
      <c r="B33" s="209" t="s">
        <v>305</v>
      </c>
      <c r="C33" s="187" t="s">
        <v>571</v>
      </c>
      <c r="D33" s="1451">
        <v>0</v>
      </c>
      <c r="E33" s="1451">
        <v>0</v>
      </c>
      <c r="F33" s="1451">
        <v>0</v>
      </c>
      <c r="G33" s="1451">
        <v>0</v>
      </c>
      <c r="H33" s="1451">
        <v>0</v>
      </c>
      <c r="I33" s="1451"/>
      <c r="J33" s="1451">
        <v>0</v>
      </c>
      <c r="K33" s="1451">
        <v>0</v>
      </c>
      <c r="L33" s="1451">
        <v>0</v>
      </c>
    </row>
    <row r="34" spans="1:12" ht="9.75" customHeight="1" x14ac:dyDescent="0.2">
      <c r="A34" s="191">
        <v>1415</v>
      </c>
      <c r="B34" s="209" t="s">
        <v>648</v>
      </c>
      <c r="C34" s="187" t="s">
        <v>571</v>
      </c>
      <c r="D34" s="1451">
        <v>0</v>
      </c>
      <c r="E34" s="1451">
        <v>1131</v>
      </c>
      <c r="F34" s="1451">
        <v>0</v>
      </c>
      <c r="G34" s="1451">
        <v>0</v>
      </c>
      <c r="H34" s="1451">
        <v>1131</v>
      </c>
      <c r="I34" s="1451"/>
      <c r="J34" s="1451">
        <v>882</v>
      </c>
      <c r="K34" s="1451">
        <v>0</v>
      </c>
      <c r="L34" s="1451">
        <v>2013</v>
      </c>
    </row>
    <row r="35" spans="1:12" ht="14.25" customHeight="1" x14ac:dyDescent="0.2">
      <c r="A35" s="188">
        <v>142</v>
      </c>
      <c r="B35" s="208" t="s">
        <v>70</v>
      </c>
      <c r="C35" s="187" t="s">
        <v>571</v>
      </c>
      <c r="D35" s="1449">
        <v>2055</v>
      </c>
      <c r="E35" s="1449">
        <v>9461</v>
      </c>
      <c r="F35" s="1449">
        <v>173</v>
      </c>
      <c r="G35" s="1449">
        <v>-17</v>
      </c>
      <c r="H35" s="1449">
        <v>11672</v>
      </c>
      <c r="I35" s="1449"/>
      <c r="J35" s="1449">
        <v>15429</v>
      </c>
      <c r="K35" s="1449">
        <v>-42</v>
      </c>
      <c r="L35" s="1449">
        <v>27059</v>
      </c>
    </row>
    <row r="36" spans="1:12" ht="9.75" customHeight="1" x14ac:dyDescent="0.2">
      <c r="A36" s="191">
        <v>1421</v>
      </c>
      <c r="B36" s="209" t="s">
        <v>649</v>
      </c>
      <c r="C36" s="187" t="s">
        <v>571</v>
      </c>
      <c r="D36" s="1451">
        <v>353</v>
      </c>
      <c r="E36" s="1451">
        <v>2893</v>
      </c>
      <c r="F36" s="1451">
        <v>1</v>
      </c>
      <c r="G36" s="1451">
        <v>0</v>
      </c>
      <c r="H36" s="1451">
        <v>3247</v>
      </c>
      <c r="I36" s="1451"/>
      <c r="J36" s="1451">
        <v>12236</v>
      </c>
      <c r="K36" s="1451">
        <v>0</v>
      </c>
      <c r="L36" s="1451">
        <v>15483</v>
      </c>
    </row>
    <row r="37" spans="1:12" ht="9.75" customHeight="1" x14ac:dyDescent="0.2">
      <c r="A37" s="191">
        <v>1422</v>
      </c>
      <c r="B37" s="209" t="s">
        <v>650</v>
      </c>
      <c r="C37" s="187" t="s">
        <v>571</v>
      </c>
      <c r="D37" s="1451">
        <v>1702</v>
      </c>
      <c r="E37" s="1451">
        <v>1558</v>
      </c>
      <c r="F37" s="1451">
        <v>172</v>
      </c>
      <c r="G37" s="1451">
        <v>-17</v>
      </c>
      <c r="H37" s="1451">
        <v>3415</v>
      </c>
      <c r="I37" s="1451"/>
      <c r="J37" s="1451">
        <v>2610</v>
      </c>
      <c r="K37" s="1451">
        <v>-42</v>
      </c>
      <c r="L37" s="1451">
        <v>5983</v>
      </c>
    </row>
    <row r="38" spans="1:12" ht="9.75" customHeight="1" x14ac:dyDescent="0.2">
      <c r="A38" s="191">
        <v>1423</v>
      </c>
      <c r="B38" s="209" t="s">
        <v>651</v>
      </c>
      <c r="C38" s="187" t="s">
        <v>571</v>
      </c>
      <c r="D38" s="1451">
        <v>0</v>
      </c>
      <c r="E38" s="1451">
        <v>4936</v>
      </c>
      <c r="F38" s="1451">
        <v>0</v>
      </c>
      <c r="G38" s="1451">
        <v>0</v>
      </c>
      <c r="H38" s="1451">
        <v>4936</v>
      </c>
      <c r="I38" s="1451"/>
      <c r="J38" s="1451">
        <v>583</v>
      </c>
      <c r="K38" s="1451">
        <v>0</v>
      </c>
      <c r="L38" s="1451">
        <v>5519</v>
      </c>
    </row>
    <row r="39" spans="1:12" ht="9.75" customHeight="1" x14ac:dyDescent="0.2">
      <c r="A39" s="191">
        <v>1424</v>
      </c>
      <c r="B39" s="209" t="s">
        <v>358</v>
      </c>
      <c r="C39" s="187" t="s">
        <v>571</v>
      </c>
      <c r="D39" s="1451">
        <v>0</v>
      </c>
      <c r="E39" s="1451">
        <v>74</v>
      </c>
      <c r="F39" s="1451">
        <v>0</v>
      </c>
      <c r="G39" s="1451">
        <v>0</v>
      </c>
      <c r="H39" s="1451">
        <v>74</v>
      </c>
      <c r="I39" s="1451"/>
      <c r="J39" s="1451">
        <v>0</v>
      </c>
      <c r="K39" s="1451">
        <v>0</v>
      </c>
      <c r="L39" s="1451">
        <v>74</v>
      </c>
    </row>
    <row r="40" spans="1:12" ht="14.25" customHeight="1" x14ac:dyDescent="0.2">
      <c r="A40" s="188">
        <v>143</v>
      </c>
      <c r="B40" s="208" t="s">
        <v>71</v>
      </c>
      <c r="C40" s="187" t="s">
        <v>571</v>
      </c>
      <c r="D40" s="1449">
        <v>522</v>
      </c>
      <c r="E40" s="1449">
        <v>408</v>
      </c>
      <c r="F40" s="1449">
        <v>0</v>
      </c>
      <c r="G40" s="1449">
        <v>0</v>
      </c>
      <c r="H40" s="1449">
        <v>930</v>
      </c>
      <c r="I40" s="1449"/>
      <c r="J40" s="1449">
        <v>411</v>
      </c>
      <c r="K40" s="1449">
        <v>0</v>
      </c>
      <c r="L40" s="1449">
        <v>1341</v>
      </c>
    </row>
    <row r="41" spans="1:12" ht="14.25" customHeight="1" x14ac:dyDescent="0.2">
      <c r="A41" s="188">
        <v>144</v>
      </c>
      <c r="B41" s="208" t="s">
        <v>72</v>
      </c>
      <c r="C41" s="187" t="s">
        <v>571</v>
      </c>
      <c r="D41" s="1449">
        <v>-527</v>
      </c>
      <c r="E41" s="1449">
        <v>85</v>
      </c>
      <c r="F41" s="1449">
        <v>-1080</v>
      </c>
      <c r="G41" s="1449">
        <v>0</v>
      </c>
      <c r="H41" s="1449">
        <v>-1522</v>
      </c>
      <c r="I41" s="1449"/>
      <c r="J41" s="1449">
        <v>979</v>
      </c>
      <c r="K41" s="1449">
        <v>0</v>
      </c>
      <c r="L41" s="1449">
        <v>-543</v>
      </c>
    </row>
    <row r="42" spans="1:12" ht="9.75" customHeight="1" x14ac:dyDescent="0.2">
      <c r="A42" s="191">
        <v>1441</v>
      </c>
      <c r="B42" s="209" t="s">
        <v>300</v>
      </c>
      <c r="C42" s="187" t="s">
        <v>571</v>
      </c>
      <c r="D42" s="1451">
        <v>873</v>
      </c>
      <c r="E42" s="1451">
        <v>49</v>
      </c>
      <c r="F42" s="1451">
        <v>3</v>
      </c>
      <c r="G42" s="1451">
        <v>0</v>
      </c>
      <c r="H42" s="1451">
        <v>925</v>
      </c>
      <c r="I42" s="1451"/>
      <c r="J42" s="1451">
        <v>16</v>
      </c>
      <c r="K42" s="1451">
        <v>0</v>
      </c>
      <c r="L42" s="1451">
        <v>941</v>
      </c>
    </row>
    <row r="43" spans="1:12" ht="9.75" customHeight="1" x14ac:dyDescent="0.2">
      <c r="A43" s="191">
        <v>1442</v>
      </c>
      <c r="B43" s="209" t="s">
        <v>301</v>
      </c>
      <c r="C43" s="187" t="s">
        <v>571</v>
      </c>
      <c r="D43" s="1451">
        <v>-1400</v>
      </c>
      <c r="E43" s="1451">
        <v>36</v>
      </c>
      <c r="F43" s="1451">
        <v>-1083</v>
      </c>
      <c r="G43" s="1451">
        <v>0</v>
      </c>
      <c r="H43" s="1451">
        <v>-2447</v>
      </c>
      <c r="I43" s="1451"/>
      <c r="J43" s="1451">
        <v>963</v>
      </c>
      <c r="K43" s="1451">
        <v>0</v>
      </c>
      <c r="L43" s="1451">
        <v>-1484</v>
      </c>
    </row>
    <row r="44" spans="1:12" ht="15" customHeight="1" x14ac:dyDescent="0.2">
      <c r="A44" s="212">
        <v>145</v>
      </c>
      <c r="B44" s="213" t="s">
        <v>73</v>
      </c>
      <c r="C44" s="195" t="s">
        <v>571</v>
      </c>
      <c r="D44" s="1463">
        <v>495</v>
      </c>
      <c r="E44" s="1463">
        <v>2951</v>
      </c>
      <c r="F44" s="1463">
        <v>627</v>
      </c>
      <c r="G44" s="1463">
        <v>0</v>
      </c>
      <c r="H44" s="1463">
        <v>4073</v>
      </c>
      <c r="I44" s="1463"/>
      <c r="J44" s="1463">
        <v>454</v>
      </c>
      <c r="K44" s="1463">
        <v>0</v>
      </c>
      <c r="L44" s="1463">
        <v>4527</v>
      </c>
    </row>
    <row r="45" spans="1:12" ht="12.75" customHeight="1" x14ac:dyDescent="0.2">
      <c r="A45" s="198" t="s">
        <v>58</v>
      </c>
      <c r="B45" s="197"/>
      <c r="C45" s="197"/>
      <c r="D45" s="978"/>
      <c r="E45" s="978"/>
      <c r="F45" s="978"/>
      <c r="G45" s="978"/>
      <c r="H45" s="978"/>
      <c r="I45" s="978"/>
      <c r="J45" s="978"/>
      <c r="K45" s="978"/>
      <c r="L45" s="978"/>
    </row>
    <row r="46" spans="1:12" ht="9.75" customHeight="1" x14ac:dyDescent="0.2">
      <c r="A46" s="198" t="s">
        <v>59</v>
      </c>
      <c r="B46" s="197"/>
      <c r="C46" s="197"/>
      <c r="D46" s="978"/>
      <c r="E46" s="978"/>
      <c r="F46" s="978"/>
      <c r="G46" s="978"/>
      <c r="H46" s="978"/>
      <c r="I46" s="978"/>
      <c r="J46" s="978"/>
      <c r="K46" s="978"/>
      <c r="L46" s="978"/>
    </row>
    <row r="47" spans="1:12" ht="10.5" customHeight="1" x14ac:dyDescent="0.2"/>
    <row r="48" spans="1:12" ht="10.5" customHeight="1" x14ac:dyDescent="0.2">
      <c r="A48" s="211"/>
      <c r="B48" s="211"/>
      <c r="C48" s="211"/>
      <c r="D48" s="985"/>
      <c r="E48" s="985"/>
      <c r="F48" s="985"/>
      <c r="G48" s="985"/>
      <c r="H48" s="985"/>
      <c r="I48" s="985"/>
      <c r="J48" s="985"/>
      <c r="K48" s="985"/>
      <c r="L48" s="985"/>
    </row>
  </sheetData>
  <mergeCells count="10">
    <mergeCell ref="G1:K1"/>
    <mergeCell ref="G2:L2"/>
    <mergeCell ref="A4:B5"/>
    <mergeCell ref="D4:H4"/>
    <mergeCell ref="I4:I5"/>
    <mergeCell ref="J4:J5"/>
    <mergeCell ref="K4:K5"/>
    <mergeCell ref="L4:L5"/>
    <mergeCell ref="D3:L3"/>
    <mergeCell ref="A1:B1"/>
  </mergeCells>
  <phoneticPr fontId="38" type="noConversion"/>
  <printOptions horizontalCentered="1"/>
  <pageMargins left="0.19685039370078741" right="0.19685039370078741" top="0.6692913385826772" bottom="0.51181102362204722" header="0" footer="0.31496062992125984"/>
  <pageSetup paperSize="9" scale="94" firstPageNumber="31" fitToWidth="0" orientation="landscape" r:id="rId1"/>
  <headerFooter alignWithMargins="0">
    <oddFooter>&amp;C&amp;P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A1:N44"/>
  <sheetViews>
    <sheetView view="pageBreakPreview" zoomScale="75" zoomScaleNormal="100" zoomScaleSheetLayoutView="75" workbookViewId="0">
      <selection sqref="A1:B1"/>
    </sheetView>
  </sheetViews>
  <sheetFormatPr defaultRowHeight="12.75" x14ac:dyDescent="0.2"/>
  <cols>
    <col min="1" max="1" width="4.7109375" style="173" customWidth="1"/>
    <col min="2" max="2" width="35.28515625" style="173" customWidth="1"/>
    <col min="3" max="3" width="0.85546875" style="173" customWidth="1"/>
    <col min="4" max="4" width="10" style="981" customWidth="1"/>
    <col min="5" max="5" width="11.140625" style="981" customWidth="1"/>
    <col min="6" max="12" width="10" style="981" customWidth="1"/>
    <col min="13" max="13" width="3.28515625" style="173" customWidth="1"/>
    <col min="14" max="16384" width="9.140625" style="173"/>
  </cols>
  <sheetData>
    <row r="1" spans="1:14" ht="27.75" customHeight="1" x14ac:dyDescent="0.2">
      <c r="A1" s="3143" t="s">
        <v>184</v>
      </c>
      <c r="B1" s="3075"/>
      <c r="C1" s="172"/>
      <c r="D1" s="962"/>
      <c r="E1" s="963"/>
      <c r="F1" s="963"/>
      <c r="G1" s="3130" t="s">
        <v>185</v>
      </c>
      <c r="H1" s="3130"/>
      <c r="I1" s="3130"/>
      <c r="J1" s="3130"/>
      <c r="K1" s="3130"/>
      <c r="L1" s="964">
        <v>964</v>
      </c>
    </row>
    <row r="2" spans="1:14" x14ac:dyDescent="0.2">
      <c r="A2" s="171" t="s">
        <v>74</v>
      </c>
      <c r="B2" s="204"/>
      <c r="C2" s="205"/>
      <c r="D2" s="982"/>
      <c r="E2" s="963"/>
      <c r="F2" s="963"/>
      <c r="G2" s="3131" t="s">
        <v>549</v>
      </c>
      <c r="H2" s="3131"/>
      <c r="I2" s="3131"/>
      <c r="J2" s="3131"/>
      <c r="K2" s="3131"/>
      <c r="L2" s="3131"/>
    </row>
    <row r="3" spans="1:14" ht="12" customHeight="1" x14ac:dyDescent="0.2">
      <c r="A3" s="177"/>
      <c r="B3" s="178"/>
      <c r="C3" s="179"/>
      <c r="D3" s="3132" t="s">
        <v>476</v>
      </c>
      <c r="E3" s="3133"/>
      <c r="F3" s="3133"/>
      <c r="G3" s="3133"/>
      <c r="H3" s="3133"/>
      <c r="I3" s="3133"/>
      <c r="J3" s="3133"/>
      <c r="K3" s="3133"/>
      <c r="L3" s="3134"/>
    </row>
    <row r="4" spans="1:14" ht="12" customHeight="1" x14ac:dyDescent="0.2">
      <c r="A4" s="3135" t="s">
        <v>75</v>
      </c>
      <c r="B4" s="3136"/>
      <c r="C4" s="180"/>
      <c r="D4" s="3137" t="s">
        <v>552</v>
      </c>
      <c r="E4" s="3138"/>
      <c r="F4" s="3138"/>
      <c r="G4" s="3138"/>
      <c r="H4" s="3139"/>
      <c r="I4" s="3140" t="s">
        <v>553</v>
      </c>
      <c r="J4" s="3142" t="s">
        <v>554</v>
      </c>
      <c r="K4" s="3140" t="s">
        <v>555</v>
      </c>
      <c r="L4" s="3129" t="s">
        <v>60</v>
      </c>
    </row>
    <row r="5" spans="1:14" ht="34.5" x14ac:dyDescent="0.2">
      <c r="A5" s="3135"/>
      <c r="B5" s="3136"/>
      <c r="C5" s="180"/>
      <c r="D5" s="2178" t="s">
        <v>556</v>
      </c>
      <c r="E5" s="2138" t="s">
        <v>557</v>
      </c>
      <c r="F5" s="2082" t="s">
        <v>558</v>
      </c>
      <c r="G5" s="2138" t="s">
        <v>555</v>
      </c>
      <c r="H5" s="2082" t="s">
        <v>61</v>
      </c>
      <c r="I5" s="3141"/>
      <c r="J5" s="3142"/>
      <c r="K5" s="3141"/>
      <c r="L5" s="3129"/>
    </row>
    <row r="6" spans="1:14" ht="10.5" customHeight="1" x14ac:dyDescent="0.2">
      <c r="A6" s="181"/>
      <c r="B6" s="182"/>
      <c r="C6" s="182"/>
      <c r="D6" s="966" t="s">
        <v>559</v>
      </c>
      <c r="E6" s="967" t="s">
        <v>560</v>
      </c>
      <c r="F6" s="968" t="s">
        <v>561</v>
      </c>
      <c r="G6" s="967" t="s">
        <v>562</v>
      </c>
      <c r="H6" s="968" t="s">
        <v>563</v>
      </c>
      <c r="I6" s="967" t="s">
        <v>564</v>
      </c>
      <c r="J6" s="968" t="s">
        <v>565</v>
      </c>
      <c r="K6" s="967" t="s">
        <v>566</v>
      </c>
      <c r="L6" s="969" t="s">
        <v>567</v>
      </c>
    </row>
    <row r="7" spans="1:14" ht="10.5" customHeight="1" x14ac:dyDescent="0.2">
      <c r="A7" s="191"/>
      <c r="B7" s="184" t="s">
        <v>568</v>
      </c>
      <c r="C7" s="185"/>
      <c r="D7" s="984" t="s">
        <v>569</v>
      </c>
      <c r="E7" s="984" t="s">
        <v>569</v>
      </c>
      <c r="F7" s="984" t="s">
        <v>569</v>
      </c>
      <c r="G7" s="984" t="s">
        <v>569</v>
      </c>
      <c r="H7" s="984" t="s">
        <v>569</v>
      </c>
      <c r="I7" s="984" t="s">
        <v>569</v>
      </c>
      <c r="J7" s="984" t="s">
        <v>569</v>
      </c>
      <c r="K7" s="984" t="s">
        <v>569</v>
      </c>
      <c r="L7" s="984" t="s">
        <v>569</v>
      </c>
    </row>
    <row r="8" spans="1:14" ht="15" customHeight="1" x14ac:dyDescent="0.2">
      <c r="A8" s="186">
        <v>2</v>
      </c>
      <c r="B8" s="735" t="s">
        <v>120</v>
      </c>
      <c r="C8" s="732" t="s">
        <v>571</v>
      </c>
      <c r="D8" s="1462">
        <v>204332</v>
      </c>
      <c r="E8" s="1462">
        <v>40863</v>
      </c>
      <c r="F8" s="1462">
        <v>164796</v>
      </c>
      <c r="G8" s="1462">
        <v>-75937</v>
      </c>
      <c r="H8" s="1462">
        <v>334054</v>
      </c>
      <c r="I8" s="1462"/>
      <c r="J8" s="1462">
        <v>93778</v>
      </c>
      <c r="K8" s="1462">
        <v>-52926</v>
      </c>
      <c r="L8" s="1462">
        <v>374906</v>
      </c>
    </row>
    <row r="9" spans="1:14" ht="15.75" customHeight="1" x14ac:dyDescent="0.2">
      <c r="A9" s="188">
        <v>21</v>
      </c>
      <c r="B9" s="189" t="s">
        <v>121</v>
      </c>
      <c r="C9" s="187" t="s">
        <v>571</v>
      </c>
      <c r="D9" s="1449">
        <v>31376</v>
      </c>
      <c r="E9" s="1449">
        <v>14918</v>
      </c>
      <c r="F9" s="1449">
        <v>2025</v>
      </c>
      <c r="G9" s="1449">
        <v>0</v>
      </c>
      <c r="H9" s="1449">
        <v>48319</v>
      </c>
      <c r="I9" s="1449"/>
      <c r="J9" s="1449">
        <v>49184</v>
      </c>
      <c r="K9" s="1449">
        <v>0</v>
      </c>
      <c r="L9" s="1449">
        <v>97503</v>
      </c>
      <c r="N9" s="214"/>
    </row>
    <row r="10" spans="1:14" ht="9.75" customHeight="1" x14ac:dyDescent="0.2">
      <c r="A10" s="191">
        <v>211</v>
      </c>
      <c r="B10" s="192" t="s">
        <v>455</v>
      </c>
      <c r="C10" s="187" t="s">
        <v>571</v>
      </c>
      <c r="D10" s="1451">
        <v>20440</v>
      </c>
      <c r="E10" s="1451">
        <v>12745</v>
      </c>
      <c r="F10" s="1451">
        <v>1674</v>
      </c>
      <c r="G10" s="1451">
        <v>0</v>
      </c>
      <c r="H10" s="1451">
        <v>34859</v>
      </c>
      <c r="I10" s="1451"/>
      <c r="J10" s="1451">
        <v>41671</v>
      </c>
      <c r="K10" s="1451">
        <v>0</v>
      </c>
      <c r="L10" s="1451">
        <v>76530</v>
      </c>
    </row>
    <row r="11" spans="1:14" ht="9.75" customHeight="1" x14ac:dyDescent="0.2">
      <c r="A11" s="191">
        <v>212</v>
      </c>
      <c r="B11" s="192" t="s">
        <v>456</v>
      </c>
      <c r="C11" s="187" t="s">
        <v>571</v>
      </c>
      <c r="D11" s="1451">
        <v>10936</v>
      </c>
      <c r="E11" s="1451">
        <v>2173</v>
      </c>
      <c r="F11" s="1451">
        <v>351</v>
      </c>
      <c r="G11" s="1451">
        <v>0</v>
      </c>
      <c r="H11" s="1451">
        <v>13460</v>
      </c>
      <c r="I11" s="1451"/>
      <c r="J11" s="1451">
        <v>7513</v>
      </c>
      <c r="K11" s="1451">
        <v>0</v>
      </c>
      <c r="L11" s="1451">
        <v>20973</v>
      </c>
      <c r="N11" s="214"/>
    </row>
    <row r="12" spans="1:14" ht="9.75" customHeight="1" x14ac:dyDescent="0.2">
      <c r="A12" s="191">
        <v>2121</v>
      </c>
      <c r="B12" s="209" t="s">
        <v>457</v>
      </c>
      <c r="C12" s="187" t="s">
        <v>571</v>
      </c>
      <c r="D12" s="1451">
        <v>3070</v>
      </c>
      <c r="E12" s="1451">
        <v>2173</v>
      </c>
      <c r="F12" s="1451">
        <v>351</v>
      </c>
      <c r="G12" s="1451">
        <v>0</v>
      </c>
      <c r="H12" s="1451">
        <v>5594</v>
      </c>
      <c r="I12" s="1451"/>
      <c r="J12" s="1451">
        <v>7513</v>
      </c>
      <c r="K12" s="1451">
        <v>0</v>
      </c>
      <c r="L12" s="1451">
        <v>13107</v>
      </c>
    </row>
    <row r="13" spans="1:14" ht="9.75" customHeight="1" x14ac:dyDescent="0.2">
      <c r="A13" s="191">
        <v>2122</v>
      </c>
      <c r="B13" s="209" t="s">
        <v>458</v>
      </c>
      <c r="C13" s="187" t="s">
        <v>571</v>
      </c>
      <c r="D13" s="1451">
        <v>7866</v>
      </c>
      <c r="E13" s="1451">
        <v>0</v>
      </c>
      <c r="F13" s="1451">
        <v>0</v>
      </c>
      <c r="G13" s="1451">
        <v>0</v>
      </c>
      <c r="H13" s="1451">
        <v>7866</v>
      </c>
      <c r="I13" s="1451"/>
      <c r="J13" s="1451">
        <v>0</v>
      </c>
      <c r="K13" s="1451">
        <v>0</v>
      </c>
      <c r="L13" s="1451">
        <v>7866</v>
      </c>
    </row>
    <row r="14" spans="1:14" ht="15.75" customHeight="1" x14ac:dyDescent="0.2">
      <c r="A14" s="188">
        <v>22</v>
      </c>
      <c r="B14" s="189" t="s">
        <v>132</v>
      </c>
      <c r="C14" s="187" t="s">
        <v>571</v>
      </c>
      <c r="D14" s="1449">
        <v>12192</v>
      </c>
      <c r="E14" s="1449">
        <v>10220</v>
      </c>
      <c r="F14" s="1449">
        <v>2186</v>
      </c>
      <c r="G14" s="1449">
        <v>-226</v>
      </c>
      <c r="H14" s="1449">
        <v>24372</v>
      </c>
      <c r="I14" s="1449"/>
      <c r="J14" s="1449">
        <v>25785</v>
      </c>
      <c r="K14" s="1449">
        <v>-192</v>
      </c>
      <c r="L14" s="1449">
        <v>49965</v>
      </c>
    </row>
    <row r="15" spans="1:14" ht="15.75" customHeight="1" x14ac:dyDescent="0.2">
      <c r="A15" s="188">
        <v>23</v>
      </c>
      <c r="B15" s="189" t="s">
        <v>133</v>
      </c>
      <c r="C15" s="187" t="s">
        <v>571</v>
      </c>
      <c r="D15" s="1449">
        <v>3490</v>
      </c>
      <c r="E15" s="1449">
        <v>5956</v>
      </c>
      <c r="F15" s="1449">
        <v>217</v>
      </c>
      <c r="G15" s="1449">
        <v>0</v>
      </c>
      <c r="H15" s="1449">
        <v>9663</v>
      </c>
      <c r="I15" s="1449"/>
      <c r="J15" s="1449">
        <v>8154</v>
      </c>
      <c r="K15" s="1449">
        <v>0</v>
      </c>
      <c r="L15" s="1449">
        <v>17817</v>
      </c>
    </row>
    <row r="16" spans="1:14" ht="15.75" customHeight="1" x14ac:dyDescent="0.2">
      <c r="A16" s="188">
        <v>24</v>
      </c>
      <c r="B16" s="189" t="s">
        <v>179</v>
      </c>
      <c r="C16" s="187" t="s">
        <v>571</v>
      </c>
      <c r="D16" s="1449">
        <v>23647</v>
      </c>
      <c r="E16" s="1449">
        <v>481</v>
      </c>
      <c r="F16" s="1449">
        <v>278</v>
      </c>
      <c r="G16" s="1449">
        <v>-13</v>
      </c>
      <c r="H16" s="1449">
        <v>24393</v>
      </c>
      <c r="I16" s="1449"/>
      <c r="J16" s="1449">
        <v>1058</v>
      </c>
      <c r="K16" s="1449">
        <v>-12</v>
      </c>
      <c r="L16" s="1449">
        <v>25439</v>
      </c>
    </row>
    <row r="17" spans="1:12" ht="9.75" customHeight="1" x14ac:dyDescent="0.2">
      <c r="A17" s="191">
        <v>241</v>
      </c>
      <c r="B17" s="192" t="s">
        <v>200</v>
      </c>
      <c r="C17" s="187" t="s">
        <v>571</v>
      </c>
      <c r="D17" s="1451">
        <v>4221</v>
      </c>
      <c r="E17" s="1451">
        <v>0</v>
      </c>
      <c r="F17" s="1451">
        <v>0</v>
      </c>
      <c r="G17" s="1451">
        <v>0</v>
      </c>
      <c r="H17" s="1451">
        <v>4221</v>
      </c>
      <c r="I17" s="1451"/>
      <c r="J17" s="1451">
        <v>15</v>
      </c>
      <c r="K17" s="1451">
        <v>0</v>
      </c>
      <c r="L17" s="1451">
        <v>4236</v>
      </c>
    </row>
    <row r="18" spans="1:12" ht="9.75" customHeight="1" x14ac:dyDescent="0.2">
      <c r="A18" s="191">
        <v>242</v>
      </c>
      <c r="B18" s="192" t="s">
        <v>201</v>
      </c>
      <c r="C18" s="187" t="s">
        <v>571</v>
      </c>
      <c r="D18" s="1451">
        <v>19423</v>
      </c>
      <c r="E18" s="1451">
        <v>468</v>
      </c>
      <c r="F18" s="1451">
        <v>277</v>
      </c>
      <c r="G18" s="1451">
        <v>0</v>
      </c>
      <c r="H18" s="1451">
        <v>20168</v>
      </c>
      <c r="I18" s="1451"/>
      <c r="J18" s="1451">
        <v>1035</v>
      </c>
      <c r="K18" s="1451">
        <v>0</v>
      </c>
      <c r="L18" s="1451">
        <v>21203</v>
      </c>
    </row>
    <row r="19" spans="1:12" ht="9.75" customHeight="1" x14ac:dyDescent="0.2">
      <c r="A19" s="191">
        <v>243</v>
      </c>
      <c r="B19" s="192" t="s">
        <v>589</v>
      </c>
      <c r="C19" s="187" t="s">
        <v>571</v>
      </c>
      <c r="D19" s="1451">
        <v>3</v>
      </c>
      <c r="E19" s="1451">
        <v>13</v>
      </c>
      <c r="F19" s="1451">
        <v>1</v>
      </c>
      <c r="G19" s="1451">
        <v>-13</v>
      </c>
      <c r="H19" s="1451">
        <v>4</v>
      </c>
      <c r="I19" s="1451"/>
      <c r="J19" s="1451">
        <v>8</v>
      </c>
      <c r="K19" s="1451">
        <v>-12</v>
      </c>
      <c r="L19" s="1451">
        <v>0</v>
      </c>
    </row>
    <row r="20" spans="1:12" ht="15.75" customHeight="1" x14ac:dyDescent="0.2">
      <c r="A20" s="188">
        <v>25</v>
      </c>
      <c r="B20" s="189" t="s">
        <v>180</v>
      </c>
      <c r="C20" s="187" t="s">
        <v>571</v>
      </c>
      <c r="D20" s="1449">
        <v>3082</v>
      </c>
      <c r="E20" s="1449">
        <v>1665</v>
      </c>
      <c r="F20" s="1449">
        <v>0</v>
      </c>
      <c r="G20" s="1449">
        <v>0</v>
      </c>
      <c r="H20" s="1449">
        <v>4747</v>
      </c>
      <c r="I20" s="1449"/>
      <c r="J20" s="1449">
        <v>1372</v>
      </c>
      <c r="K20" s="1449">
        <v>0</v>
      </c>
      <c r="L20" s="1449">
        <v>6119</v>
      </c>
    </row>
    <row r="21" spans="1:12" ht="9.75" customHeight="1" x14ac:dyDescent="0.2">
      <c r="A21" s="191">
        <v>251</v>
      </c>
      <c r="B21" s="192" t="s">
        <v>590</v>
      </c>
      <c r="C21" s="187" t="s">
        <v>571</v>
      </c>
      <c r="D21" s="1451">
        <v>2972</v>
      </c>
      <c r="E21" s="1451">
        <v>131</v>
      </c>
      <c r="F21" s="1451">
        <v>0</v>
      </c>
      <c r="G21" s="1451">
        <v>0</v>
      </c>
      <c r="H21" s="1451">
        <v>3103</v>
      </c>
      <c r="I21" s="1451"/>
      <c r="J21" s="1451">
        <v>546</v>
      </c>
      <c r="K21" s="1451">
        <v>0</v>
      </c>
      <c r="L21" s="1451">
        <v>3649</v>
      </c>
    </row>
    <row r="22" spans="1:12" ht="9.75" customHeight="1" x14ac:dyDescent="0.2">
      <c r="A22" s="191">
        <v>252</v>
      </c>
      <c r="B22" s="192" t="s">
        <v>591</v>
      </c>
      <c r="C22" s="187" t="s">
        <v>571</v>
      </c>
      <c r="D22" s="1451">
        <v>110</v>
      </c>
      <c r="E22" s="1451">
        <v>1534</v>
      </c>
      <c r="F22" s="1451">
        <v>0</v>
      </c>
      <c r="G22" s="1451">
        <v>0</v>
      </c>
      <c r="H22" s="1451">
        <v>1644</v>
      </c>
      <c r="I22" s="1451"/>
      <c r="J22" s="1451">
        <v>826</v>
      </c>
      <c r="K22" s="1451">
        <v>0</v>
      </c>
      <c r="L22" s="1451">
        <v>2470</v>
      </c>
    </row>
    <row r="23" spans="1:12" ht="15.75" customHeight="1" x14ac:dyDescent="0.2">
      <c r="A23" s="188">
        <v>26</v>
      </c>
      <c r="B23" s="189" t="s">
        <v>181</v>
      </c>
      <c r="C23" s="187" t="s">
        <v>571</v>
      </c>
      <c r="D23" s="1449">
        <v>112944</v>
      </c>
      <c r="E23" s="1449">
        <v>910</v>
      </c>
      <c r="F23" s="1449">
        <v>14336</v>
      </c>
      <c r="G23" s="1449">
        <v>-75638</v>
      </c>
      <c r="H23" s="1449">
        <v>52552</v>
      </c>
      <c r="I23" s="1449"/>
      <c r="J23" s="1449">
        <v>330</v>
      </c>
      <c r="K23" s="1449">
        <v>-52383</v>
      </c>
      <c r="L23" s="1449">
        <v>499</v>
      </c>
    </row>
    <row r="24" spans="1:12" ht="9.75" customHeight="1" x14ac:dyDescent="0.2">
      <c r="A24" s="191">
        <v>261</v>
      </c>
      <c r="B24" s="192" t="s">
        <v>592</v>
      </c>
      <c r="C24" s="187" t="s">
        <v>571</v>
      </c>
      <c r="D24" s="1451">
        <v>9</v>
      </c>
      <c r="E24" s="1451">
        <v>0</v>
      </c>
      <c r="F24" s="1451">
        <v>0</v>
      </c>
      <c r="G24" s="1451">
        <v>0</v>
      </c>
      <c r="H24" s="1451">
        <v>9</v>
      </c>
      <c r="I24" s="1451"/>
      <c r="J24" s="1451">
        <v>0</v>
      </c>
      <c r="K24" s="1451">
        <v>0</v>
      </c>
      <c r="L24" s="1451">
        <v>9</v>
      </c>
    </row>
    <row r="25" spans="1:12" ht="9.75" customHeight="1" x14ac:dyDescent="0.2">
      <c r="A25" s="191">
        <v>2611</v>
      </c>
      <c r="B25" s="209" t="s">
        <v>110</v>
      </c>
      <c r="C25" s="187" t="s">
        <v>571</v>
      </c>
      <c r="D25" s="1451">
        <v>0</v>
      </c>
      <c r="E25" s="1451">
        <v>0</v>
      </c>
      <c r="F25" s="1451">
        <v>0</v>
      </c>
      <c r="G25" s="1451">
        <v>0</v>
      </c>
      <c r="H25" s="1451">
        <v>0</v>
      </c>
      <c r="I25" s="1451"/>
      <c r="J25" s="1451">
        <v>0</v>
      </c>
      <c r="K25" s="1451">
        <v>0</v>
      </c>
      <c r="L25" s="1451">
        <v>0</v>
      </c>
    </row>
    <row r="26" spans="1:12" ht="9.75" customHeight="1" x14ac:dyDescent="0.2">
      <c r="A26" s="191">
        <v>2612</v>
      </c>
      <c r="B26" s="209" t="s">
        <v>111</v>
      </c>
      <c r="C26" s="187" t="s">
        <v>571</v>
      </c>
      <c r="D26" s="1451">
        <v>9</v>
      </c>
      <c r="E26" s="1451">
        <v>0</v>
      </c>
      <c r="F26" s="1451">
        <v>0</v>
      </c>
      <c r="G26" s="1451">
        <v>0</v>
      </c>
      <c r="H26" s="1451">
        <v>9</v>
      </c>
      <c r="I26" s="1451"/>
      <c r="J26" s="1451">
        <v>0</v>
      </c>
      <c r="K26" s="1451">
        <v>0</v>
      </c>
      <c r="L26" s="1451">
        <v>9</v>
      </c>
    </row>
    <row r="27" spans="1:12" ht="9.75" customHeight="1" x14ac:dyDescent="0.2">
      <c r="A27" s="191">
        <v>262</v>
      </c>
      <c r="B27" s="192" t="s">
        <v>112</v>
      </c>
      <c r="C27" s="187" t="s">
        <v>571</v>
      </c>
      <c r="D27" s="1451">
        <v>488</v>
      </c>
      <c r="E27" s="1451">
        <v>0</v>
      </c>
      <c r="F27" s="1451">
        <v>0</v>
      </c>
      <c r="G27" s="1451">
        <v>0</v>
      </c>
      <c r="H27" s="1451">
        <v>488</v>
      </c>
      <c r="I27" s="1451"/>
      <c r="J27" s="1451">
        <v>2</v>
      </c>
      <c r="K27" s="1451">
        <v>0</v>
      </c>
      <c r="L27" s="1451">
        <v>490</v>
      </c>
    </row>
    <row r="28" spans="1:12" ht="9.75" customHeight="1" x14ac:dyDescent="0.2">
      <c r="A28" s="191">
        <v>2621</v>
      </c>
      <c r="B28" s="209" t="s">
        <v>110</v>
      </c>
      <c r="C28" s="187" t="s">
        <v>571</v>
      </c>
      <c r="D28" s="1451">
        <v>488</v>
      </c>
      <c r="E28" s="1451">
        <v>0</v>
      </c>
      <c r="F28" s="1451">
        <v>0</v>
      </c>
      <c r="G28" s="1451">
        <v>0</v>
      </c>
      <c r="H28" s="1451">
        <v>488</v>
      </c>
      <c r="I28" s="1451"/>
      <c r="J28" s="1451">
        <v>2</v>
      </c>
      <c r="K28" s="1451">
        <v>0</v>
      </c>
      <c r="L28" s="1451">
        <v>490</v>
      </c>
    </row>
    <row r="29" spans="1:12" ht="9.75" customHeight="1" x14ac:dyDescent="0.2">
      <c r="A29" s="191">
        <v>2622</v>
      </c>
      <c r="B29" s="209" t="s">
        <v>111</v>
      </c>
      <c r="C29" s="187" t="s">
        <v>571</v>
      </c>
      <c r="D29" s="1451">
        <v>0</v>
      </c>
      <c r="E29" s="1451">
        <v>0</v>
      </c>
      <c r="F29" s="1451">
        <v>0</v>
      </c>
      <c r="G29" s="1451">
        <v>0</v>
      </c>
      <c r="H29" s="1451">
        <v>0</v>
      </c>
      <c r="I29" s="1451"/>
      <c r="J29" s="1451">
        <v>0</v>
      </c>
      <c r="K29" s="1451">
        <v>0</v>
      </c>
      <c r="L29" s="1451">
        <v>0</v>
      </c>
    </row>
    <row r="30" spans="1:12" ht="9.75" customHeight="1" x14ac:dyDescent="0.2">
      <c r="A30" s="191">
        <v>263</v>
      </c>
      <c r="B30" s="192" t="s">
        <v>113</v>
      </c>
      <c r="C30" s="187" t="s">
        <v>571</v>
      </c>
      <c r="D30" s="1451">
        <v>112447</v>
      </c>
      <c r="E30" s="1451">
        <v>910</v>
      </c>
      <c r="F30" s="1451">
        <v>14336</v>
      </c>
      <c r="G30" s="1451">
        <v>-75638</v>
      </c>
      <c r="H30" s="1451">
        <v>52055</v>
      </c>
      <c r="I30" s="1451"/>
      <c r="J30" s="1451">
        <v>328</v>
      </c>
      <c r="K30" s="1451">
        <v>-52383</v>
      </c>
      <c r="L30" s="1451">
        <v>0</v>
      </c>
    </row>
    <row r="31" spans="1:12" ht="9.75" customHeight="1" x14ac:dyDescent="0.2">
      <c r="A31" s="191">
        <v>2631</v>
      </c>
      <c r="B31" s="209" t="s">
        <v>110</v>
      </c>
      <c r="C31" s="187" t="s">
        <v>571</v>
      </c>
      <c r="D31" s="1451">
        <v>101261</v>
      </c>
      <c r="E31" s="1451">
        <v>706</v>
      </c>
      <c r="F31" s="1451">
        <v>14190</v>
      </c>
      <c r="G31" s="1451">
        <v>-66461</v>
      </c>
      <c r="H31" s="1451">
        <v>49696</v>
      </c>
      <c r="I31" s="1451"/>
      <c r="J31" s="1451">
        <v>311</v>
      </c>
      <c r="K31" s="1451">
        <v>-50025</v>
      </c>
      <c r="L31" s="1451">
        <v>-18</v>
      </c>
    </row>
    <row r="32" spans="1:12" ht="9.75" customHeight="1" x14ac:dyDescent="0.2">
      <c r="A32" s="191">
        <v>2632</v>
      </c>
      <c r="B32" s="209" t="s">
        <v>111</v>
      </c>
      <c r="C32" s="187" t="s">
        <v>571</v>
      </c>
      <c r="D32" s="1451">
        <v>11186</v>
      </c>
      <c r="E32" s="1451">
        <v>204</v>
      </c>
      <c r="F32" s="1451">
        <v>146</v>
      </c>
      <c r="G32" s="1451">
        <v>-9177</v>
      </c>
      <c r="H32" s="1451">
        <v>2359</v>
      </c>
      <c r="I32" s="1451"/>
      <c r="J32" s="1451">
        <v>17</v>
      </c>
      <c r="K32" s="1451">
        <v>-2358</v>
      </c>
      <c r="L32" s="1451">
        <v>18</v>
      </c>
    </row>
    <row r="33" spans="1:12" ht="15.75" customHeight="1" x14ac:dyDescent="0.2">
      <c r="A33" s="188">
        <v>27</v>
      </c>
      <c r="B33" s="189" t="s">
        <v>182</v>
      </c>
      <c r="C33" s="187" t="s">
        <v>571</v>
      </c>
      <c r="D33" s="1449">
        <v>15795</v>
      </c>
      <c r="E33" s="1449">
        <v>1961</v>
      </c>
      <c r="F33" s="1449">
        <v>138638</v>
      </c>
      <c r="G33" s="1449">
        <v>0</v>
      </c>
      <c r="H33" s="1449">
        <v>156394</v>
      </c>
      <c r="I33" s="1449"/>
      <c r="J33" s="1449">
        <v>4962</v>
      </c>
      <c r="K33" s="1449">
        <v>0</v>
      </c>
      <c r="L33" s="1449">
        <v>161356</v>
      </c>
    </row>
    <row r="34" spans="1:12" ht="9.75" customHeight="1" x14ac:dyDescent="0.2">
      <c r="A34" s="191">
        <v>271</v>
      </c>
      <c r="B34" s="192" t="s">
        <v>114</v>
      </c>
      <c r="C34" s="187" t="s">
        <v>571</v>
      </c>
      <c r="D34" s="1451">
        <v>13322</v>
      </c>
      <c r="E34" s="1451">
        <v>1603</v>
      </c>
      <c r="F34" s="1451">
        <v>138591</v>
      </c>
      <c r="G34" s="1451">
        <v>0</v>
      </c>
      <c r="H34" s="1451">
        <v>153516</v>
      </c>
      <c r="I34" s="1451"/>
      <c r="J34" s="1451">
        <v>3266</v>
      </c>
      <c r="K34" s="1451">
        <v>0</v>
      </c>
      <c r="L34" s="1451">
        <v>156782</v>
      </c>
    </row>
    <row r="35" spans="1:12" ht="9.75" customHeight="1" x14ac:dyDescent="0.2">
      <c r="A35" s="191">
        <v>272</v>
      </c>
      <c r="B35" s="192" t="s">
        <v>115</v>
      </c>
      <c r="C35" s="187" t="s">
        <v>571</v>
      </c>
      <c r="D35" s="1451">
        <v>2473</v>
      </c>
      <c r="E35" s="1451">
        <v>358</v>
      </c>
      <c r="F35" s="1451">
        <v>47</v>
      </c>
      <c r="G35" s="1451">
        <v>0</v>
      </c>
      <c r="H35" s="1451">
        <v>2878</v>
      </c>
      <c r="I35" s="1451"/>
      <c r="J35" s="1451">
        <v>1696</v>
      </c>
      <c r="K35" s="1451">
        <v>0</v>
      </c>
      <c r="L35" s="1451">
        <v>4574</v>
      </c>
    </row>
    <row r="36" spans="1:12" ht="9.75" customHeight="1" x14ac:dyDescent="0.2">
      <c r="A36" s="191">
        <v>273</v>
      </c>
      <c r="B36" s="192" t="s">
        <v>116</v>
      </c>
      <c r="C36" s="187" t="s">
        <v>571</v>
      </c>
      <c r="D36" s="1451">
        <v>0</v>
      </c>
      <c r="E36" s="1451">
        <v>0</v>
      </c>
      <c r="F36" s="1451">
        <v>0</v>
      </c>
      <c r="G36" s="1451">
        <v>0</v>
      </c>
      <c r="H36" s="1451">
        <v>0</v>
      </c>
      <c r="I36" s="1451"/>
      <c r="J36" s="1451">
        <v>0</v>
      </c>
      <c r="K36" s="1451">
        <v>0</v>
      </c>
      <c r="L36" s="1451">
        <v>0</v>
      </c>
    </row>
    <row r="37" spans="1:12" ht="15.75" customHeight="1" x14ac:dyDescent="0.2">
      <c r="A37" s="188">
        <v>28</v>
      </c>
      <c r="B37" s="189" t="s">
        <v>183</v>
      </c>
      <c r="C37" s="187" t="s">
        <v>571</v>
      </c>
      <c r="D37" s="1449">
        <v>1806</v>
      </c>
      <c r="E37" s="1449">
        <v>4752</v>
      </c>
      <c r="F37" s="1449">
        <v>7116</v>
      </c>
      <c r="G37" s="1449">
        <v>-60</v>
      </c>
      <c r="H37" s="1449">
        <v>13614</v>
      </c>
      <c r="I37" s="1449"/>
      <c r="J37" s="1449">
        <v>2933</v>
      </c>
      <c r="K37" s="1449">
        <v>-339</v>
      </c>
      <c r="L37" s="1449">
        <v>16208</v>
      </c>
    </row>
    <row r="38" spans="1:12" ht="9.75" customHeight="1" x14ac:dyDescent="0.2">
      <c r="A38" s="191">
        <v>281</v>
      </c>
      <c r="B38" s="192" t="s">
        <v>117</v>
      </c>
      <c r="C38" s="187" t="s">
        <v>571</v>
      </c>
      <c r="D38" s="1451">
        <v>0</v>
      </c>
      <c r="E38" s="1451">
        <v>372</v>
      </c>
      <c r="F38" s="1451">
        <v>0</v>
      </c>
      <c r="G38" s="1451">
        <v>0</v>
      </c>
      <c r="H38" s="1451">
        <v>372</v>
      </c>
      <c r="I38" s="1451"/>
      <c r="J38" s="1451">
        <v>0</v>
      </c>
      <c r="K38" s="1451">
        <v>0</v>
      </c>
      <c r="L38" s="1451">
        <v>372</v>
      </c>
    </row>
    <row r="39" spans="1:12" ht="9.75" customHeight="1" x14ac:dyDescent="0.2">
      <c r="A39" s="191">
        <v>282</v>
      </c>
      <c r="B39" s="192" t="s">
        <v>118</v>
      </c>
      <c r="C39" s="187" t="s">
        <v>571</v>
      </c>
      <c r="D39" s="1451">
        <v>1806</v>
      </c>
      <c r="E39" s="1451">
        <v>4380</v>
      </c>
      <c r="F39" s="1451">
        <v>7116</v>
      </c>
      <c r="G39" s="1451">
        <v>-60</v>
      </c>
      <c r="H39" s="1451">
        <v>13242</v>
      </c>
      <c r="I39" s="1451"/>
      <c r="J39" s="1451">
        <v>2933</v>
      </c>
      <c r="K39" s="1451">
        <v>-339</v>
      </c>
      <c r="L39" s="1451">
        <v>15836</v>
      </c>
    </row>
    <row r="40" spans="1:12" ht="9.75" customHeight="1" x14ac:dyDescent="0.2">
      <c r="A40" s="191">
        <v>2821</v>
      </c>
      <c r="B40" s="209" t="s">
        <v>119</v>
      </c>
      <c r="C40" s="187" t="s">
        <v>571</v>
      </c>
      <c r="D40" s="1451">
        <v>225</v>
      </c>
      <c r="E40" s="1451">
        <v>3541</v>
      </c>
      <c r="F40" s="1451">
        <v>3132</v>
      </c>
      <c r="G40" s="1451">
        <v>-60</v>
      </c>
      <c r="H40" s="1451">
        <v>6838</v>
      </c>
      <c r="I40" s="1451"/>
      <c r="J40" s="1451">
        <v>2265</v>
      </c>
      <c r="K40" s="1451">
        <v>-339</v>
      </c>
      <c r="L40" s="1451">
        <v>8764</v>
      </c>
    </row>
    <row r="41" spans="1:12" ht="10.5" customHeight="1" x14ac:dyDescent="0.2">
      <c r="A41" s="194">
        <v>2822</v>
      </c>
      <c r="B41" s="217" t="s">
        <v>111</v>
      </c>
      <c r="C41" s="195" t="s">
        <v>571</v>
      </c>
      <c r="D41" s="1458">
        <v>1581</v>
      </c>
      <c r="E41" s="1458">
        <v>839</v>
      </c>
      <c r="F41" s="1458">
        <v>3984</v>
      </c>
      <c r="G41" s="1458">
        <v>0</v>
      </c>
      <c r="H41" s="1458">
        <v>6404</v>
      </c>
      <c r="I41" s="1458"/>
      <c r="J41" s="1458">
        <v>668</v>
      </c>
      <c r="K41" s="1458">
        <v>0</v>
      </c>
      <c r="L41" s="1458">
        <v>7072</v>
      </c>
    </row>
    <row r="42" spans="1:12" ht="12.75" customHeight="1" x14ac:dyDescent="0.2">
      <c r="A42" s="198" t="s">
        <v>58</v>
      </c>
      <c r="B42" s="187"/>
      <c r="C42" s="187"/>
      <c r="D42" s="977"/>
      <c r="E42" s="977"/>
      <c r="F42" s="977"/>
      <c r="G42" s="977"/>
      <c r="H42" s="977"/>
      <c r="I42" s="977"/>
      <c r="J42" s="977"/>
      <c r="K42" s="977"/>
      <c r="L42" s="977"/>
    </row>
    <row r="43" spans="1:12" ht="9.75" customHeight="1" x14ac:dyDescent="0.2">
      <c r="A43" s="198" t="s">
        <v>59</v>
      </c>
      <c r="B43" s="187"/>
      <c r="C43" s="187"/>
      <c r="D43" s="977"/>
      <c r="E43" s="977"/>
      <c r="F43" s="977"/>
      <c r="G43" s="977"/>
      <c r="H43" s="977"/>
      <c r="I43" s="977"/>
      <c r="J43" s="977"/>
      <c r="K43" s="977"/>
      <c r="L43" s="977"/>
    </row>
    <row r="44" spans="1:12" ht="10.5" customHeight="1" x14ac:dyDescent="0.2"/>
  </sheetData>
  <mergeCells count="10">
    <mergeCell ref="A4:B5"/>
    <mergeCell ref="D4:H4"/>
    <mergeCell ref="I4:I5"/>
    <mergeCell ref="J4:J5"/>
    <mergeCell ref="G1:K1"/>
    <mergeCell ref="G2:L2"/>
    <mergeCell ref="K4:K5"/>
    <mergeCell ref="L4:L5"/>
    <mergeCell ref="D3:L3"/>
    <mergeCell ref="A1:B1"/>
  </mergeCells>
  <phoneticPr fontId="2" type="noConversion"/>
  <printOptions horizontalCentered="1"/>
  <pageMargins left="0.19685039370078741" right="0.19685039370078741" top="0.6692913385826772" bottom="0.51181102362204722" header="0" footer="0.31496062992125984"/>
  <pageSetup paperSize="9" firstPageNumber="31" fitToWidth="0" orientation="landscape" r:id="rId1"/>
  <headerFooter alignWithMargins="0">
    <oddFooter>&amp;C&amp;P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7">
    <pageSetUpPr fitToPage="1"/>
  </sheetPr>
  <dimension ref="A1:L47"/>
  <sheetViews>
    <sheetView view="pageBreakPreview" zoomScaleNormal="100" zoomScaleSheetLayoutView="100" workbookViewId="0">
      <selection sqref="A1:B1"/>
    </sheetView>
  </sheetViews>
  <sheetFormatPr defaultRowHeight="12.75" x14ac:dyDescent="0.2"/>
  <cols>
    <col min="1" max="1" width="6.42578125" style="220" customWidth="1"/>
    <col min="2" max="2" width="35.7109375" style="220" customWidth="1"/>
    <col min="3" max="3" width="0.85546875" style="220" customWidth="1"/>
    <col min="4" max="4" width="10" style="994" customWidth="1"/>
    <col min="5" max="5" width="11" style="994" customWidth="1"/>
    <col min="6" max="12" width="10" style="994" customWidth="1"/>
    <col min="13" max="13" width="7.140625" style="220" customWidth="1"/>
    <col min="14" max="16384" width="9.140625" style="220"/>
  </cols>
  <sheetData>
    <row r="1" spans="1:12" ht="27.75" customHeight="1" x14ac:dyDescent="0.2">
      <c r="A1" s="3158" t="s">
        <v>184</v>
      </c>
      <c r="B1" s="3075"/>
      <c r="C1" s="219"/>
      <c r="D1" s="986"/>
      <c r="E1" s="987"/>
      <c r="F1" s="987"/>
      <c r="G1" s="3152" t="s">
        <v>185</v>
      </c>
      <c r="H1" s="3152"/>
      <c r="I1" s="3152"/>
      <c r="J1" s="3152"/>
      <c r="K1" s="3152"/>
      <c r="L1" s="970">
        <v>964</v>
      </c>
    </row>
    <row r="2" spans="1:12" x14ac:dyDescent="0.2">
      <c r="A2" s="218" t="s">
        <v>518</v>
      </c>
      <c r="B2" s="221"/>
      <c r="C2" s="222"/>
      <c r="D2" s="988"/>
      <c r="E2" s="987"/>
      <c r="F2" s="987"/>
      <c r="G2" s="3153" t="s">
        <v>549</v>
      </c>
      <c r="H2" s="3153"/>
      <c r="I2" s="3153"/>
      <c r="J2" s="3153"/>
      <c r="K2" s="3153"/>
      <c r="L2" s="3153"/>
    </row>
    <row r="3" spans="1:12" ht="12" customHeight="1" x14ac:dyDescent="0.2">
      <c r="A3" s="223"/>
      <c r="B3" s="224"/>
      <c r="C3" s="225"/>
      <c r="D3" s="3155" t="s">
        <v>519</v>
      </c>
      <c r="E3" s="3156"/>
      <c r="F3" s="3156"/>
      <c r="G3" s="3156"/>
      <c r="H3" s="3156"/>
      <c r="I3" s="3156"/>
      <c r="J3" s="3156"/>
      <c r="K3" s="3156"/>
      <c r="L3" s="3157"/>
    </row>
    <row r="4" spans="1:12" ht="12" customHeight="1" x14ac:dyDescent="0.2">
      <c r="A4" s="3144" t="s">
        <v>144</v>
      </c>
      <c r="B4" s="3145"/>
      <c r="C4" s="226"/>
      <c r="D4" s="3146" t="s">
        <v>552</v>
      </c>
      <c r="E4" s="3147"/>
      <c r="F4" s="3147"/>
      <c r="G4" s="3147"/>
      <c r="H4" s="3148"/>
      <c r="I4" s="3149" t="s">
        <v>553</v>
      </c>
      <c r="J4" s="3151" t="s">
        <v>554</v>
      </c>
      <c r="K4" s="3149" t="s">
        <v>555</v>
      </c>
      <c r="L4" s="3154" t="s">
        <v>60</v>
      </c>
    </row>
    <row r="5" spans="1:12" ht="34.5" x14ac:dyDescent="0.2">
      <c r="A5" s="3144"/>
      <c r="B5" s="3145"/>
      <c r="C5" s="226"/>
      <c r="D5" s="2179" t="s">
        <v>556</v>
      </c>
      <c r="E5" s="2080" t="s">
        <v>557</v>
      </c>
      <c r="F5" s="2081" t="s">
        <v>558</v>
      </c>
      <c r="G5" s="2080" t="s">
        <v>555</v>
      </c>
      <c r="H5" s="2081" t="s">
        <v>61</v>
      </c>
      <c r="I5" s="3150"/>
      <c r="J5" s="3151"/>
      <c r="K5" s="3150"/>
      <c r="L5" s="3154"/>
    </row>
    <row r="6" spans="1:12" ht="10.5" customHeight="1" x14ac:dyDescent="0.2">
      <c r="A6" s="227"/>
      <c r="B6" s="228"/>
      <c r="C6" s="228"/>
      <c r="D6" s="989" t="s">
        <v>559</v>
      </c>
      <c r="E6" s="990" t="s">
        <v>560</v>
      </c>
      <c r="F6" s="991" t="s">
        <v>561</v>
      </c>
      <c r="G6" s="990" t="s">
        <v>562</v>
      </c>
      <c r="H6" s="991" t="s">
        <v>563</v>
      </c>
      <c r="I6" s="990" t="s">
        <v>564</v>
      </c>
      <c r="J6" s="991" t="s">
        <v>565</v>
      </c>
      <c r="K6" s="990" t="s">
        <v>566</v>
      </c>
      <c r="L6" s="992" t="s">
        <v>567</v>
      </c>
    </row>
    <row r="7" spans="1:12" ht="10.5" customHeight="1" x14ac:dyDescent="0.2">
      <c r="A7" s="229"/>
      <c r="B7" s="230" t="s">
        <v>568</v>
      </c>
      <c r="C7" s="231"/>
      <c r="D7" s="993" t="s">
        <v>569</v>
      </c>
      <c r="E7" s="993" t="s">
        <v>569</v>
      </c>
      <c r="F7" s="993" t="s">
        <v>569</v>
      </c>
      <c r="G7" s="993" t="s">
        <v>569</v>
      </c>
      <c r="H7" s="993" t="s">
        <v>569</v>
      </c>
      <c r="I7" s="993" t="s">
        <v>569</v>
      </c>
      <c r="J7" s="993" t="s">
        <v>569</v>
      </c>
      <c r="K7" s="993" t="s">
        <v>569</v>
      </c>
      <c r="L7" s="993" t="s">
        <v>569</v>
      </c>
    </row>
    <row r="8" spans="1:12" ht="13.5" customHeight="1" x14ac:dyDescent="0.2">
      <c r="A8" s="232">
        <v>3</v>
      </c>
      <c r="B8" s="233" t="s">
        <v>537</v>
      </c>
      <c r="C8" s="234" t="s">
        <v>571</v>
      </c>
      <c r="D8" s="1469">
        <v>-43496</v>
      </c>
      <c r="E8" s="1469">
        <v>-2573</v>
      </c>
      <c r="F8" s="1469">
        <v>-300</v>
      </c>
      <c r="G8" s="1469">
        <v>0</v>
      </c>
      <c r="H8" s="1469">
        <v>-46369</v>
      </c>
      <c r="I8" s="1470"/>
      <c r="J8" s="1469">
        <v>3501</v>
      </c>
      <c r="K8" s="1469">
        <v>0</v>
      </c>
      <c r="L8" s="1471">
        <v>-42868</v>
      </c>
    </row>
    <row r="9" spans="1:12" ht="12" customHeight="1" x14ac:dyDescent="0.2">
      <c r="A9" s="235">
        <v>31</v>
      </c>
      <c r="B9" s="237" t="s">
        <v>538</v>
      </c>
      <c r="C9" s="749" t="s">
        <v>571</v>
      </c>
      <c r="D9" s="1472">
        <v>2625</v>
      </c>
      <c r="E9" s="1472">
        <v>-3124</v>
      </c>
      <c r="F9" s="1472">
        <v>91</v>
      </c>
      <c r="G9" s="1472">
        <v>0</v>
      </c>
      <c r="H9" s="1472">
        <v>-408</v>
      </c>
      <c r="I9" s="1473"/>
      <c r="J9" s="1472">
        <v>6686</v>
      </c>
      <c r="K9" s="1472">
        <v>0</v>
      </c>
      <c r="L9" s="1472">
        <v>6278</v>
      </c>
    </row>
    <row r="10" spans="1:12" ht="14.45" customHeight="1" x14ac:dyDescent="0.2">
      <c r="A10" s="235">
        <v>311</v>
      </c>
      <c r="B10" s="236" t="s">
        <v>462</v>
      </c>
      <c r="C10" s="237" t="s">
        <v>571</v>
      </c>
      <c r="D10" s="1473">
        <v>2631</v>
      </c>
      <c r="E10" s="1473">
        <v>-2757</v>
      </c>
      <c r="F10" s="1473">
        <v>91</v>
      </c>
      <c r="G10" s="1473">
        <v>0</v>
      </c>
      <c r="H10" s="1473">
        <v>-35</v>
      </c>
      <c r="I10" s="1473"/>
      <c r="J10" s="1473">
        <v>7750</v>
      </c>
      <c r="K10" s="1473">
        <v>0</v>
      </c>
      <c r="L10" s="1473">
        <v>7715</v>
      </c>
    </row>
    <row r="11" spans="1:12" s="840" customFormat="1" ht="9.75" customHeight="1" x14ac:dyDescent="0.2">
      <c r="A11" s="743">
        <v>311.10000000000002</v>
      </c>
      <c r="B11" s="839" t="s">
        <v>3</v>
      </c>
      <c r="C11" s="745" t="s">
        <v>571</v>
      </c>
      <c r="D11" s="1474">
        <v>6121</v>
      </c>
      <c r="E11" s="1474">
        <v>3579</v>
      </c>
      <c r="F11" s="1474">
        <v>308</v>
      </c>
      <c r="G11" s="1474">
        <v>0</v>
      </c>
      <c r="H11" s="1474">
        <v>10008</v>
      </c>
      <c r="I11" s="1474"/>
      <c r="J11" s="1474">
        <v>15904</v>
      </c>
      <c r="K11" s="1474">
        <v>0</v>
      </c>
      <c r="L11" s="1474">
        <v>25912</v>
      </c>
    </row>
    <row r="12" spans="1:12" s="840" customFormat="1" ht="9.75" customHeight="1" x14ac:dyDescent="0.2">
      <c r="A12" s="743">
        <v>311.2</v>
      </c>
      <c r="B12" s="839" t="s">
        <v>4</v>
      </c>
      <c r="C12" s="745" t="s">
        <v>571</v>
      </c>
      <c r="D12" s="1474">
        <v>0</v>
      </c>
      <c r="E12" s="1474">
        <v>380</v>
      </c>
      <c r="F12" s="1474">
        <v>0</v>
      </c>
      <c r="G12" s="1474">
        <v>0</v>
      </c>
      <c r="H12" s="1474">
        <v>380</v>
      </c>
      <c r="I12" s="1474"/>
      <c r="J12" s="1474">
        <v>0</v>
      </c>
      <c r="K12" s="1474">
        <v>0</v>
      </c>
      <c r="L12" s="1474">
        <v>380</v>
      </c>
    </row>
    <row r="13" spans="1:12" s="840" customFormat="1" ht="9.75" customHeight="1" x14ac:dyDescent="0.2">
      <c r="A13" s="743">
        <v>311.3</v>
      </c>
      <c r="B13" s="839" t="s">
        <v>780</v>
      </c>
      <c r="C13" s="745" t="s">
        <v>571</v>
      </c>
      <c r="D13" s="1474">
        <v>3490</v>
      </c>
      <c r="E13" s="1474">
        <v>5956</v>
      </c>
      <c r="F13" s="1474">
        <v>217</v>
      </c>
      <c r="G13" s="1474">
        <v>0</v>
      </c>
      <c r="H13" s="1474">
        <v>9663</v>
      </c>
      <c r="I13" s="1474"/>
      <c r="J13" s="1474">
        <v>8154</v>
      </c>
      <c r="K13" s="1474">
        <v>0</v>
      </c>
      <c r="L13" s="1474">
        <v>17817</v>
      </c>
    </row>
    <row r="14" spans="1:12" ht="14.45" customHeight="1" x14ac:dyDescent="0.2">
      <c r="A14" s="740">
        <v>3111</v>
      </c>
      <c r="B14" s="741" t="s">
        <v>145</v>
      </c>
      <c r="C14" s="742" t="s">
        <v>571</v>
      </c>
      <c r="D14" s="1475" t="s">
        <v>146</v>
      </c>
      <c r="E14" s="1475" t="s">
        <v>146</v>
      </c>
      <c r="F14" s="1475" t="s">
        <v>146</v>
      </c>
      <c r="G14" s="1475" t="s">
        <v>146</v>
      </c>
      <c r="H14" s="1475" t="s">
        <v>146</v>
      </c>
      <c r="I14" s="1475"/>
      <c r="J14" s="1475" t="s">
        <v>146</v>
      </c>
      <c r="K14" s="1475" t="s">
        <v>146</v>
      </c>
      <c r="L14" s="1475" t="s">
        <v>146</v>
      </c>
    </row>
    <row r="15" spans="1:12" ht="9.75" customHeight="1" x14ac:dyDescent="0.2">
      <c r="A15" s="743">
        <v>3111.1</v>
      </c>
      <c r="B15" s="744" t="s">
        <v>492</v>
      </c>
      <c r="C15" s="745" t="s">
        <v>571</v>
      </c>
      <c r="D15" s="1474" t="s">
        <v>146</v>
      </c>
      <c r="E15" s="1474" t="s">
        <v>146</v>
      </c>
      <c r="F15" s="1474" t="s">
        <v>146</v>
      </c>
      <c r="G15" s="1474" t="s">
        <v>146</v>
      </c>
      <c r="H15" s="1474" t="s">
        <v>146</v>
      </c>
      <c r="I15" s="1474"/>
      <c r="J15" s="1474" t="s">
        <v>146</v>
      </c>
      <c r="K15" s="1474" t="s">
        <v>146</v>
      </c>
      <c r="L15" s="1474" t="s">
        <v>146</v>
      </c>
    </row>
    <row r="16" spans="1:12" ht="9.75" customHeight="1" x14ac:dyDescent="0.2">
      <c r="A16" s="743">
        <v>3111.2</v>
      </c>
      <c r="B16" s="744" t="s">
        <v>122</v>
      </c>
      <c r="C16" s="745" t="s">
        <v>571</v>
      </c>
      <c r="D16" s="1474" t="s">
        <v>146</v>
      </c>
      <c r="E16" s="1474" t="s">
        <v>146</v>
      </c>
      <c r="F16" s="1474" t="s">
        <v>146</v>
      </c>
      <c r="G16" s="1474" t="s">
        <v>146</v>
      </c>
      <c r="H16" s="1474" t="s">
        <v>146</v>
      </c>
      <c r="I16" s="1474"/>
      <c r="J16" s="1474" t="s">
        <v>146</v>
      </c>
      <c r="K16" s="1474" t="s">
        <v>146</v>
      </c>
      <c r="L16" s="1474" t="s">
        <v>146</v>
      </c>
    </row>
    <row r="17" spans="1:12" ht="9.75" customHeight="1" x14ac:dyDescent="0.2">
      <c r="A17" s="743">
        <v>3111.3</v>
      </c>
      <c r="B17" s="744" t="s">
        <v>123</v>
      </c>
      <c r="C17" s="745" t="s">
        <v>571</v>
      </c>
      <c r="D17" s="1474" t="s">
        <v>146</v>
      </c>
      <c r="E17" s="1474" t="s">
        <v>146</v>
      </c>
      <c r="F17" s="1474" t="s">
        <v>146</v>
      </c>
      <c r="G17" s="1474" t="s">
        <v>146</v>
      </c>
      <c r="H17" s="1474" t="s">
        <v>146</v>
      </c>
      <c r="I17" s="1474"/>
      <c r="J17" s="1474" t="s">
        <v>146</v>
      </c>
      <c r="K17" s="1474" t="s">
        <v>146</v>
      </c>
      <c r="L17" s="1474" t="s">
        <v>146</v>
      </c>
    </row>
    <row r="18" spans="1:12" ht="14.45" customHeight="1" x14ac:dyDescent="0.2">
      <c r="A18" s="740">
        <v>3112</v>
      </c>
      <c r="B18" s="741" t="s">
        <v>440</v>
      </c>
      <c r="C18" s="742" t="s">
        <v>571</v>
      </c>
      <c r="D18" s="1475" t="s">
        <v>146</v>
      </c>
      <c r="E18" s="1475" t="s">
        <v>146</v>
      </c>
      <c r="F18" s="1475" t="s">
        <v>146</v>
      </c>
      <c r="G18" s="1475" t="s">
        <v>146</v>
      </c>
      <c r="H18" s="1475" t="s">
        <v>146</v>
      </c>
      <c r="I18" s="1475"/>
      <c r="J18" s="1475" t="s">
        <v>146</v>
      </c>
      <c r="K18" s="1475" t="s">
        <v>146</v>
      </c>
      <c r="L18" s="1475" t="s">
        <v>146</v>
      </c>
    </row>
    <row r="19" spans="1:12" ht="9.75" customHeight="1" x14ac:dyDescent="0.2">
      <c r="A19" s="743">
        <v>3112.1</v>
      </c>
      <c r="B19" s="744" t="s">
        <v>441</v>
      </c>
      <c r="C19" s="745" t="s">
        <v>571</v>
      </c>
      <c r="D19" s="1474" t="s">
        <v>146</v>
      </c>
      <c r="E19" s="1474" t="s">
        <v>146</v>
      </c>
      <c r="F19" s="1474" t="s">
        <v>146</v>
      </c>
      <c r="G19" s="1474" t="s">
        <v>146</v>
      </c>
      <c r="H19" s="1474" t="s">
        <v>146</v>
      </c>
      <c r="I19" s="1474"/>
      <c r="J19" s="1474" t="s">
        <v>146</v>
      </c>
      <c r="K19" s="1474" t="s">
        <v>146</v>
      </c>
      <c r="L19" s="1474" t="s">
        <v>146</v>
      </c>
    </row>
    <row r="20" spans="1:12" ht="9.75" customHeight="1" x14ac:dyDescent="0.2">
      <c r="A20" s="743">
        <v>3112.2</v>
      </c>
      <c r="B20" s="744" t="s">
        <v>442</v>
      </c>
      <c r="C20" s="745" t="s">
        <v>571</v>
      </c>
      <c r="D20" s="1474" t="s">
        <v>146</v>
      </c>
      <c r="E20" s="1474" t="s">
        <v>146</v>
      </c>
      <c r="F20" s="1474" t="s">
        <v>146</v>
      </c>
      <c r="G20" s="1474" t="s">
        <v>146</v>
      </c>
      <c r="H20" s="1474" t="s">
        <v>146</v>
      </c>
      <c r="I20" s="1474"/>
      <c r="J20" s="1474" t="s">
        <v>146</v>
      </c>
      <c r="K20" s="1474" t="s">
        <v>146</v>
      </c>
      <c r="L20" s="1474" t="s">
        <v>146</v>
      </c>
    </row>
    <row r="21" spans="1:12" ht="9.75" customHeight="1" x14ac:dyDescent="0.2">
      <c r="A21" s="743">
        <v>3112.3</v>
      </c>
      <c r="B21" s="744" t="s">
        <v>443</v>
      </c>
      <c r="C21" s="745" t="s">
        <v>571</v>
      </c>
      <c r="D21" s="1474" t="s">
        <v>146</v>
      </c>
      <c r="E21" s="1474" t="s">
        <v>146</v>
      </c>
      <c r="F21" s="1474" t="s">
        <v>146</v>
      </c>
      <c r="G21" s="1474" t="s">
        <v>146</v>
      </c>
      <c r="H21" s="1474" t="s">
        <v>146</v>
      </c>
      <c r="I21" s="1474"/>
      <c r="J21" s="1474" t="s">
        <v>146</v>
      </c>
      <c r="K21" s="1474" t="s">
        <v>146</v>
      </c>
      <c r="L21" s="1474" t="s">
        <v>146</v>
      </c>
    </row>
    <row r="22" spans="1:12" ht="14.25" customHeight="1" x14ac:dyDescent="0.2">
      <c r="A22" s="740">
        <v>3113</v>
      </c>
      <c r="B22" s="741" t="s">
        <v>444</v>
      </c>
      <c r="C22" s="742" t="s">
        <v>571</v>
      </c>
      <c r="D22" s="1475" t="s">
        <v>146</v>
      </c>
      <c r="E22" s="1475" t="s">
        <v>146</v>
      </c>
      <c r="F22" s="1475" t="s">
        <v>146</v>
      </c>
      <c r="G22" s="1475" t="s">
        <v>146</v>
      </c>
      <c r="H22" s="1475" t="s">
        <v>146</v>
      </c>
      <c r="I22" s="1475"/>
      <c r="J22" s="1475" t="s">
        <v>146</v>
      </c>
      <c r="K22" s="1475" t="s">
        <v>146</v>
      </c>
      <c r="L22" s="1475" t="s">
        <v>146</v>
      </c>
    </row>
    <row r="23" spans="1:12" ht="9.75" customHeight="1" x14ac:dyDescent="0.2">
      <c r="A23" s="743">
        <v>3113.1</v>
      </c>
      <c r="B23" s="744" t="s">
        <v>445</v>
      </c>
      <c r="C23" s="745" t="s">
        <v>571</v>
      </c>
      <c r="D23" s="1474" t="s">
        <v>146</v>
      </c>
      <c r="E23" s="1474" t="s">
        <v>146</v>
      </c>
      <c r="F23" s="1474" t="s">
        <v>146</v>
      </c>
      <c r="G23" s="1474" t="s">
        <v>146</v>
      </c>
      <c r="H23" s="1474" t="s">
        <v>146</v>
      </c>
      <c r="I23" s="1474"/>
      <c r="J23" s="1474" t="s">
        <v>146</v>
      </c>
      <c r="K23" s="1474" t="s">
        <v>146</v>
      </c>
      <c r="L23" s="1474" t="s">
        <v>146</v>
      </c>
    </row>
    <row r="24" spans="1:12" ht="9.75" customHeight="1" x14ac:dyDescent="0.2">
      <c r="A24" s="743">
        <v>3113.2</v>
      </c>
      <c r="B24" s="744" t="s">
        <v>446</v>
      </c>
      <c r="C24" s="745" t="s">
        <v>571</v>
      </c>
      <c r="D24" s="1474" t="s">
        <v>146</v>
      </c>
      <c r="E24" s="1474" t="s">
        <v>146</v>
      </c>
      <c r="F24" s="1474" t="s">
        <v>146</v>
      </c>
      <c r="G24" s="1474" t="s">
        <v>146</v>
      </c>
      <c r="H24" s="1474" t="s">
        <v>146</v>
      </c>
      <c r="I24" s="1474"/>
      <c r="J24" s="1474" t="s">
        <v>146</v>
      </c>
      <c r="K24" s="1474" t="s">
        <v>146</v>
      </c>
      <c r="L24" s="1474" t="s">
        <v>146</v>
      </c>
    </row>
    <row r="25" spans="1:12" ht="9.75" customHeight="1" x14ac:dyDescent="0.2">
      <c r="A25" s="743">
        <v>3113.3</v>
      </c>
      <c r="B25" s="744" t="s">
        <v>447</v>
      </c>
      <c r="C25" s="745" t="s">
        <v>571</v>
      </c>
      <c r="D25" s="1474" t="s">
        <v>146</v>
      </c>
      <c r="E25" s="1474" t="s">
        <v>146</v>
      </c>
      <c r="F25" s="1474" t="s">
        <v>146</v>
      </c>
      <c r="G25" s="1474" t="s">
        <v>146</v>
      </c>
      <c r="H25" s="1474" t="s">
        <v>146</v>
      </c>
      <c r="I25" s="1474"/>
      <c r="J25" s="1474" t="s">
        <v>146</v>
      </c>
      <c r="K25" s="1474" t="s">
        <v>146</v>
      </c>
      <c r="L25" s="1474" t="s">
        <v>146</v>
      </c>
    </row>
    <row r="26" spans="1:12" ht="14.25" customHeight="1" x14ac:dyDescent="0.2">
      <c r="A26" s="235">
        <v>312</v>
      </c>
      <c r="B26" s="239" t="s">
        <v>793</v>
      </c>
      <c r="C26" s="272" t="s">
        <v>571</v>
      </c>
      <c r="D26" s="1476">
        <v>0</v>
      </c>
      <c r="E26" s="1476">
        <v>0</v>
      </c>
      <c r="F26" s="1476">
        <v>0</v>
      </c>
      <c r="G26" s="1476">
        <v>0</v>
      </c>
      <c r="H26" s="1476">
        <v>0</v>
      </c>
      <c r="I26" s="1476"/>
      <c r="J26" s="1476">
        <v>0</v>
      </c>
      <c r="K26" s="1476">
        <v>0</v>
      </c>
      <c r="L26" s="1476">
        <v>0</v>
      </c>
    </row>
    <row r="27" spans="1:12" ht="14.25" customHeight="1" x14ac:dyDescent="0.2">
      <c r="A27" s="235">
        <v>313</v>
      </c>
      <c r="B27" s="239" t="s">
        <v>794</v>
      </c>
      <c r="C27" s="272" t="s">
        <v>571</v>
      </c>
      <c r="D27" s="1476">
        <v>0</v>
      </c>
      <c r="E27" s="1476">
        <v>0</v>
      </c>
      <c r="F27" s="1476">
        <v>0</v>
      </c>
      <c r="G27" s="1476">
        <v>0</v>
      </c>
      <c r="H27" s="1476">
        <v>0</v>
      </c>
      <c r="I27" s="1476"/>
      <c r="J27" s="1476">
        <v>0</v>
      </c>
      <c r="K27" s="1476">
        <v>0</v>
      </c>
      <c r="L27" s="1476">
        <v>0</v>
      </c>
    </row>
    <row r="28" spans="1:12" s="840" customFormat="1" ht="9.75" customHeight="1" x14ac:dyDescent="0.2">
      <c r="A28" s="743">
        <v>313.10000000000002</v>
      </c>
      <c r="B28" s="839" t="s">
        <v>795</v>
      </c>
      <c r="C28" s="745" t="s">
        <v>571</v>
      </c>
      <c r="D28" s="1474">
        <v>0</v>
      </c>
      <c r="E28" s="1474">
        <v>0</v>
      </c>
      <c r="F28" s="1474">
        <v>0</v>
      </c>
      <c r="G28" s="1474">
        <v>0</v>
      </c>
      <c r="H28" s="1474">
        <v>0</v>
      </c>
      <c r="I28" s="1474"/>
      <c r="J28" s="1474">
        <v>0</v>
      </c>
      <c r="K28" s="1474">
        <v>0</v>
      </c>
      <c r="L28" s="1474">
        <v>0</v>
      </c>
    </row>
    <row r="29" spans="1:12" s="840" customFormat="1" ht="9.75" customHeight="1" x14ac:dyDescent="0.2">
      <c r="A29" s="743">
        <v>313.2</v>
      </c>
      <c r="B29" s="839" t="s">
        <v>796</v>
      </c>
      <c r="C29" s="745" t="s">
        <v>571</v>
      </c>
      <c r="D29" s="1474">
        <v>0</v>
      </c>
      <c r="E29" s="1474">
        <v>0</v>
      </c>
      <c r="F29" s="1474">
        <v>0</v>
      </c>
      <c r="G29" s="1474">
        <v>0</v>
      </c>
      <c r="H29" s="1474">
        <v>0</v>
      </c>
      <c r="I29" s="1474"/>
      <c r="J29" s="1474">
        <v>0</v>
      </c>
      <c r="K29" s="1474">
        <v>0</v>
      </c>
      <c r="L29" s="1474">
        <v>0</v>
      </c>
    </row>
    <row r="30" spans="1:12" ht="14.25" customHeight="1" x14ac:dyDescent="0.2">
      <c r="A30" s="235">
        <v>314</v>
      </c>
      <c r="B30" s="239" t="s">
        <v>797</v>
      </c>
      <c r="C30" s="272" t="s">
        <v>571</v>
      </c>
      <c r="D30" s="1476">
        <v>-6</v>
      </c>
      <c r="E30" s="1476">
        <v>-367</v>
      </c>
      <c r="F30" s="1476">
        <v>0</v>
      </c>
      <c r="G30" s="1476">
        <v>0</v>
      </c>
      <c r="H30" s="1476">
        <v>-373</v>
      </c>
      <c r="I30" s="1476"/>
      <c r="J30" s="1476">
        <v>-1064</v>
      </c>
      <c r="K30" s="1476">
        <v>0</v>
      </c>
      <c r="L30" s="1476">
        <v>-1437</v>
      </c>
    </row>
    <row r="31" spans="1:12" s="840" customFormat="1" ht="9.75" customHeight="1" x14ac:dyDescent="0.2">
      <c r="A31" s="743">
        <v>314.10000000000002</v>
      </c>
      <c r="B31" s="839" t="s">
        <v>798</v>
      </c>
      <c r="C31" s="745" t="s">
        <v>571</v>
      </c>
      <c r="D31" s="1474">
        <v>0</v>
      </c>
      <c r="E31" s="1474">
        <v>216</v>
      </c>
      <c r="F31" s="1474">
        <v>0</v>
      </c>
      <c r="G31" s="1474">
        <v>0</v>
      </c>
      <c r="H31" s="1474">
        <v>216</v>
      </c>
      <c r="I31" s="1474"/>
      <c r="J31" s="1474">
        <v>0</v>
      </c>
      <c r="K31" s="1474">
        <v>0</v>
      </c>
      <c r="L31" s="1474">
        <v>216</v>
      </c>
    </row>
    <row r="32" spans="1:12" s="840" customFormat="1" ht="9.75" customHeight="1" x14ac:dyDescent="0.2">
      <c r="A32" s="743">
        <v>314.2</v>
      </c>
      <c r="B32" s="839" t="s">
        <v>799</v>
      </c>
      <c r="C32" s="745" t="s">
        <v>571</v>
      </c>
      <c r="D32" s="1474">
        <v>6</v>
      </c>
      <c r="E32" s="1474">
        <v>583</v>
      </c>
      <c r="F32" s="1474">
        <v>0</v>
      </c>
      <c r="G32" s="1474">
        <v>0</v>
      </c>
      <c r="H32" s="1474">
        <v>589</v>
      </c>
      <c r="I32" s="1474"/>
      <c r="J32" s="1474">
        <v>1064</v>
      </c>
      <c r="K32" s="1474">
        <v>0</v>
      </c>
      <c r="L32" s="1474">
        <v>1653</v>
      </c>
    </row>
    <row r="33" spans="1:12" s="840" customFormat="1" ht="9.75" customHeight="1" x14ac:dyDescent="0.2">
      <c r="A33" s="743">
        <v>314.3</v>
      </c>
      <c r="B33" s="839" t="s">
        <v>801</v>
      </c>
      <c r="C33" s="745" t="s">
        <v>571</v>
      </c>
      <c r="D33" s="1474">
        <v>0</v>
      </c>
      <c r="E33" s="1474">
        <v>0</v>
      </c>
      <c r="F33" s="1474">
        <v>0</v>
      </c>
      <c r="G33" s="1474">
        <v>0</v>
      </c>
      <c r="H33" s="1474">
        <v>0</v>
      </c>
      <c r="I33" s="1474"/>
      <c r="J33" s="1474">
        <v>0</v>
      </c>
      <c r="K33" s="1474">
        <v>0</v>
      </c>
      <c r="L33" s="1474">
        <v>0</v>
      </c>
    </row>
    <row r="34" spans="1:12" ht="14.25" customHeight="1" x14ac:dyDescent="0.2">
      <c r="A34" s="740">
        <v>3141</v>
      </c>
      <c r="B34" s="741" t="s">
        <v>448</v>
      </c>
      <c r="C34" s="742" t="s">
        <v>571</v>
      </c>
      <c r="D34" s="1475">
        <v>-6</v>
      </c>
      <c r="E34" s="1475">
        <v>-367</v>
      </c>
      <c r="F34" s="1475">
        <v>0</v>
      </c>
      <c r="G34" s="1475">
        <v>0</v>
      </c>
      <c r="H34" s="1475">
        <v>-373</v>
      </c>
      <c r="I34" s="1475"/>
      <c r="J34" s="1475">
        <v>-1064</v>
      </c>
      <c r="K34" s="1475">
        <v>0</v>
      </c>
      <c r="L34" s="1475">
        <v>-1437</v>
      </c>
    </row>
    <row r="35" spans="1:12" ht="9.75" customHeight="1" x14ac:dyDescent="0.2">
      <c r="A35" s="743">
        <v>3141.1</v>
      </c>
      <c r="B35" s="744" t="s">
        <v>449</v>
      </c>
      <c r="C35" s="745" t="s">
        <v>571</v>
      </c>
      <c r="D35" s="1474">
        <v>0</v>
      </c>
      <c r="E35" s="1474">
        <v>216</v>
      </c>
      <c r="F35" s="1474">
        <v>0</v>
      </c>
      <c r="G35" s="1474">
        <v>0</v>
      </c>
      <c r="H35" s="1474">
        <v>216</v>
      </c>
      <c r="I35" s="1474"/>
      <c r="J35" s="1474">
        <v>0</v>
      </c>
      <c r="K35" s="1474">
        <v>0</v>
      </c>
      <c r="L35" s="1474">
        <v>216</v>
      </c>
    </row>
    <row r="36" spans="1:12" ht="9.75" customHeight="1" x14ac:dyDescent="0.2">
      <c r="A36" s="743">
        <v>3141.2</v>
      </c>
      <c r="B36" s="744" t="s">
        <v>450</v>
      </c>
      <c r="C36" s="745" t="s">
        <v>571</v>
      </c>
      <c r="D36" s="1474">
        <v>6</v>
      </c>
      <c r="E36" s="1474">
        <v>583</v>
      </c>
      <c r="F36" s="1474">
        <v>0</v>
      </c>
      <c r="G36" s="1474">
        <v>0</v>
      </c>
      <c r="H36" s="1474">
        <v>589</v>
      </c>
      <c r="I36" s="1474"/>
      <c r="J36" s="1474">
        <v>1064</v>
      </c>
      <c r="K36" s="1474">
        <v>0</v>
      </c>
      <c r="L36" s="1474">
        <v>1653</v>
      </c>
    </row>
    <row r="37" spans="1:12" ht="9.75" customHeight="1" x14ac:dyDescent="0.2">
      <c r="A37" s="743">
        <v>3141.3</v>
      </c>
      <c r="B37" s="744" t="s">
        <v>451</v>
      </c>
      <c r="C37" s="745" t="s">
        <v>571</v>
      </c>
      <c r="D37" s="1474">
        <v>0</v>
      </c>
      <c r="E37" s="1474">
        <v>0</v>
      </c>
      <c r="F37" s="1474">
        <v>0</v>
      </c>
      <c r="G37" s="1474">
        <v>0</v>
      </c>
      <c r="H37" s="1474">
        <v>0</v>
      </c>
      <c r="I37" s="1474"/>
      <c r="J37" s="1474">
        <v>0</v>
      </c>
      <c r="K37" s="1474">
        <v>0</v>
      </c>
      <c r="L37" s="1474">
        <v>0</v>
      </c>
    </row>
    <row r="38" spans="1:12" ht="14.25" customHeight="1" x14ac:dyDescent="0.2">
      <c r="A38" s="740">
        <v>3142</v>
      </c>
      <c r="B38" s="741" t="s">
        <v>452</v>
      </c>
      <c r="C38" s="742" t="s">
        <v>571</v>
      </c>
      <c r="D38" s="1475">
        <v>0</v>
      </c>
      <c r="E38" s="1475">
        <v>0</v>
      </c>
      <c r="F38" s="1475">
        <v>0</v>
      </c>
      <c r="G38" s="1475">
        <v>0</v>
      </c>
      <c r="H38" s="1475">
        <v>0</v>
      </c>
      <c r="I38" s="1475"/>
      <c r="J38" s="1475">
        <v>0</v>
      </c>
      <c r="K38" s="1475">
        <v>0</v>
      </c>
      <c r="L38" s="1475">
        <v>0</v>
      </c>
    </row>
    <row r="39" spans="1:12" ht="9.75" customHeight="1" x14ac:dyDescent="0.2">
      <c r="A39" s="743">
        <v>3142.1</v>
      </c>
      <c r="B39" s="744" t="s">
        <v>453</v>
      </c>
      <c r="C39" s="745" t="s">
        <v>571</v>
      </c>
      <c r="D39" s="1474">
        <v>0</v>
      </c>
      <c r="E39" s="1474">
        <v>0</v>
      </c>
      <c r="F39" s="1474">
        <v>0</v>
      </c>
      <c r="G39" s="1474">
        <v>0</v>
      </c>
      <c r="H39" s="1474">
        <v>0</v>
      </c>
      <c r="I39" s="1474"/>
      <c r="J39" s="1474">
        <v>0</v>
      </c>
      <c r="K39" s="1474">
        <v>0</v>
      </c>
      <c r="L39" s="1474">
        <v>0</v>
      </c>
    </row>
    <row r="40" spans="1:12" ht="9.75" customHeight="1" x14ac:dyDescent="0.2">
      <c r="A40" s="743">
        <v>3142.2</v>
      </c>
      <c r="B40" s="744" t="s">
        <v>454</v>
      </c>
      <c r="C40" s="745" t="s">
        <v>571</v>
      </c>
      <c r="D40" s="1474">
        <v>0</v>
      </c>
      <c r="E40" s="1474">
        <v>0</v>
      </c>
      <c r="F40" s="1474">
        <v>0</v>
      </c>
      <c r="G40" s="1474">
        <v>0</v>
      </c>
      <c r="H40" s="1474">
        <v>0</v>
      </c>
      <c r="I40" s="1474"/>
      <c r="J40" s="1474">
        <v>0</v>
      </c>
      <c r="K40" s="1474">
        <v>0</v>
      </c>
      <c r="L40" s="1474">
        <v>0</v>
      </c>
    </row>
    <row r="41" spans="1:12" ht="9.75" customHeight="1" x14ac:dyDescent="0.2">
      <c r="A41" s="743">
        <v>3142.3</v>
      </c>
      <c r="B41" s="744" t="s">
        <v>0</v>
      </c>
      <c r="C41" s="745" t="s">
        <v>571</v>
      </c>
      <c r="D41" s="1474">
        <v>0</v>
      </c>
      <c r="E41" s="1474">
        <v>0</v>
      </c>
      <c r="F41" s="1474">
        <v>0</v>
      </c>
      <c r="G41" s="1474">
        <v>0</v>
      </c>
      <c r="H41" s="1474">
        <v>0</v>
      </c>
      <c r="I41" s="1474"/>
      <c r="J41" s="1474">
        <v>0</v>
      </c>
      <c r="K41" s="1474">
        <v>0</v>
      </c>
      <c r="L41" s="1474">
        <v>0</v>
      </c>
    </row>
    <row r="42" spans="1:12" ht="14.25" customHeight="1" x14ac:dyDescent="0.2">
      <c r="A42" s="740">
        <v>3143</v>
      </c>
      <c r="B42" s="741" t="s">
        <v>1</v>
      </c>
      <c r="C42" s="742" t="s">
        <v>571</v>
      </c>
      <c r="D42" s="1475">
        <v>0</v>
      </c>
      <c r="E42" s="1475">
        <v>0</v>
      </c>
      <c r="F42" s="1475">
        <v>0</v>
      </c>
      <c r="G42" s="1475">
        <v>0</v>
      </c>
      <c r="H42" s="1475">
        <v>0</v>
      </c>
      <c r="I42" s="1475"/>
      <c r="J42" s="1475">
        <v>0</v>
      </c>
      <c r="K42" s="1475">
        <v>0</v>
      </c>
      <c r="L42" s="1475">
        <v>0</v>
      </c>
    </row>
    <row r="43" spans="1:12" ht="9.75" customHeight="1" x14ac:dyDescent="0.2">
      <c r="A43" s="743">
        <v>3143.1</v>
      </c>
      <c r="B43" s="744" t="s">
        <v>2</v>
      </c>
      <c r="C43" s="745" t="s">
        <v>571</v>
      </c>
      <c r="D43" s="1474">
        <v>0</v>
      </c>
      <c r="E43" s="1474">
        <v>0</v>
      </c>
      <c r="F43" s="1474">
        <v>0</v>
      </c>
      <c r="G43" s="1474">
        <v>0</v>
      </c>
      <c r="H43" s="1474">
        <v>0</v>
      </c>
      <c r="I43" s="1474"/>
      <c r="J43" s="1474">
        <v>0</v>
      </c>
      <c r="K43" s="1474">
        <v>0</v>
      </c>
      <c r="L43" s="1474">
        <v>0</v>
      </c>
    </row>
    <row r="44" spans="1:12" ht="9.75" customHeight="1" x14ac:dyDescent="0.2">
      <c r="A44" s="743">
        <v>3143.2</v>
      </c>
      <c r="B44" s="744" t="s">
        <v>761</v>
      </c>
      <c r="C44" s="745" t="s">
        <v>571</v>
      </c>
      <c r="D44" s="1474">
        <v>0</v>
      </c>
      <c r="E44" s="1474">
        <v>0</v>
      </c>
      <c r="F44" s="1474">
        <v>0</v>
      </c>
      <c r="G44" s="1474">
        <v>0</v>
      </c>
      <c r="H44" s="1474">
        <v>0</v>
      </c>
      <c r="I44" s="1474"/>
      <c r="J44" s="1474">
        <v>0</v>
      </c>
      <c r="K44" s="1474">
        <v>0</v>
      </c>
      <c r="L44" s="1474">
        <v>0</v>
      </c>
    </row>
    <row r="45" spans="1:12" ht="14.25" customHeight="1" x14ac:dyDescent="0.2">
      <c r="A45" s="740">
        <v>3144</v>
      </c>
      <c r="B45" s="741" t="s">
        <v>762</v>
      </c>
      <c r="C45" s="742" t="s">
        <v>571</v>
      </c>
      <c r="D45" s="1475">
        <v>0</v>
      </c>
      <c r="E45" s="1475">
        <v>0</v>
      </c>
      <c r="F45" s="1475">
        <v>0</v>
      </c>
      <c r="G45" s="1475">
        <v>0</v>
      </c>
      <c r="H45" s="1475">
        <v>0</v>
      </c>
      <c r="I45" s="1474"/>
      <c r="J45" s="1475">
        <v>0</v>
      </c>
      <c r="K45" s="1475">
        <v>0</v>
      </c>
      <c r="L45" s="1475">
        <v>0</v>
      </c>
    </row>
    <row r="46" spans="1:12" ht="9.75" customHeight="1" x14ac:dyDescent="0.2">
      <c r="A46" s="743">
        <v>3144.1</v>
      </c>
      <c r="B46" s="744" t="s">
        <v>763</v>
      </c>
      <c r="C46" s="745" t="s">
        <v>571</v>
      </c>
      <c r="D46" s="1474">
        <v>0</v>
      </c>
      <c r="E46" s="1474">
        <v>0</v>
      </c>
      <c r="F46" s="1474">
        <v>0</v>
      </c>
      <c r="G46" s="1474">
        <v>0</v>
      </c>
      <c r="H46" s="1474">
        <v>0</v>
      </c>
      <c r="I46" s="1474"/>
      <c r="J46" s="1474">
        <v>0</v>
      </c>
      <c r="K46" s="1474">
        <v>0</v>
      </c>
      <c r="L46" s="1474">
        <v>0</v>
      </c>
    </row>
    <row r="47" spans="1:12" ht="9.75" customHeight="1" x14ac:dyDescent="0.2">
      <c r="A47" s="746">
        <v>3144.2</v>
      </c>
      <c r="B47" s="747" t="s">
        <v>764</v>
      </c>
      <c r="C47" s="748" t="s">
        <v>571</v>
      </c>
      <c r="D47" s="1477">
        <v>0</v>
      </c>
      <c r="E47" s="1477">
        <v>0</v>
      </c>
      <c r="F47" s="1477">
        <v>0</v>
      </c>
      <c r="G47" s="1477">
        <v>0</v>
      </c>
      <c r="H47" s="1477">
        <v>0</v>
      </c>
      <c r="I47" s="1477"/>
      <c r="J47" s="1477">
        <v>0</v>
      </c>
      <c r="K47" s="1477">
        <v>0</v>
      </c>
      <c r="L47" s="1477">
        <v>0</v>
      </c>
    </row>
  </sheetData>
  <mergeCells count="10">
    <mergeCell ref="A4:B5"/>
    <mergeCell ref="D4:H4"/>
    <mergeCell ref="I4:I5"/>
    <mergeCell ref="J4:J5"/>
    <mergeCell ref="G1:K1"/>
    <mergeCell ref="G2:L2"/>
    <mergeCell ref="K4:K5"/>
    <mergeCell ref="L4:L5"/>
    <mergeCell ref="D3:L3"/>
    <mergeCell ref="A1:B1"/>
  </mergeCells>
  <phoneticPr fontId="2" type="noConversion"/>
  <printOptions horizontalCentered="1"/>
  <pageMargins left="0.19685039370078741" right="0.19685039370078741" top="0.6692913385826772" bottom="0.51181102362204722" header="0" footer="0.31496062992125984"/>
  <pageSetup paperSize="9" scale="76" firstPageNumber="31" fitToWidth="0" orientation="landscape" r:id="rId1"/>
  <headerFooter alignWithMargins="0">
    <oddFooter>&amp;C&amp;P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8">
    <pageSetUpPr fitToPage="1"/>
  </sheetPr>
  <dimension ref="A1:AX50"/>
  <sheetViews>
    <sheetView view="pageBreakPreview" zoomScale="60" zoomScaleNormal="100" workbookViewId="0">
      <selection sqref="A1:B1"/>
    </sheetView>
  </sheetViews>
  <sheetFormatPr defaultRowHeight="12.75" x14ac:dyDescent="0.2"/>
  <cols>
    <col min="1" max="1" width="6.42578125" style="220" customWidth="1"/>
    <col min="2" max="2" width="35.7109375" style="220" customWidth="1"/>
    <col min="3" max="3" width="0.85546875" style="220" customWidth="1"/>
    <col min="4" max="4" width="10" style="994" customWidth="1"/>
    <col min="5" max="5" width="11.28515625" style="994" customWidth="1"/>
    <col min="6" max="12" width="10" style="994" customWidth="1"/>
    <col min="13" max="13" width="7.140625" style="220" customWidth="1"/>
    <col min="14" max="16384" width="9.140625" style="220"/>
  </cols>
  <sheetData>
    <row r="1" spans="1:50" ht="27.75" customHeight="1" x14ac:dyDescent="0.2">
      <c r="A1" s="3158" t="s">
        <v>184</v>
      </c>
      <c r="B1" s="3075"/>
      <c r="C1" s="219"/>
      <c r="D1" s="986"/>
      <c r="E1" s="987"/>
      <c r="F1" s="987"/>
      <c r="G1" s="3152" t="s">
        <v>185</v>
      </c>
      <c r="H1" s="3152"/>
      <c r="I1" s="3152"/>
      <c r="J1" s="3152"/>
      <c r="K1" s="3152"/>
      <c r="L1" s="970">
        <v>964</v>
      </c>
    </row>
    <row r="2" spans="1:50" x14ac:dyDescent="0.2">
      <c r="A2" s="218" t="s">
        <v>518</v>
      </c>
      <c r="B2" s="221"/>
      <c r="C2" s="222"/>
      <c r="D2" s="988"/>
      <c r="E2" s="987"/>
      <c r="F2" s="987"/>
      <c r="G2" s="3153" t="s">
        <v>549</v>
      </c>
      <c r="H2" s="3153"/>
      <c r="I2" s="3153"/>
      <c r="J2" s="3153"/>
      <c r="K2" s="3153"/>
      <c r="L2" s="3153"/>
    </row>
    <row r="3" spans="1:50" ht="12" customHeight="1" x14ac:dyDescent="0.2">
      <c r="A3" s="223"/>
      <c r="B3" s="224"/>
      <c r="C3" s="225"/>
      <c r="D3" s="3155" t="s">
        <v>519</v>
      </c>
      <c r="E3" s="3156"/>
      <c r="F3" s="3156"/>
      <c r="G3" s="3156"/>
      <c r="H3" s="3156"/>
      <c r="I3" s="3156"/>
      <c r="J3" s="3156"/>
      <c r="K3" s="3156"/>
      <c r="L3" s="3157"/>
    </row>
    <row r="4" spans="1:50" ht="12" customHeight="1" x14ac:dyDescent="0.2">
      <c r="A4" s="3144" t="s">
        <v>144</v>
      </c>
      <c r="B4" s="3145"/>
      <c r="C4" s="226"/>
      <c r="D4" s="3146" t="s">
        <v>552</v>
      </c>
      <c r="E4" s="3147"/>
      <c r="F4" s="3147"/>
      <c r="G4" s="3147"/>
      <c r="H4" s="3148"/>
      <c r="I4" s="3149" t="s">
        <v>553</v>
      </c>
      <c r="J4" s="3151" t="s">
        <v>554</v>
      </c>
      <c r="K4" s="3149" t="s">
        <v>555</v>
      </c>
      <c r="L4" s="3154" t="s">
        <v>60</v>
      </c>
    </row>
    <row r="5" spans="1:50" ht="34.5" x14ac:dyDescent="0.2">
      <c r="A5" s="3144"/>
      <c r="B5" s="3145"/>
      <c r="C5" s="226"/>
      <c r="D5" s="2179" t="s">
        <v>556</v>
      </c>
      <c r="E5" s="2080" t="s">
        <v>557</v>
      </c>
      <c r="F5" s="2081" t="s">
        <v>558</v>
      </c>
      <c r="G5" s="2080" t="s">
        <v>555</v>
      </c>
      <c r="H5" s="2081" t="s">
        <v>61</v>
      </c>
      <c r="I5" s="3150"/>
      <c r="J5" s="3151"/>
      <c r="K5" s="3150"/>
      <c r="L5" s="3154"/>
    </row>
    <row r="6" spans="1:50" ht="10.5" customHeight="1" x14ac:dyDescent="0.2">
      <c r="A6" s="227"/>
      <c r="B6" s="228"/>
      <c r="C6" s="228"/>
      <c r="D6" s="989" t="s">
        <v>559</v>
      </c>
      <c r="E6" s="990" t="s">
        <v>560</v>
      </c>
      <c r="F6" s="991" t="s">
        <v>561</v>
      </c>
      <c r="G6" s="990" t="s">
        <v>562</v>
      </c>
      <c r="H6" s="991" t="s">
        <v>563</v>
      </c>
      <c r="I6" s="990" t="s">
        <v>564</v>
      </c>
      <c r="J6" s="991" t="s">
        <v>565</v>
      </c>
      <c r="K6" s="990" t="s">
        <v>566</v>
      </c>
      <c r="L6" s="992" t="s">
        <v>567</v>
      </c>
    </row>
    <row r="7" spans="1:50" ht="10.5" customHeight="1" x14ac:dyDescent="0.2">
      <c r="A7" s="229"/>
      <c r="B7" s="230" t="s">
        <v>568</v>
      </c>
      <c r="C7" s="231"/>
      <c r="D7" s="993" t="s">
        <v>569</v>
      </c>
      <c r="E7" s="993" t="s">
        <v>569</v>
      </c>
      <c r="F7" s="993" t="s">
        <v>569</v>
      </c>
      <c r="G7" s="993" t="s">
        <v>569</v>
      </c>
      <c r="H7" s="993" t="s">
        <v>569</v>
      </c>
      <c r="I7" s="993" t="s">
        <v>569</v>
      </c>
      <c r="J7" s="993" t="s">
        <v>569</v>
      </c>
      <c r="K7" s="993" t="s">
        <v>569</v>
      </c>
      <c r="L7" s="993" t="s">
        <v>569</v>
      </c>
    </row>
    <row r="8" spans="1:50" ht="15" customHeight="1" x14ac:dyDescent="0.2">
      <c r="A8" s="752">
        <v>32</v>
      </c>
      <c r="B8" s="753" t="s">
        <v>816</v>
      </c>
      <c r="C8" s="754" t="s">
        <v>571</v>
      </c>
      <c r="D8" s="1478">
        <v>-7816</v>
      </c>
      <c r="E8" s="1478">
        <v>1029</v>
      </c>
      <c r="F8" s="1478">
        <v>-3961</v>
      </c>
      <c r="G8" s="1478">
        <v>8475</v>
      </c>
      <c r="H8" s="1478">
        <v>-2273</v>
      </c>
      <c r="I8" s="1478"/>
      <c r="J8" s="1478">
        <v>-669</v>
      </c>
      <c r="K8" s="1478">
        <v>77</v>
      </c>
      <c r="L8" s="1478">
        <v>-2865</v>
      </c>
      <c r="M8" s="238"/>
      <c r="N8" s="238"/>
      <c r="O8" s="238"/>
      <c r="P8" s="238"/>
      <c r="Q8" s="238"/>
      <c r="R8" s="238"/>
      <c r="S8" s="238"/>
      <c r="T8" s="238"/>
      <c r="U8" s="238"/>
      <c r="V8" s="238"/>
      <c r="W8" s="238"/>
      <c r="X8" s="238"/>
      <c r="Y8" s="238"/>
      <c r="Z8" s="238"/>
      <c r="AA8" s="238"/>
      <c r="AB8" s="238"/>
      <c r="AC8" s="238"/>
      <c r="AD8" s="238"/>
      <c r="AE8" s="238"/>
      <c r="AF8" s="238"/>
      <c r="AG8" s="238"/>
      <c r="AH8" s="238"/>
      <c r="AI8" s="238"/>
      <c r="AJ8" s="238"/>
      <c r="AK8" s="238"/>
      <c r="AL8" s="238"/>
      <c r="AM8" s="238"/>
      <c r="AN8" s="238"/>
      <c r="AO8" s="238"/>
      <c r="AP8" s="238"/>
      <c r="AQ8" s="238"/>
      <c r="AR8" s="238"/>
      <c r="AS8" s="238"/>
      <c r="AT8" s="238"/>
      <c r="AU8" s="238"/>
      <c r="AV8" s="238"/>
      <c r="AW8" s="238"/>
      <c r="AX8" s="238"/>
    </row>
    <row r="9" spans="1:50" s="840" customFormat="1" ht="12" customHeight="1" x14ac:dyDescent="0.2">
      <c r="A9" s="740" t="s">
        <v>765</v>
      </c>
      <c r="B9" s="841" t="s">
        <v>766</v>
      </c>
      <c r="C9" s="842" t="s">
        <v>571</v>
      </c>
      <c r="D9" s="1479">
        <v>4332</v>
      </c>
      <c r="E9" s="1479">
        <v>163</v>
      </c>
      <c r="F9" s="1479">
        <v>-1697</v>
      </c>
      <c r="G9" s="1479">
        <v>0</v>
      </c>
      <c r="H9" s="1479">
        <v>2798</v>
      </c>
      <c r="I9" s="1479"/>
      <c r="J9" s="1479">
        <v>1287</v>
      </c>
      <c r="K9" s="1479">
        <v>0</v>
      </c>
      <c r="L9" s="1479">
        <v>4085</v>
      </c>
      <c r="M9" s="240"/>
      <c r="N9" s="240"/>
      <c r="O9" s="240"/>
      <c r="P9" s="240"/>
      <c r="Q9" s="240"/>
      <c r="R9" s="240"/>
      <c r="S9" s="240"/>
      <c r="T9" s="240"/>
      <c r="U9" s="240"/>
      <c r="V9" s="240"/>
      <c r="W9" s="240"/>
      <c r="X9" s="240"/>
      <c r="Y9" s="240"/>
      <c r="Z9" s="240"/>
      <c r="AA9" s="240"/>
      <c r="AB9" s="240"/>
      <c r="AC9" s="240"/>
      <c r="AD9" s="240"/>
      <c r="AE9" s="240"/>
      <c r="AF9" s="240"/>
      <c r="AG9" s="240"/>
      <c r="AH9" s="240"/>
      <c r="AI9" s="240"/>
      <c r="AJ9" s="240"/>
      <c r="AK9" s="240"/>
      <c r="AL9" s="240"/>
      <c r="AM9" s="240"/>
      <c r="AN9" s="240"/>
      <c r="AO9" s="240"/>
      <c r="AP9" s="240"/>
      <c r="AQ9" s="240"/>
      <c r="AR9" s="240"/>
      <c r="AS9" s="240"/>
      <c r="AT9" s="240"/>
      <c r="AU9" s="240"/>
      <c r="AV9" s="240"/>
      <c r="AW9" s="240"/>
      <c r="AX9" s="240"/>
    </row>
    <row r="10" spans="1:50" s="840" customFormat="1" ht="12" customHeight="1" x14ac:dyDescent="0.2">
      <c r="A10" s="740" t="s">
        <v>767</v>
      </c>
      <c r="B10" s="841" t="s">
        <v>768</v>
      </c>
      <c r="C10" s="842" t="s">
        <v>571</v>
      </c>
      <c r="D10" s="1479">
        <v>0</v>
      </c>
      <c r="E10" s="1479">
        <v>45</v>
      </c>
      <c r="F10" s="1479">
        <v>11</v>
      </c>
      <c r="G10" s="1479">
        <v>-66</v>
      </c>
      <c r="H10" s="1479">
        <v>-10</v>
      </c>
      <c r="I10" s="1479"/>
      <c r="J10" s="1479">
        <v>21</v>
      </c>
      <c r="K10" s="1479">
        <v>0</v>
      </c>
      <c r="L10" s="1479">
        <v>11</v>
      </c>
      <c r="M10" s="240"/>
      <c r="N10" s="240"/>
      <c r="O10" s="240"/>
      <c r="P10" s="240"/>
      <c r="Q10" s="240"/>
      <c r="R10" s="240"/>
      <c r="S10" s="240"/>
      <c r="T10" s="240"/>
      <c r="U10" s="240"/>
      <c r="V10" s="240"/>
      <c r="W10" s="240"/>
      <c r="X10" s="240"/>
      <c r="Y10" s="240"/>
      <c r="Z10" s="240"/>
      <c r="AA10" s="240"/>
      <c r="AB10" s="240"/>
      <c r="AC10" s="240"/>
      <c r="AD10" s="240"/>
      <c r="AE10" s="240"/>
      <c r="AF10" s="240"/>
      <c r="AG10" s="240"/>
      <c r="AH10" s="240"/>
      <c r="AI10" s="240"/>
      <c r="AJ10" s="240"/>
      <c r="AK10" s="240"/>
      <c r="AL10" s="240"/>
      <c r="AM10" s="240"/>
      <c r="AN10" s="240"/>
      <c r="AO10" s="240"/>
      <c r="AP10" s="240"/>
      <c r="AQ10" s="240"/>
      <c r="AR10" s="240"/>
      <c r="AS10" s="240"/>
      <c r="AT10" s="240"/>
      <c r="AU10" s="240"/>
      <c r="AV10" s="240"/>
      <c r="AW10" s="240"/>
      <c r="AX10" s="240"/>
    </row>
    <row r="11" spans="1:50" s="840" customFormat="1" ht="10.5" customHeight="1" x14ac:dyDescent="0.2">
      <c r="A11" s="740" t="s">
        <v>769</v>
      </c>
      <c r="B11" s="841" t="s">
        <v>770</v>
      </c>
      <c r="C11" s="842" t="s">
        <v>571</v>
      </c>
      <c r="D11" s="1479">
        <v>-5889</v>
      </c>
      <c r="E11" s="1479">
        <v>91</v>
      </c>
      <c r="F11" s="1479">
        <v>121</v>
      </c>
      <c r="G11" s="1479">
        <v>6000</v>
      </c>
      <c r="H11" s="1479">
        <v>323</v>
      </c>
      <c r="I11" s="1479"/>
      <c r="J11" s="1479">
        <v>57</v>
      </c>
      <c r="K11" s="1479">
        <v>77</v>
      </c>
      <c r="L11" s="1479">
        <v>457</v>
      </c>
      <c r="M11" s="240"/>
      <c r="N11" s="240"/>
      <c r="O11" s="240"/>
      <c r="P11" s="240"/>
      <c r="Q11" s="240"/>
      <c r="R11" s="240"/>
      <c r="S11" s="240"/>
      <c r="T11" s="240"/>
      <c r="U11" s="240"/>
      <c r="V11" s="240"/>
      <c r="W11" s="240"/>
      <c r="X11" s="240"/>
      <c r="Y11" s="240"/>
      <c r="Z11" s="240"/>
      <c r="AA11" s="240"/>
      <c r="AB11" s="240"/>
      <c r="AC11" s="240"/>
      <c r="AD11" s="240"/>
      <c r="AE11" s="240"/>
      <c r="AF11" s="240"/>
      <c r="AG11" s="240"/>
      <c r="AH11" s="240"/>
      <c r="AI11" s="240"/>
      <c r="AJ11" s="240"/>
      <c r="AK11" s="240"/>
      <c r="AL11" s="240"/>
      <c r="AM11" s="240"/>
      <c r="AN11" s="240"/>
      <c r="AO11" s="240"/>
      <c r="AP11" s="240"/>
      <c r="AQ11" s="240"/>
      <c r="AR11" s="240"/>
      <c r="AS11" s="240"/>
      <c r="AT11" s="240"/>
      <c r="AU11" s="240"/>
      <c r="AV11" s="240"/>
      <c r="AW11" s="240"/>
      <c r="AX11" s="240"/>
    </row>
    <row r="12" spans="1:50" s="840" customFormat="1" ht="10.5" customHeight="1" x14ac:dyDescent="0.2">
      <c r="A12" s="740" t="s">
        <v>771</v>
      </c>
      <c r="B12" s="841" t="s">
        <v>772</v>
      </c>
      <c r="C12" s="842" t="s">
        <v>571</v>
      </c>
      <c r="D12" s="1479">
        <v>-3335</v>
      </c>
      <c r="E12" s="1479">
        <v>-859</v>
      </c>
      <c r="F12" s="1479">
        <v>-325</v>
      </c>
      <c r="G12" s="1479">
        <v>256</v>
      </c>
      <c r="H12" s="1479">
        <v>-4263</v>
      </c>
      <c r="I12" s="1479"/>
      <c r="J12" s="1479">
        <v>152</v>
      </c>
      <c r="K12" s="1479">
        <v>0</v>
      </c>
      <c r="L12" s="1479">
        <v>-4111</v>
      </c>
      <c r="M12" s="240"/>
      <c r="N12" s="240"/>
      <c r="O12" s="240"/>
      <c r="P12" s="240"/>
      <c r="Q12" s="240"/>
      <c r="R12" s="240"/>
      <c r="S12" s="240"/>
      <c r="T12" s="240"/>
      <c r="U12" s="240"/>
      <c r="V12" s="240"/>
      <c r="W12" s="240"/>
      <c r="X12" s="240"/>
      <c r="Y12" s="240"/>
      <c r="Z12" s="240"/>
      <c r="AA12" s="240"/>
      <c r="AB12" s="240"/>
      <c r="AC12" s="240"/>
      <c r="AD12" s="240"/>
      <c r="AE12" s="240"/>
      <c r="AF12" s="240"/>
      <c r="AG12" s="240"/>
      <c r="AH12" s="240"/>
      <c r="AI12" s="240"/>
      <c r="AJ12" s="240"/>
      <c r="AK12" s="240"/>
      <c r="AL12" s="240"/>
      <c r="AM12" s="240"/>
      <c r="AN12" s="240"/>
      <c r="AO12" s="240"/>
      <c r="AP12" s="240"/>
      <c r="AQ12" s="240"/>
      <c r="AR12" s="240"/>
      <c r="AS12" s="240"/>
      <c r="AT12" s="240"/>
      <c r="AU12" s="240"/>
      <c r="AV12" s="240"/>
      <c r="AW12" s="240"/>
      <c r="AX12" s="240"/>
    </row>
    <row r="13" spans="1:50" s="840" customFormat="1" ht="10.5" customHeight="1" x14ac:dyDescent="0.2">
      <c r="A13" s="740" t="s">
        <v>773</v>
      </c>
      <c r="B13" s="841" t="s">
        <v>774</v>
      </c>
      <c r="C13" s="842" t="s">
        <v>571</v>
      </c>
      <c r="D13" s="1479">
        <v>0</v>
      </c>
      <c r="E13" s="1479">
        <v>0</v>
      </c>
      <c r="F13" s="1479">
        <v>0</v>
      </c>
      <c r="G13" s="1479">
        <v>0</v>
      </c>
      <c r="H13" s="1479">
        <v>0</v>
      </c>
      <c r="I13" s="1479"/>
      <c r="J13" s="1479">
        <v>0</v>
      </c>
      <c r="K13" s="1479">
        <v>0</v>
      </c>
      <c r="L13" s="1479">
        <v>0</v>
      </c>
      <c r="M13" s="240"/>
      <c r="N13" s="240"/>
      <c r="O13" s="240"/>
      <c r="P13" s="240"/>
      <c r="Q13" s="240"/>
      <c r="R13" s="240"/>
      <c r="S13" s="240"/>
      <c r="T13" s="240"/>
      <c r="U13" s="240"/>
      <c r="V13" s="240"/>
      <c r="W13" s="240"/>
      <c r="X13" s="240"/>
      <c r="Y13" s="240"/>
      <c r="Z13" s="240"/>
      <c r="AA13" s="240"/>
      <c r="AB13" s="240"/>
      <c r="AC13" s="240"/>
      <c r="AD13" s="240"/>
      <c r="AE13" s="240"/>
      <c r="AF13" s="240"/>
      <c r="AG13" s="240"/>
      <c r="AH13" s="240"/>
      <c r="AI13" s="240"/>
      <c r="AJ13" s="240"/>
      <c r="AK13" s="240"/>
      <c r="AL13" s="240"/>
      <c r="AM13" s="240"/>
      <c r="AN13" s="240"/>
      <c r="AO13" s="240"/>
      <c r="AP13" s="240"/>
      <c r="AQ13" s="240"/>
      <c r="AR13" s="240"/>
      <c r="AS13" s="240"/>
      <c r="AT13" s="240"/>
      <c r="AU13" s="240"/>
      <c r="AV13" s="240"/>
      <c r="AW13" s="240"/>
      <c r="AX13" s="240"/>
    </row>
    <row r="14" spans="1:50" s="840" customFormat="1" ht="11.25" customHeight="1" x14ac:dyDescent="0.2">
      <c r="A14" s="740" t="s">
        <v>775</v>
      </c>
      <c r="B14" s="841" t="s">
        <v>359</v>
      </c>
      <c r="C14" s="842" t="s">
        <v>571</v>
      </c>
      <c r="D14" s="1479">
        <v>0</v>
      </c>
      <c r="E14" s="1479">
        <v>0</v>
      </c>
      <c r="F14" s="1479">
        <v>0</v>
      </c>
      <c r="G14" s="1479">
        <v>0</v>
      </c>
      <c r="H14" s="1479">
        <v>0</v>
      </c>
      <c r="I14" s="1479"/>
      <c r="J14" s="1479">
        <v>0</v>
      </c>
      <c r="K14" s="1479">
        <v>0</v>
      </c>
      <c r="L14" s="1479">
        <v>0</v>
      </c>
      <c r="M14" s="240"/>
      <c r="N14" s="240"/>
      <c r="O14" s="240"/>
      <c r="P14" s="240"/>
      <c r="Q14" s="240"/>
      <c r="R14" s="240"/>
      <c r="S14" s="240"/>
      <c r="T14" s="240"/>
      <c r="U14" s="240"/>
      <c r="V14" s="240"/>
      <c r="W14" s="240"/>
      <c r="X14" s="240"/>
      <c r="Y14" s="240"/>
      <c r="Z14" s="240"/>
      <c r="AA14" s="240"/>
      <c r="AB14" s="240"/>
      <c r="AC14" s="240"/>
      <c r="AD14" s="240"/>
      <c r="AE14" s="240"/>
      <c r="AF14" s="240"/>
      <c r="AG14" s="240"/>
      <c r="AH14" s="240"/>
      <c r="AI14" s="240"/>
      <c r="AJ14" s="240"/>
      <c r="AK14" s="240"/>
      <c r="AL14" s="240"/>
      <c r="AM14" s="240"/>
      <c r="AN14" s="240"/>
      <c r="AO14" s="240"/>
      <c r="AP14" s="240"/>
      <c r="AQ14" s="240"/>
      <c r="AR14" s="240"/>
      <c r="AS14" s="240"/>
      <c r="AT14" s="240"/>
      <c r="AU14" s="240"/>
      <c r="AV14" s="240"/>
      <c r="AW14" s="240"/>
      <c r="AX14" s="240"/>
    </row>
    <row r="15" spans="1:50" s="840" customFormat="1" ht="10.5" customHeight="1" x14ac:dyDescent="0.2">
      <c r="A15" s="740" t="s">
        <v>360</v>
      </c>
      <c r="B15" s="841" t="s">
        <v>361</v>
      </c>
      <c r="C15" s="842" t="s">
        <v>571</v>
      </c>
      <c r="D15" s="1479">
        <v>-2924</v>
      </c>
      <c r="E15" s="1479">
        <v>1589</v>
      </c>
      <c r="F15" s="1479">
        <v>-2071</v>
      </c>
      <c r="G15" s="1479">
        <v>2285</v>
      </c>
      <c r="H15" s="1479">
        <v>-1121</v>
      </c>
      <c r="I15" s="1479"/>
      <c r="J15" s="1479">
        <v>-2186</v>
      </c>
      <c r="K15" s="1479">
        <v>0</v>
      </c>
      <c r="L15" s="1479">
        <v>-3307</v>
      </c>
      <c r="M15" s="240"/>
      <c r="N15" s="240"/>
      <c r="O15" s="240"/>
      <c r="P15" s="240"/>
      <c r="Q15" s="240"/>
      <c r="R15" s="240"/>
      <c r="S15" s="240"/>
      <c r="T15" s="240"/>
      <c r="U15" s="240"/>
      <c r="V15" s="240"/>
      <c r="W15" s="240"/>
      <c r="X15" s="240"/>
      <c r="Y15" s="240"/>
      <c r="Z15" s="240"/>
      <c r="AA15" s="240"/>
      <c r="AB15" s="240"/>
      <c r="AC15" s="240"/>
      <c r="AD15" s="240"/>
      <c r="AE15" s="240"/>
      <c r="AF15" s="240"/>
      <c r="AG15" s="240"/>
      <c r="AH15" s="240"/>
      <c r="AI15" s="240"/>
      <c r="AJ15" s="240"/>
      <c r="AK15" s="240"/>
      <c r="AL15" s="240"/>
      <c r="AM15" s="240"/>
      <c r="AN15" s="240"/>
      <c r="AO15" s="240"/>
      <c r="AP15" s="240"/>
      <c r="AQ15" s="240"/>
      <c r="AR15" s="240"/>
      <c r="AS15" s="240"/>
      <c r="AT15" s="240"/>
      <c r="AU15" s="240"/>
      <c r="AV15" s="240"/>
      <c r="AW15" s="240"/>
      <c r="AX15" s="240"/>
    </row>
    <row r="16" spans="1:50" ht="12.75" customHeight="1" x14ac:dyDescent="0.2">
      <c r="A16" s="241">
        <v>321</v>
      </c>
      <c r="B16" s="239" t="s">
        <v>817</v>
      </c>
      <c r="C16" s="242" t="s">
        <v>571</v>
      </c>
      <c r="D16" s="1480">
        <v>-9538</v>
      </c>
      <c r="E16" s="1480">
        <v>1029</v>
      </c>
      <c r="F16" s="1480">
        <v>-3961</v>
      </c>
      <c r="G16" s="1480">
        <v>8475</v>
      </c>
      <c r="H16" s="1480">
        <v>-3995</v>
      </c>
      <c r="I16" s="1480"/>
      <c r="J16" s="1480">
        <v>-669</v>
      </c>
      <c r="K16" s="1480">
        <v>77</v>
      </c>
      <c r="L16" s="1480">
        <v>-4587</v>
      </c>
      <c r="M16" s="243"/>
      <c r="N16" s="243"/>
      <c r="O16" s="243"/>
      <c r="P16" s="243"/>
      <c r="Q16" s="243"/>
      <c r="R16" s="243"/>
      <c r="S16" s="243"/>
      <c r="T16" s="243"/>
      <c r="U16" s="243"/>
      <c r="V16" s="243"/>
      <c r="W16" s="243"/>
      <c r="X16" s="243"/>
      <c r="Y16" s="243"/>
      <c r="Z16" s="243"/>
      <c r="AA16" s="243"/>
      <c r="AB16" s="243"/>
      <c r="AC16" s="243"/>
      <c r="AD16" s="243"/>
      <c r="AE16" s="243"/>
      <c r="AF16" s="243"/>
      <c r="AG16" s="243"/>
      <c r="AH16" s="243"/>
      <c r="AI16" s="243"/>
      <c r="AJ16" s="243"/>
      <c r="AK16" s="243"/>
      <c r="AL16" s="243"/>
      <c r="AM16" s="243"/>
      <c r="AN16" s="243"/>
      <c r="AO16" s="243"/>
      <c r="AP16" s="243"/>
      <c r="AQ16" s="243"/>
      <c r="AR16" s="243"/>
      <c r="AS16" s="243"/>
      <c r="AT16" s="243"/>
      <c r="AU16" s="243"/>
      <c r="AV16" s="243"/>
      <c r="AW16" s="243"/>
      <c r="AX16" s="243"/>
    </row>
    <row r="17" spans="1:12" ht="9.75" customHeight="1" x14ac:dyDescent="0.2">
      <c r="A17" s="750">
        <v>3212</v>
      </c>
      <c r="B17" s="741" t="s">
        <v>362</v>
      </c>
      <c r="C17" s="751" t="s">
        <v>571</v>
      </c>
      <c r="D17" s="1481">
        <v>3717</v>
      </c>
      <c r="E17" s="1481">
        <v>163</v>
      </c>
      <c r="F17" s="1481">
        <v>-1697</v>
      </c>
      <c r="G17" s="1481">
        <v>0</v>
      </c>
      <c r="H17" s="1481">
        <v>2183</v>
      </c>
      <c r="I17" s="1481"/>
      <c r="J17" s="1481">
        <v>1287</v>
      </c>
      <c r="K17" s="1481">
        <v>0</v>
      </c>
      <c r="L17" s="1481">
        <v>3470</v>
      </c>
    </row>
    <row r="18" spans="1:12" ht="9.75" customHeight="1" x14ac:dyDescent="0.2">
      <c r="A18" s="750">
        <v>3213</v>
      </c>
      <c r="B18" s="741" t="s">
        <v>363</v>
      </c>
      <c r="C18" s="751" t="s">
        <v>571</v>
      </c>
      <c r="D18" s="1481">
        <v>0</v>
      </c>
      <c r="E18" s="1481">
        <v>45</v>
      </c>
      <c r="F18" s="1481">
        <v>11</v>
      </c>
      <c r="G18" s="1481">
        <v>-66</v>
      </c>
      <c r="H18" s="1481">
        <v>-10</v>
      </c>
      <c r="I18" s="1481"/>
      <c r="J18" s="1481">
        <v>21</v>
      </c>
      <c r="K18" s="1481">
        <v>0</v>
      </c>
      <c r="L18" s="1481">
        <v>11</v>
      </c>
    </row>
    <row r="19" spans="1:12" ht="9.75" customHeight="1" x14ac:dyDescent="0.2">
      <c r="A19" s="750">
        <v>3214</v>
      </c>
      <c r="B19" s="741" t="s">
        <v>364</v>
      </c>
      <c r="C19" s="751" t="s">
        <v>571</v>
      </c>
      <c r="D19" s="1481">
        <v>-5996</v>
      </c>
      <c r="E19" s="1481">
        <v>91</v>
      </c>
      <c r="F19" s="1481">
        <v>121</v>
      </c>
      <c r="G19" s="1481">
        <v>6000</v>
      </c>
      <c r="H19" s="1481">
        <v>216</v>
      </c>
      <c r="I19" s="1481"/>
      <c r="J19" s="1481">
        <v>57</v>
      </c>
      <c r="K19" s="1481">
        <v>77</v>
      </c>
      <c r="L19" s="1481">
        <v>350</v>
      </c>
    </row>
    <row r="20" spans="1:12" ht="9.75" customHeight="1" x14ac:dyDescent="0.2">
      <c r="A20" s="750">
        <v>3215</v>
      </c>
      <c r="B20" s="741" t="s">
        <v>365</v>
      </c>
      <c r="C20" s="751" t="s">
        <v>571</v>
      </c>
      <c r="D20" s="1481">
        <v>-3370</v>
      </c>
      <c r="E20" s="1481">
        <v>-859</v>
      </c>
      <c r="F20" s="1481">
        <v>-325</v>
      </c>
      <c r="G20" s="1481">
        <v>256</v>
      </c>
      <c r="H20" s="1481">
        <v>-4298</v>
      </c>
      <c r="I20" s="1481"/>
      <c r="J20" s="1481">
        <v>152</v>
      </c>
      <c r="K20" s="1481">
        <v>0</v>
      </c>
      <c r="L20" s="1481">
        <v>-4146</v>
      </c>
    </row>
    <row r="21" spans="1:12" ht="9.75" customHeight="1" x14ac:dyDescent="0.2">
      <c r="A21" s="750">
        <v>3216</v>
      </c>
      <c r="B21" s="741" t="s">
        <v>665</v>
      </c>
      <c r="C21" s="751" t="s">
        <v>571</v>
      </c>
      <c r="D21" s="1481">
        <v>0</v>
      </c>
      <c r="E21" s="1481">
        <v>0</v>
      </c>
      <c r="F21" s="1481">
        <v>0</v>
      </c>
      <c r="G21" s="1481">
        <v>0</v>
      </c>
      <c r="H21" s="1481">
        <v>0</v>
      </c>
      <c r="I21" s="1481"/>
      <c r="J21" s="1481">
        <v>0</v>
      </c>
      <c r="K21" s="1481">
        <v>0</v>
      </c>
      <c r="L21" s="1481">
        <v>0</v>
      </c>
    </row>
    <row r="22" spans="1:12" ht="9.75" customHeight="1" x14ac:dyDescent="0.2">
      <c r="A22" s="750">
        <v>3217</v>
      </c>
      <c r="B22" s="741" t="s">
        <v>366</v>
      </c>
      <c r="C22" s="751" t="s">
        <v>571</v>
      </c>
      <c r="D22" s="1481">
        <v>0</v>
      </c>
      <c r="E22" s="1481">
        <v>0</v>
      </c>
      <c r="F22" s="1481">
        <v>0</v>
      </c>
      <c r="G22" s="1481">
        <v>0</v>
      </c>
      <c r="H22" s="1481">
        <v>0</v>
      </c>
      <c r="I22" s="1481"/>
      <c r="J22" s="1481">
        <v>0</v>
      </c>
      <c r="K22" s="1481">
        <v>0</v>
      </c>
      <c r="L22" s="1481">
        <v>0</v>
      </c>
    </row>
    <row r="23" spans="1:12" ht="9.75" customHeight="1" x14ac:dyDescent="0.2">
      <c r="A23" s="750">
        <v>3218</v>
      </c>
      <c r="B23" s="741" t="s">
        <v>367</v>
      </c>
      <c r="C23" s="751" t="s">
        <v>571</v>
      </c>
      <c r="D23" s="1481">
        <v>-3889</v>
      </c>
      <c r="E23" s="1481">
        <v>1589</v>
      </c>
      <c r="F23" s="1481">
        <v>-2071</v>
      </c>
      <c r="G23" s="1481">
        <v>2285</v>
      </c>
      <c r="H23" s="1481">
        <v>-2086</v>
      </c>
      <c r="I23" s="1481"/>
      <c r="J23" s="1481">
        <v>-2186</v>
      </c>
      <c r="K23" s="1481">
        <v>0</v>
      </c>
      <c r="L23" s="1481">
        <v>-4272</v>
      </c>
    </row>
    <row r="24" spans="1:12" ht="13.5" customHeight="1" x14ac:dyDescent="0.2">
      <c r="A24" s="241">
        <v>322</v>
      </c>
      <c r="B24" s="239" t="s">
        <v>825</v>
      </c>
      <c r="C24" s="242" t="s">
        <v>571</v>
      </c>
      <c r="D24" s="1480">
        <v>1722</v>
      </c>
      <c r="E24" s="1480">
        <v>0</v>
      </c>
      <c r="F24" s="1480">
        <v>0</v>
      </c>
      <c r="G24" s="1480">
        <v>0</v>
      </c>
      <c r="H24" s="1480">
        <v>1722</v>
      </c>
      <c r="I24" s="1480"/>
      <c r="J24" s="1480">
        <v>0</v>
      </c>
      <c r="K24" s="1480">
        <v>0</v>
      </c>
      <c r="L24" s="1480">
        <v>1722</v>
      </c>
    </row>
    <row r="25" spans="1:12" ht="9.75" customHeight="1" x14ac:dyDescent="0.2">
      <c r="A25" s="750">
        <v>3222</v>
      </c>
      <c r="B25" s="741" t="s">
        <v>362</v>
      </c>
      <c r="C25" s="751" t="s">
        <v>571</v>
      </c>
      <c r="D25" s="1481">
        <v>615</v>
      </c>
      <c r="E25" s="1481">
        <v>0</v>
      </c>
      <c r="F25" s="1481">
        <v>0</v>
      </c>
      <c r="G25" s="1481">
        <v>0</v>
      </c>
      <c r="H25" s="1481">
        <v>615</v>
      </c>
      <c r="I25" s="1481"/>
      <c r="J25" s="1481">
        <v>0</v>
      </c>
      <c r="K25" s="1481">
        <v>0</v>
      </c>
      <c r="L25" s="1481">
        <v>615</v>
      </c>
    </row>
    <row r="26" spans="1:12" ht="9.75" customHeight="1" x14ac:dyDescent="0.2">
      <c r="A26" s="750">
        <v>3223</v>
      </c>
      <c r="B26" s="741" t="s">
        <v>368</v>
      </c>
      <c r="C26" s="751" t="s">
        <v>571</v>
      </c>
      <c r="D26" s="1481">
        <v>0</v>
      </c>
      <c r="E26" s="1481">
        <v>0</v>
      </c>
      <c r="F26" s="1481">
        <v>0</v>
      </c>
      <c r="G26" s="1481">
        <v>0</v>
      </c>
      <c r="H26" s="1481">
        <v>0</v>
      </c>
      <c r="I26" s="1481"/>
      <c r="J26" s="1481">
        <v>0</v>
      </c>
      <c r="K26" s="1481">
        <v>0</v>
      </c>
      <c r="L26" s="1481">
        <v>0</v>
      </c>
    </row>
    <row r="27" spans="1:12" ht="9.75" customHeight="1" x14ac:dyDescent="0.2">
      <c r="A27" s="750">
        <v>3224</v>
      </c>
      <c r="B27" s="741" t="s">
        <v>364</v>
      </c>
      <c r="C27" s="751" t="s">
        <v>571</v>
      </c>
      <c r="D27" s="1481">
        <v>107</v>
      </c>
      <c r="E27" s="1481">
        <v>0</v>
      </c>
      <c r="F27" s="1481">
        <v>0</v>
      </c>
      <c r="G27" s="1481">
        <v>0</v>
      </c>
      <c r="H27" s="1481">
        <v>107</v>
      </c>
      <c r="I27" s="1481"/>
      <c r="J27" s="1481">
        <v>0</v>
      </c>
      <c r="K27" s="1481">
        <v>0</v>
      </c>
      <c r="L27" s="1481">
        <v>107</v>
      </c>
    </row>
    <row r="28" spans="1:12" ht="9.75" customHeight="1" x14ac:dyDescent="0.2">
      <c r="A28" s="750">
        <v>3225</v>
      </c>
      <c r="B28" s="741" t="s">
        <v>365</v>
      </c>
      <c r="C28" s="751" t="s">
        <v>571</v>
      </c>
      <c r="D28" s="1481">
        <v>35</v>
      </c>
      <c r="E28" s="1481">
        <v>0</v>
      </c>
      <c r="F28" s="1481">
        <v>0</v>
      </c>
      <c r="G28" s="1481">
        <v>0</v>
      </c>
      <c r="H28" s="1481">
        <v>35</v>
      </c>
      <c r="I28" s="1481"/>
      <c r="J28" s="1481">
        <v>0</v>
      </c>
      <c r="K28" s="1481">
        <v>0</v>
      </c>
      <c r="L28" s="1481">
        <v>35</v>
      </c>
    </row>
    <row r="29" spans="1:12" ht="9.75" customHeight="1" x14ac:dyDescent="0.2">
      <c r="A29" s="750">
        <v>3226</v>
      </c>
      <c r="B29" s="741" t="s">
        <v>665</v>
      </c>
      <c r="C29" s="751" t="s">
        <v>571</v>
      </c>
      <c r="D29" s="1481">
        <v>0</v>
      </c>
      <c r="E29" s="1481">
        <v>0</v>
      </c>
      <c r="F29" s="1481">
        <v>0</v>
      </c>
      <c r="G29" s="1481">
        <v>0</v>
      </c>
      <c r="H29" s="1481">
        <v>0</v>
      </c>
      <c r="I29" s="1481"/>
      <c r="J29" s="1481">
        <v>0</v>
      </c>
      <c r="K29" s="1481">
        <v>0</v>
      </c>
      <c r="L29" s="1481">
        <v>0</v>
      </c>
    </row>
    <row r="30" spans="1:12" ht="9.75" customHeight="1" x14ac:dyDescent="0.2">
      <c r="A30" s="750">
        <v>3227</v>
      </c>
      <c r="B30" s="741" t="s">
        <v>366</v>
      </c>
      <c r="C30" s="751" t="s">
        <v>571</v>
      </c>
      <c r="D30" s="1481">
        <v>0</v>
      </c>
      <c r="E30" s="1481">
        <v>0</v>
      </c>
      <c r="F30" s="1481">
        <v>0</v>
      </c>
      <c r="G30" s="1481">
        <v>0</v>
      </c>
      <c r="H30" s="1481">
        <v>0</v>
      </c>
      <c r="I30" s="1481"/>
      <c r="J30" s="1481">
        <v>0</v>
      </c>
      <c r="K30" s="1481">
        <v>0</v>
      </c>
      <c r="L30" s="1481">
        <v>0</v>
      </c>
    </row>
    <row r="31" spans="1:12" ht="9.75" customHeight="1" x14ac:dyDescent="0.2">
      <c r="A31" s="750">
        <v>3228</v>
      </c>
      <c r="B31" s="741" t="s">
        <v>367</v>
      </c>
      <c r="C31" s="751" t="s">
        <v>571</v>
      </c>
      <c r="D31" s="1481">
        <v>965</v>
      </c>
      <c r="E31" s="1481">
        <v>0</v>
      </c>
      <c r="F31" s="1481">
        <v>0</v>
      </c>
      <c r="G31" s="1481">
        <v>0</v>
      </c>
      <c r="H31" s="1481">
        <v>965</v>
      </c>
      <c r="I31" s="1481"/>
      <c r="J31" s="1481">
        <v>0</v>
      </c>
      <c r="K31" s="1481">
        <v>0</v>
      </c>
      <c r="L31" s="1481">
        <v>965</v>
      </c>
    </row>
    <row r="32" spans="1:12" ht="15" customHeight="1" x14ac:dyDescent="0.2">
      <c r="A32" s="245">
        <v>323</v>
      </c>
      <c r="B32" s="246" t="s">
        <v>833</v>
      </c>
      <c r="C32" s="247" t="s">
        <v>571</v>
      </c>
      <c r="D32" s="1482">
        <v>0</v>
      </c>
      <c r="E32" s="1482">
        <v>0</v>
      </c>
      <c r="F32" s="1482">
        <v>0</v>
      </c>
      <c r="G32" s="1482">
        <v>0</v>
      </c>
      <c r="H32" s="1483">
        <v>0</v>
      </c>
      <c r="I32" s="1482"/>
      <c r="J32" s="1483">
        <v>0</v>
      </c>
      <c r="K32" s="1482">
        <v>0</v>
      </c>
      <c r="L32" s="1484">
        <v>0</v>
      </c>
    </row>
    <row r="33" spans="1:12" ht="9.75" customHeight="1" x14ac:dyDescent="0.2">
      <c r="A33" s="248"/>
      <c r="B33" s="244"/>
      <c r="C33" s="249"/>
      <c r="D33" s="995"/>
      <c r="E33" s="995"/>
      <c r="F33" s="995"/>
      <c r="G33" s="995"/>
      <c r="H33" s="995"/>
      <c r="I33" s="995"/>
      <c r="J33" s="995"/>
      <c r="K33" s="995"/>
      <c r="L33" s="995"/>
    </row>
    <row r="34" spans="1:12" ht="9.75" customHeight="1" x14ac:dyDescent="0.2">
      <c r="A34" s="244"/>
      <c r="B34" s="244"/>
      <c r="C34" s="249"/>
      <c r="D34" s="995"/>
      <c r="E34" s="995"/>
      <c r="F34" s="995"/>
      <c r="G34" s="995"/>
      <c r="H34" s="995"/>
      <c r="I34" s="995"/>
      <c r="J34" s="995"/>
      <c r="K34" s="995"/>
      <c r="L34" s="995"/>
    </row>
    <row r="35" spans="1:12" ht="9.75" customHeight="1" x14ac:dyDescent="0.2">
      <c r="A35" s="244"/>
      <c r="B35" s="244"/>
      <c r="C35" s="249"/>
      <c r="D35" s="995"/>
      <c r="E35" s="995"/>
      <c r="F35" s="995"/>
      <c r="G35" s="995"/>
      <c r="H35" s="995"/>
      <c r="I35" s="995"/>
      <c r="J35" s="995"/>
      <c r="K35" s="995"/>
      <c r="L35" s="995"/>
    </row>
    <row r="36" spans="1:12" ht="9.75" customHeight="1" x14ac:dyDescent="0.2">
      <c r="A36" s="244"/>
      <c r="B36" s="244"/>
      <c r="C36" s="249"/>
      <c r="D36" s="995"/>
      <c r="E36" s="995"/>
      <c r="F36" s="995"/>
      <c r="G36" s="995"/>
      <c r="H36" s="995"/>
      <c r="I36" s="995"/>
      <c r="J36" s="995"/>
      <c r="K36" s="995"/>
      <c r="L36" s="995"/>
    </row>
    <row r="37" spans="1:12" ht="9.75" customHeight="1" x14ac:dyDescent="0.2">
      <c r="A37" s="244"/>
      <c r="B37" s="244"/>
      <c r="C37" s="249"/>
      <c r="D37" s="995"/>
      <c r="E37" s="995"/>
      <c r="F37" s="995"/>
      <c r="G37" s="995"/>
      <c r="H37" s="995"/>
      <c r="I37" s="995"/>
      <c r="J37" s="995"/>
      <c r="K37" s="995"/>
      <c r="L37" s="995"/>
    </row>
    <row r="38" spans="1:12" ht="9.75" customHeight="1" x14ac:dyDescent="0.2">
      <c r="A38" s="244"/>
    </row>
    <row r="39" spans="1:12" ht="10.5" customHeight="1" x14ac:dyDescent="0.2">
      <c r="A39" s="250"/>
      <c r="B39" s="251"/>
      <c r="C39" s="251"/>
      <c r="D39" s="996"/>
      <c r="E39" s="996"/>
      <c r="F39" s="996"/>
      <c r="G39" s="996"/>
      <c r="H39" s="996"/>
      <c r="I39" s="996"/>
      <c r="J39" s="996"/>
      <c r="K39" s="996"/>
      <c r="L39" s="996"/>
    </row>
    <row r="40" spans="1:12" x14ac:dyDescent="0.2">
      <c r="A40" s="243"/>
    </row>
    <row r="41" spans="1:12" x14ac:dyDescent="0.2">
      <c r="A41" s="243"/>
    </row>
    <row r="42" spans="1:12" x14ac:dyDescent="0.2">
      <c r="A42" s="243"/>
    </row>
    <row r="43" spans="1:12" x14ac:dyDescent="0.2">
      <c r="A43" s="243"/>
    </row>
    <row r="44" spans="1:12" x14ac:dyDescent="0.2">
      <c r="A44" s="243"/>
    </row>
    <row r="45" spans="1:12" x14ac:dyDescent="0.2">
      <c r="A45" s="243"/>
    </row>
    <row r="46" spans="1:12" x14ac:dyDescent="0.2">
      <c r="A46" s="243"/>
    </row>
    <row r="47" spans="1:12" x14ac:dyDescent="0.2">
      <c r="A47" s="243"/>
    </row>
    <row r="48" spans="1:12" x14ac:dyDescent="0.2">
      <c r="A48" s="243"/>
    </row>
    <row r="49" spans="1:1" x14ac:dyDescent="0.2">
      <c r="A49" s="243"/>
    </row>
    <row r="50" spans="1:1" x14ac:dyDescent="0.2">
      <c r="A50" s="243"/>
    </row>
  </sheetData>
  <mergeCells count="10">
    <mergeCell ref="G1:K1"/>
    <mergeCell ref="G2:L2"/>
    <mergeCell ref="A4:B5"/>
    <mergeCell ref="D4:H4"/>
    <mergeCell ref="I4:I5"/>
    <mergeCell ref="J4:J5"/>
    <mergeCell ref="K4:K5"/>
    <mergeCell ref="L4:L5"/>
    <mergeCell ref="D3:L3"/>
    <mergeCell ref="A1:B1"/>
  </mergeCells>
  <phoneticPr fontId="38" type="noConversion"/>
  <printOptions horizontalCentered="1"/>
  <pageMargins left="0.19685039370078741" right="0.19685039370078741" top="0.6692913385826772" bottom="0.51181102362204722" header="0" footer="0.31496062992125984"/>
  <pageSetup paperSize="9" firstPageNumber="31" fitToWidth="0" orientation="landscape" r:id="rId1"/>
  <headerFooter alignWithMargins="0">
    <oddFooter>&amp;C&amp;P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>
    <pageSetUpPr fitToPage="1"/>
  </sheetPr>
  <dimension ref="A1:AY48"/>
  <sheetViews>
    <sheetView view="pageBreakPreview" zoomScale="60" zoomScaleNormal="100" workbookViewId="0">
      <selection sqref="A1:B1"/>
    </sheetView>
  </sheetViews>
  <sheetFormatPr defaultRowHeight="12.75" x14ac:dyDescent="0.2"/>
  <cols>
    <col min="1" max="1" width="6.42578125" style="220" customWidth="1"/>
    <col min="2" max="2" width="35.7109375" style="220" customWidth="1"/>
    <col min="3" max="3" width="0.85546875" style="220" customWidth="1"/>
    <col min="4" max="4" width="10" style="994" customWidth="1"/>
    <col min="5" max="5" width="10.85546875" style="994" customWidth="1"/>
    <col min="6" max="12" width="10" style="994" customWidth="1"/>
    <col min="13" max="13" width="7.140625" style="220" customWidth="1"/>
    <col min="14" max="16384" width="9.140625" style="220"/>
  </cols>
  <sheetData>
    <row r="1" spans="1:51" ht="27.75" customHeight="1" x14ac:dyDescent="0.2">
      <c r="A1" s="3158" t="s">
        <v>184</v>
      </c>
      <c r="B1" s="3075"/>
      <c r="C1" s="219"/>
      <c r="D1" s="986"/>
      <c r="E1" s="987"/>
      <c r="F1" s="987"/>
      <c r="G1" s="3152" t="s">
        <v>185</v>
      </c>
      <c r="H1" s="3152"/>
      <c r="I1" s="3152"/>
      <c r="J1" s="3152"/>
      <c r="K1" s="3152"/>
      <c r="L1" s="970">
        <v>964</v>
      </c>
    </row>
    <row r="2" spans="1:51" x14ac:dyDescent="0.2">
      <c r="A2" s="218" t="s">
        <v>518</v>
      </c>
      <c r="B2" s="221"/>
      <c r="C2" s="222"/>
      <c r="D2" s="988"/>
      <c r="E2" s="987"/>
      <c r="F2" s="987"/>
      <c r="G2" s="3153" t="s">
        <v>549</v>
      </c>
      <c r="H2" s="3153"/>
      <c r="I2" s="3153"/>
      <c r="J2" s="3153"/>
      <c r="K2" s="3153"/>
      <c r="L2" s="3153"/>
    </row>
    <row r="3" spans="1:51" ht="12" customHeight="1" x14ac:dyDescent="0.2">
      <c r="A3" s="223"/>
      <c r="B3" s="224"/>
      <c r="C3" s="225"/>
      <c r="D3" s="3155" t="s">
        <v>519</v>
      </c>
      <c r="E3" s="3156"/>
      <c r="F3" s="3156"/>
      <c r="G3" s="3156"/>
      <c r="H3" s="3156"/>
      <c r="I3" s="3156"/>
      <c r="J3" s="3156"/>
      <c r="K3" s="3156"/>
      <c r="L3" s="3157"/>
    </row>
    <row r="4" spans="1:51" ht="12" customHeight="1" x14ac:dyDescent="0.2">
      <c r="A4" s="3144" t="s">
        <v>144</v>
      </c>
      <c r="B4" s="3145"/>
      <c r="C4" s="226"/>
      <c r="D4" s="3146" t="s">
        <v>552</v>
      </c>
      <c r="E4" s="3147"/>
      <c r="F4" s="3147"/>
      <c r="G4" s="3147"/>
      <c r="H4" s="3148"/>
      <c r="I4" s="3149" t="s">
        <v>553</v>
      </c>
      <c r="J4" s="3151" t="s">
        <v>554</v>
      </c>
      <c r="K4" s="3149" t="s">
        <v>555</v>
      </c>
      <c r="L4" s="3154" t="s">
        <v>60</v>
      </c>
    </row>
    <row r="5" spans="1:51" ht="34.5" x14ac:dyDescent="0.2">
      <c r="A5" s="3144"/>
      <c r="B5" s="3145"/>
      <c r="C5" s="226"/>
      <c r="D5" s="2179" t="s">
        <v>556</v>
      </c>
      <c r="E5" s="2080" t="s">
        <v>557</v>
      </c>
      <c r="F5" s="2081" t="s">
        <v>558</v>
      </c>
      <c r="G5" s="2080" t="s">
        <v>555</v>
      </c>
      <c r="H5" s="2081" t="s">
        <v>61</v>
      </c>
      <c r="I5" s="3150"/>
      <c r="J5" s="3151"/>
      <c r="K5" s="3150"/>
      <c r="L5" s="3154"/>
    </row>
    <row r="6" spans="1:51" ht="10.5" customHeight="1" x14ac:dyDescent="0.2">
      <c r="A6" s="227"/>
      <c r="B6" s="228"/>
      <c r="C6" s="228"/>
      <c r="D6" s="989" t="s">
        <v>559</v>
      </c>
      <c r="E6" s="990" t="s">
        <v>560</v>
      </c>
      <c r="F6" s="991" t="s">
        <v>561</v>
      </c>
      <c r="G6" s="990" t="s">
        <v>562</v>
      </c>
      <c r="H6" s="991" t="s">
        <v>563</v>
      </c>
      <c r="I6" s="990" t="s">
        <v>564</v>
      </c>
      <c r="J6" s="991" t="s">
        <v>565</v>
      </c>
      <c r="K6" s="990" t="s">
        <v>566</v>
      </c>
      <c r="L6" s="992" t="s">
        <v>567</v>
      </c>
    </row>
    <row r="7" spans="1:51" ht="10.5" customHeight="1" x14ac:dyDescent="0.2">
      <c r="A7" s="229"/>
      <c r="B7" s="230" t="s">
        <v>568</v>
      </c>
      <c r="C7" s="231"/>
      <c r="D7" s="993" t="s">
        <v>569</v>
      </c>
      <c r="E7" s="993" t="s">
        <v>569</v>
      </c>
      <c r="F7" s="993" t="s">
        <v>569</v>
      </c>
      <c r="G7" s="993" t="s">
        <v>569</v>
      </c>
      <c r="H7" s="993" t="s">
        <v>569</v>
      </c>
      <c r="I7" s="993" t="s">
        <v>569</v>
      </c>
      <c r="J7" s="993" t="s">
        <v>569</v>
      </c>
      <c r="K7" s="993" t="s">
        <v>569</v>
      </c>
      <c r="L7" s="993" t="s">
        <v>569</v>
      </c>
    </row>
    <row r="8" spans="1:51" ht="15" customHeight="1" x14ac:dyDescent="0.2">
      <c r="A8" s="752">
        <v>33</v>
      </c>
      <c r="B8" s="753" t="s">
        <v>834</v>
      </c>
      <c r="C8" s="754" t="s">
        <v>571</v>
      </c>
      <c r="D8" s="1478">
        <v>38305</v>
      </c>
      <c r="E8" s="1478">
        <v>478</v>
      </c>
      <c r="F8" s="1478">
        <v>-3570</v>
      </c>
      <c r="G8" s="1478">
        <v>8475</v>
      </c>
      <c r="H8" s="1478">
        <v>43688</v>
      </c>
      <c r="I8" s="1478"/>
      <c r="J8" s="1478">
        <v>2516</v>
      </c>
      <c r="K8" s="1478">
        <v>77</v>
      </c>
      <c r="L8" s="1478">
        <v>46281</v>
      </c>
      <c r="M8" s="243"/>
      <c r="N8" s="243"/>
      <c r="O8" s="243"/>
      <c r="P8" s="243"/>
      <c r="Q8" s="243"/>
      <c r="R8" s="243"/>
      <c r="S8" s="243"/>
      <c r="T8" s="243"/>
      <c r="U8" s="243"/>
      <c r="V8" s="243"/>
      <c r="W8" s="243"/>
      <c r="X8" s="243"/>
      <c r="Y8" s="243"/>
      <c r="Z8" s="243"/>
      <c r="AA8" s="243"/>
      <c r="AB8" s="243"/>
      <c r="AC8" s="243"/>
      <c r="AD8" s="243"/>
      <c r="AE8" s="243"/>
      <c r="AF8" s="243"/>
      <c r="AG8" s="243"/>
      <c r="AH8" s="243"/>
      <c r="AI8" s="243"/>
      <c r="AJ8" s="243"/>
      <c r="AK8" s="243"/>
      <c r="AL8" s="243"/>
      <c r="AM8" s="243"/>
      <c r="AN8" s="243"/>
      <c r="AO8" s="243"/>
      <c r="AP8" s="243"/>
      <c r="AQ8" s="243"/>
      <c r="AR8" s="243"/>
      <c r="AS8" s="243"/>
      <c r="AT8" s="243"/>
      <c r="AU8" s="243"/>
      <c r="AV8" s="243"/>
      <c r="AW8" s="243"/>
      <c r="AX8" s="243"/>
      <c r="AY8" s="243"/>
    </row>
    <row r="9" spans="1:51" s="840" customFormat="1" ht="12.75" customHeight="1" x14ac:dyDescent="0.2">
      <c r="A9" s="740" t="s">
        <v>369</v>
      </c>
      <c r="B9" s="841" t="s">
        <v>370</v>
      </c>
      <c r="C9" s="751" t="s">
        <v>571</v>
      </c>
      <c r="D9" s="1479">
        <v>861</v>
      </c>
      <c r="E9" s="1479">
        <v>1</v>
      </c>
      <c r="F9" s="1479">
        <v>0</v>
      </c>
      <c r="G9" s="1479">
        <v>0</v>
      </c>
      <c r="H9" s="1479">
        <v>862</v>
      </c>
      <c r="I9" s="1479"/>
      <c r="J9" s="1479">
        <v>-3</v>
      </c>
      <c r="K9" s="1479">
        <v>0</v>
      </c>
      <c r="L9" s="1479">
        <v>859</v>
      </c>
      <c r="M9" s="240"/>
      <c r="N9" s="240"/>
      <c r="O9" s="240"/>
      <c r="P9" s="240"/>
      <c r="Q9" s="240"/>
      <c r="R9" s="240"/>
      <c r="S9" s="240"/>
      <c r="T9" s="240"/>
      <c r="U9" s="240"/>
      <c r="V9" s="240"/>
      <c r="W9" s="240"/>
      <c r="X9" s="240"/>
      <c r="Y9" s="240"/>
      <c r="Z9" s="240"/>
      <c r="AA9" s="240"/>
      <c r="AB9" s="240"/>
      <c r="AC9" s="240"/>
      <c r="AD9" s="240"/>
      <c r="AE9" s="240"/>
      <c r="AF9" s="240"/>
      <c r="AG9" s="240"/>
      <c r="AH9" s="240"/>
      <c r="AI9" s="240"/>
      <c r="AJ9" s="240"/>
      <c r="AK9" s="240"/>
      <c r="AL9" s="240"/>
      <c r="AM9" s="240"/>
      <c r="AN9" s="240"/>
      <c r="AO9" s="240"/>
      <c r="AP9" s="240"/>
      <c r="AQ9" s="240"/>
      <c r="AR9" s="240"/>
      <c r="AS9" s="240"/>
      <c r="AT9" s="240"/>
      <c r="AU9" s="240"/>
      <c r="AV9" s="240"/>
      <c r="AW9" s="240"/>
      <c r="AX9" s="240"/>
      <c r="AY9" s="843"/>
    </row>
    <row r="10" spans="1:51" s="840" customFormat="1" ht="11.25" customHeight="1" x14ac:dyDescent="0.2">
      <c r="A10" s="740" t="s">
        <v>371</v>
      </c>
      <c r="B10" s="841" t="s">
        <v>213</v>
      </c>
      <c r="C10" s="751" t="s">
        <v>571</v>
      </c>
      <c r="D10" s="1479">
        <v>49922</v>
      </c>
      <c r="E10" s="1479">
        <v>-1</v>
      </c>
      <c r="F10" s="1479">
        <v>0</v>
      </c>
      <c r="G10" s="1479">
        <v>190</v>
      </c>
      <c r="H10" s="1479">
        <v>50111</v>
      </c>
      <c r="I10" s="1479"/>
      <c r="J10" s="1479">
        <v>416</v>
      </c>
      <c r="K10" s="1479">
        <v>0</v>
      </c>
      <c r="L10" s="1479">
        <v>50527</v>
      </c>
      <c r="M10" s="238"/>
      <c r="N10" s="238"/>
      <c r="O10" s="238"/>
      <c r="P10" s="238"/>
      <c r="Q10" s="238"/>
      <c r="R10" s="238"/>
      <c r="S10" s="238"/>
      <c r="T10" s="240"/>
      <c r="U10" s="240"/>
      <c r="V10" s="240"/>
      <c r="W10" s="240"/>
      <c r="X10" s="240"/>
      <c r="Y10" s="240"/>
      <c r="Z10" s="240"/>
      <c r="AA10" s="240"/>
      <c r="AB10" s="240"/>
      <c r="AC10" s="240"/>
      <c r="AD10" s="240"/>
      <c r="AE10" s="240"/>
      <c r="AF10" s="240"/>
      <c r="AG10" s="240"/>
      <c r="AH10" s="240"/>
      <c r="AI10" s="240"/>
      <c r="AJ10" s="240"/>
      <c r="AK10" s="240"/>
      <c r="AL10" s="240"/>
      <c r="AM10" s="240"/>
      <c r="AN10" s="240"/>
      <c r="AO10" s="240"/>
      <c r="AP10" s="240"/>
      <c r="AQ10" s="240"/>
      <c r="AR10" s="240"/>
      <c r="AS10" s="240"/>
      <c r="AT10" s="240"/>
      <c r="AU10" s="240"/>
      <c r="AV10" s="240"/>
      <c r="AW10" s="240"/>
      <c r="AX10" s="240"/>
      <c r="AY10" s="843"/>
    </row>
    <row r="11" spans="1:51" s="840" customFormat="1" ht="12" customHeight="1" x14ac:dyDescent="0.2">
      <c r="A11" s="740" t="s">
        <v>214</v>
      </c>
      <c r="B11" s="841" t="s">
        <v>667</v>
      </c>
      <c r="C11" s="751" t="s">
        <v>571</v>
      </c>
      <c r="D11" s="1479">
        <v>-11872</v>
      </c>
      <c r="E11" s="1479">
        <v>-152</v>
      </c>
      <c r="F11" s="1479">
        <v>-2436</v>
      </c>
      <c r="G11" s="1479">
        <v>6000</v>
      </c>
      <c r="H11" s="1479">
        <v>-8460</v>
      </c>
      <c r="I11" s="1479"/>
      <c r="J11" s="1479">
        <v>1722</v>
      </c>
      <c r="K11" s="1479">
        <v>77</v>
      </c>
      <c r="L11" s="1479">
        <v>-6661</v>
      </c>
      <c r="M11" s="238"/>
      <c r="N11" s="238"/>
      <c r="O11" s="238"/>
      <c r="P11" s="238"/>
      <c r="Q11" s="238"/>
      <c r="R11" s="238"/>
      <c r="S11" s="238"/>
      <c r="T11" s="240"/>
      <c r="U11" s="240"/>
      <c r="V11" s="240"/>
      <c r="W11" s="240"/>
      <c r="X11" s="240"/>
      <c r="Y11" s="240"/>
      <c r="Z11" s="240"/>
      <c r="AA11" s="240"/>
      <c r="AB11" s="240"/>
      <c r="AC11" s="240"/>
      <c r="AD11" s="240"/>
      <c r="AE11" s="240"/>
      <c r="AF11" s="240"/>
      <c r="AG11" s="240"/>
      <c r="AH11" s="240"/>
      <c r="AI11" s="240"/>
      <c r="AJ11" s="240"/>
      <c r="AK11" s="240"/>
      <c r="AL11" s="240"/>
      <c r="AM11" s="240"/>
      <c r="AN11" s="240"/>
      <c r="AO11" s="240"/>
      <c r="AP11" s="240"/>
      <c r="AQ11" s="240"/>
      <c r="AR11" s="240"/>
      <c r="AS11" s="240"/>
      <c r="AT11" s="240"/>
      <c r="AU11" s="240"/>
      <c r="AV11" s="240"/>
      <c r="AW11" s="240"/>
      <c r="AX11" s="240"/>
      <c r="AY11" s="843"/>
    </row>
    <row r="12" spans="1:51" s="840" customFormat="1" ht="11.25" customHeight="1" x14ac:dyDescent="0.2">
      <c r="A12" s="740" t="s">
        <v>668</v>
      </c>
      <c r="B12" s="841" t="s">
        <v>669</v>
      </c>
      <c r="C12" s="751" t="s">
        <v>571</v>
      </c>
      <c r="D12" s="1479">
        <v>0</v>
      </c>
      <c r="E12" s="1479">
        <v>0</v>
      </c>
      <c r="F12" s="1479">
        <v>0</v>
      </c>
      <c r="G12" s="1479">
        <v>0</v>
      </c>
      <c r="H12" s="1479">
        <v>0</v>
      </c>
      <c r="I12" s="1479"/>
      <c r="J12" s="1479">
        <v>0</v>
      </c>
      <c r="K12" s="1479">
        <v>0</v>
      </c>
      <c r="L12" s="1479">
        <v>0</v>
      </c>
      <c r="M12" s="238"/>
      <c r="N12" s="238"/>
      <c r="O12" s="238"/>
      <c r="P12" s="238"/>
      <c r="Q12" s="238"/>
      <c r="R12" s="238"/>
      <c r="S12" s="238"/>
      <c r="T12" s="240"/>
      <c r="U12" s="240"/>
      <c r="V12" s="240"/>
      <c r="W12" s="240"/>
      <c r="X12" s="240"/>
      <c r="Y12" s="240"/>
      <c r="Z12" s="240"/>
      <c r="AA12" s="240"/>
      <c r="AB12" s="240"/>
      <c r="AC12" s="240"/>
      <c r="AD12" s="240"/>
      <c r="AE12" s="240"/>
      <c r="AF12" s="240"/>
      <c r="AG12" s="240"/>
      <c r="AH12" s="240"/>
      <c r="AI12" s="240"/>
      <c r="AJ12" s="240"/>
      <c r="AK12" s="240"/>
      <c r="AL12" s="240"/>
      <c r="AM12" s="240"/>
      <c r="AN12" s="240"/>
      <c r="AO12" s="240"/>
      <c r="AP12" s="240"/>
      <c r="AQ12" s="240"/>
      <c r="AR12" s="240"/>
      <c r="AS12" s="240"/>
      <c r="AT12" s="240"/>
      <c r="AU12" s="240"/>
      <c r="AV12" s="240"/>
      <c r="AW12" s="240"/>
      <c r="AX12" s="240"/>
      <c r="AY12" s="843"/>
    </row>
    <row r="13" spans="1:51" s="840" customFormat="1" ht="10.5" customHeight="1" x14ac:dyDescent="0.2">
      <c r="A13" s="740" t="s">
        <v>670</v>
      </c>
      <c r="B13" s="841" t="s">
        <v>671</v>
      </c>
      <c r="C13" s="751" t="s">
        <v>571</v>
      </c>
      <c r="D13" s="1479">
        <v>0</v>
      </c>
      <c r="E13" s="1479">
        <v>0</v>
      </c>
      <c r="F13" s="1479">
        <v>0</v>
      </c>
      <c r="G13" s="1479">
        <v>0</v>
      </c>
      <c r="H13" s="1479">
        <v>0</v>
      </c>
      <c r="I13" s="1479"/>
      <c r="J13" s="1479">
        <v>0</v>
      </c>
      <c r="K13" s="1479">
        <v>0</v>
      </c>
      <c r="L13" s="1479">
        <v>0</v>
      </c>
      <c r="M13" s="238"/>
      <c r="N13" s="238"/>
      <c r="O13" s="238"/>
      <c r="P13" s="238"/>
      <c r="Q13" s="238"/>
      <c r="R13" s="238"/>
      <c r="S13" s="238"/>
      <c r="T13" s="240"/>
      <c r="U13" s="240"/>
      <c r="V13" s="240"/>
      <c r="W13" s="240"/>
      <c r="X13" s="240"/>
      <c r="Y13" s="240"/>
      <c r="Z13" s="240"/>
      <c r="AA13" s="240"/>
      <c r="AB13" s="240"/>
      <c r="AC13" s="240"/>
      <c r="AD13" s="240"/>
      <c r="AE13" s="240"/>
      <c r="AF13" s="240"/>
      <c r="AG13" s="240"/>
      <c r="AH13" s="240"/>
      <c r="AI13" s="240"/>
      <c r="AJ13" s="240"/>
      <c r="AK13" s="240"/>
      <c r="AL13" s="240"/>
      <c r="AM13" s="240"/>
      <c r="AN13" s="240"/>
      <c r="AO13" s="240"/>
      <c r="AP13" s="240"/>
      <c r="AQ13" s="240"/>
      <c r="AR13" s="240"/>
      <c r="AS13" s="240"/>
      <c r="AT13" s="240"/>
      <c r="AU13" s="240"/>
      <c r="AV13" s="240"/>
      <c r="AW13" s="240"/>
      <c r="AX13" s="240"/>
      <c r="AY13" s="843"/>
    </row>
    <row r="14" spans="1:51" s="840" customFormat="1" ht="10.5" customHeight="1" x14ac:dyDescent="0.2">
      <c r="A14" s="740" t="s">
        <v>672</v>
      </c>
      <c r="B14" s="841" t="s">
        <v>613</v>
      </c>
      <c r="C14" s="751" t="s">
        <v>571</v>
      </c>
      <c r="D14" s="1479">
        <v>0</v>
      </c>
      <c r="E14" s="1479">
        <v>0</v>
      </c>
      <c r="F14" s="1479">
        <v>0</v>
      </c>
      <c r="G14" s="1479">
        <v>0</v>
      </c>
      <c r="H14" s="1479">
        <v>0</v>
      </c>
      <c r="I14" s="1479"/>
      <c r="J14" s="1479">
        <v>0</v>
      </c>
      <c r="K14" s="1479">
        <v>0</v>
      </c>
      <c r="L14" s="1479">
        <v>0</v>
      </c>
      <c r="M14" s="238"/>
      <c r="N14" s="238"/>
      <c r="O14" s="238"/>
      <c r="P14" s="238"/>
      <c r="Q14" s="238"/>
      <c r="R14" s="238"/>
      <c r="S14" s="238"/>
      <c r="T14" s="240"/>
      <c r="U14" s="240"/>
      <c r="V14" s="240"/>
      <c r="W14" s="240"/>
      <c r="X14" s="240"/>
      <c r="Y14" s="240"/>
      <c r="Z14" s="240"/>
      <c r="AA14" s="240"/>
      <c r="AB14" s="240"/>
      <c r="AC14" s="240"/>
      <c r="AD14" s="240"/>
      <c r="AE14" s="240"/>
      <c r="AF14" s="240"/>
      <c r="AG14" s="240"/>
      <c r="AH14" s="240"/>
      <c r="AI14" s="240"/>
      <c r="AJ14" s="240"/>
      <c r="AK14" s="240"/>
      <c r="AL14" s="240"/>
      <c r="AM14" s="240"/>
      <c r="AN14" s="240"/>
      <c r="AO14" s="240"/>
      <c r="AP14" s="240"/>
      <c r="AQ14" s="240"/>
      <c r="AR14" s="240"/>
      <c r="AS14" s="240"/>
      <c r="AT14" s="240"/>
      <c r="AU14" s="240"/>
      <c r="AV14" s="240"/>
      <c r="AW14" s="240"/>
      <c r="AX14" s="240"/>
      <c r="AY14" s="843"/>
    </row>
    <row r="15" spans="1:51" s="840" customFormat="1" ht="11.25" customHeight="1" x14ac:dyDescent="0.2">
      <c r="A15" s="740" t="s">
        <v>614</v>
      </c>
      <c r="B15" s="841" t="s">
        <v>615</v>
      </c>
      <c r="C15" s="751" t="s">
        <v>571</v>
      </c>
      <c r="D15" s="1479">
        <v>-606</v>
      </c>
      <c r="E15" s="1479">
        <v>630</v>
      </c>
      <c r="F15" s="1479">
        <v>-1134</v>
      </c>
      <c r="G15" s="1479">
        <v>2285</v>
      </c>
      <c r="H15" s="1479">
        <v>1175</v>
      </c>
      <c r="I15" s="1479"/>
      <c r="J15" s="1479">
        <v>381</v>
      </c>
      <c r="K15" s="1479">
        <v>0</v>
      </c>
      <c r="L15" s="1479">
        <v>1556</v>
      </c>
      <c r="M15" s="238"/>
      <c r="N15" s="238"/>
      <c r="O15" s="238"/>
      <c r="P15" s="238"/>
      <c r="Q15" s="238"/>
      <c r="R15" s="238"/>
      <c r="S15" s="238"/>
      <c r="T15" s="240"/>
      <c r="U15" s="240"/>
      <c r="V15" s="240"/>
      <c r="W15" s="240"/>
      <c r="X15" s="240"/>
      <c r="Y15" s="240"/>
      <c r="Z15" s="240"/>
      <c r="AA15" s="240"/>
      <c r="AB15" s="240"/>
      <c r="AC15" s="240"/>
      <c r="AD15" s="240"/>
      <c r="AE15" s="240"/>
      <c r="AF15" s="240"/>
      <c r="AG15" s="240"/>
      <c r="AH15" s="240"/>
      <c r="AI15" s="240"/>
      <c r="AJ15" s="240"/>
      <c r="AK15" s="240"/>
      <c r="AL15" s="240"/>
      <c r="AM15" s="240"/>
      <c r="AN15" s="240"/>
      <c r="AO15" s="240"/>
      <c r="AP15" s="240"/>
      <c r="AQ15" s="240"/>
      <c r="AR15" s="240"/>
      <c r="AS15" s="240"/>
      <c r="AT15" s="240"/>
      <c r="AU15" s="240"/>
      <c r="AV15" s="240"/>
      <c r="AW15" s="240"/>
      <c r="AX15" s="240"/>
      <c r="AY15" s="843"/>
    </row>
    <row r="16" spans="1:51" ht="12" customHeight="1" x14ac:dyDescent="0.2">
      <c r="A16" s="241">
        <v>331</v>
      </c>
      <c r="B16" s="239" t="s">
        <v>817</v>
      </c>
      <c r="C16" s="242" t="s">
        <v>571</v>
      </c>
      <c r="D16" s="1480">
        <v>34457</v>
      </c>
      <c r="E16" s="1480">
        <v>478</v>
      </c>
      <c r="F16" s="1480">
        <v>-3570</v>
      </c>
      <c r="G16" s="1480">
        <v>8475</v>
      </c>
      <c r="H16" s="1480">
        <v>39840</v>
      </c>
      <c r="I16" s="1480"/>
      <c r="J16" s="1480">
        <v>2268</v>
      </c>
      <c r="K16" s="1480">
        <v>77</v>
      </c>
      <c r="L16" s="1480">
        <v>42185</v>
      </c>
    </row>
    <row r="17" spans="1:12" ht="9.75" customHeight="1" x14ac:dyDescent="0.2">
      <c r="A17" s="750">
        <v>3312</v>
      </c>
      <c r="B17" s="741" t="s">
        <v>616</v>
      </c>
      <c r="C17" s="751" t="s">
        <v>571</v>
      </c>
      <c r="D17" s="1481">
        <v>0</v>
      </c>
      <c r="E17" s="1481">
        <v>1</v>
      </c>
      <c r="F17" s="1481">
        <v>0</v>
      </c>
      <c r="G17" s="1481">
        <v>0</v>
      </c>
      <c r="H17" s="1481">
        <v>1</v>
      </c>
      <c r="I17" s="1481"/>
      <c r="J17" s="1481">
        <v>-3</v>
      </c>
      <c r="K17" s="1481">
        <v>0</v>
      </c>
      <c r="L17" s="1481">
        <v>-2</v>
      </c>
    </row>
    <row r="18" spans="1:12" ht="9.75" customHeight="1" x14ac:dyDescent="0.2">
      <c r="A18" s="750">
        <v>3313</v>
      </c>
      <c r="B18" s="741" t="s">
        <v>368</v>
      </c>
      <c r="C18" s="751" t="s">
        <v>571</v>
      </c>
      <c r="D18" s="1481">
        <v>41360</v>
      </c>
      <c r="E18" s="1481">
        <v>-1</v>
      </c>
      <c r="F18" s="1481">
        <v>0</v>
      </c>
      <c r="G18" s="1481">
        <v>190</v>
      </c>
      <c r="H18" s="1481">
        <v>41549</v>
      </c>
      <c r="I18" s="1481"/>
      <c r="J18" s="1481">
        <v>393</v>
      </c>
      <c r="K18" s="1481">
        <v>0</v>
      </c>
      <c r="L18" s="1481">
        <v>41942</v>
      </c>
    </row>
    <row r="19" spans="1:12" ht="9.75" customHeight="1" x14ac:dyDescent="0.2">
      <c r="A19" s="750">
        <v>3314</v>
      </c>
      <c r="B19" s="741" t="s">
        <v>364</v>
      </c>
      <c r="C19" s="751" t="s">
        <v>571</v>
      </c>
      <c r="D19" s="1481">
        <v>-6297</v>
      </c>
      <c r="E19" s="1481">
        <v>-152</v>
      </c>
      <c r="F19" s="1481">
        <v>-2436</v>
      </c>
      <c r="G19" s="1481">
        <v>6000</v>
      </c>
      <c r="H19" s="1481">
        <v>-2885</v>
      </c>
      <c r="I19" s="1481"/>
      <c r="J19" s="1481">
        <v>1497</v>
      </c>
      <c r="K19" s="1481">
        <v>77</v>
      </c>
      <c r="L19" s="1481">
        <v>-1311</v>
      </c>
    </row>
    <row r="20" spans="1:12" ht="9.75" customHeight="1" x14ac:dyDescent="0.2">
      <c r="A20" s="750">
        <v>3315</v>
      </c>
      <c r="B20" s="741" t="s">
        <v>617</v>
      </c>
      <c r="C20" s="751" t="s">
        <v>571</v>
      </c>
      <c r="D20" s="1481">
        <v>0</v>
      </c>
      <c r="E20" s="1481">
        <v>0</v>
      </c>
      <c r="F20" s="1481">
        <v>0</v>
      </c>
      <c r="G20" s="1481">
        <v>0</v>
      </c>
      <c r="H20" s="1481">
        <v>0</v>
      </c>
      <c r="I20" s="1481"/>
      <c r="J20" s="1481">
        <v>0</v>
      </c>
      <c r="K20" s="1481">
        <v>0</v>
      </c>
      <c r="L20" s="1481">
        <v>0</v>
      </c>
    </row>
    <row r="21" spans="1:12" ht="9.75" customHeight="1" x14ac:dyDescent="0.2">
      <c r="A21" s="750">
        <v>3316</v>
      </c>
      <c r="B21" s="741" t="s">
        <v>665</v>
      </c>
      <c r="C21" s="751" t="s">
        <v>571</v>
      </c>
      <c r="D21" s="1481">
        <v>0</v>
      </c>
      <c r="E21" s="1481">
        <v>0</v>
      </c>
      <c r="F21" s="1481">
        <v>0</v>
      </c>
      <c r="G21" s="1481">
        <v>0</v>
      </c>
      <c r="H21" s="1481">
        <v>0</v>
      </c>
      <c r="I21" s="1481"/>
      <c r="J21" s="1481">
        <v>0</v>
      </c>
      <c r="K21" s="1481">
        <v>0</v>
      </c>
      <c r="L21" s="1481">
        <v>0</v>
      </c>
    </row>
    <row r="22" spans="1:12" ht="9.75" customHeight="1" x14ac:dyDescent="0.2">
      <c r="A22" s="750">
        <v>3317</v>
      </c>
      <c r="B22" s="741" t="s">
        <v>366</v>
      </c>
      <c r="C22" s="751" t="s">
        <v>571</v>
      </c>
      <c r="D22" s="1481">
        <v>0</v>
      </c>
      <c r="E22" s="1481">
        <v>0</v>
      </c>
      <c r="F22" s="1481">
        <v>0</v>
      </c>
      <c r="G22" s="1481">
        <v>0</v>
      </c>
      <c r="H22" s="1481">
        <v>0</v>
      </c>
      <c r="I22" s="1481"/>
      <c r="J22" s="1481">
        <v>0</v>
      </c>
      <c r="K22" s="1481">
        <v>0</v>
      </c>
      <c r="L22" s="1481">
        <v>0</v>
      </c>
    </row>
    <row r="23" spans="1:12" ht="9.75" customHeight="1" x14ac:dyDescent="0.2">
      <c r="A23" s="750">
        <v>3318</v>
      </c>
      <c r="B23" s="741" t="s">
        <v>618</v>
      </c>
      <c r="C23" s="751" t="s">
        <v>571</v>
      </c>
      <c r="D23" s="1481">
        <v>-606</v>
      </c>
      <c r="E23" s="1481">
        <v>630</v>
      </c>
      <c r="F23" s="1481">
        <v>-1134</v>
      </c>
      <c r="G23" s="1481">
        <v>2285</v>
      </c>
      <c r="H23" s="1481">
        <v>1175</v>
      </c>
      <c r="I23" s="1481"/>
      <c r="J23" s="1481">
        <v>381</v>
      </c>
      <c r="K23" s="1481">
        <v>0</v>
      </c>
      <c r="L23" s="1481">
        <v>1556</v>
      </c>
    </row>
    <row r="24" spans="1:12" ht="12.75" customHeight="1" x14ac:dyDescent="0.2">
      <c r="A24" s="241">
        <v>332</v>
      </c>
      <c r="B24" s="239" t="s">
        <v>825</v>
      </c>
      <c r="C24" s="242" t="s">
        <v>571</v>
      </c>
      <c r="D24" s="1480">
        <v>3848</v>
      </c>
      <c r="E24" s="1480">
        <v>0</v>
      </c>
      <c r="F24" s="1480">
        <v>0</v>
      </c>
      <c r="G24" s="1480">
        <v>0</v>
      </c>
      <c r="H24" s="1480">
        <v>3848</v>
      </c>
      <c r="I24" s="1480"/>
      <c r="J24" s="1480">
        <v>248</v>
      </c>
      <c r="K24" s="1480">
        <v>0</v>
      </c>
      <c r="L24" s="1480">
        <v>4096</v>
      </c>
    </row>
    <row r="25" spans="1:12" ht="9.75" customHeight="1" x14ac:dyDescent="0.2">
      <c r="A25" s="750">
        <v>3322</v>
      </c>
      <c r="B25" s="741" t="s">
        <v>362</v>
      </c>
      <c r="C25" s="751" t="s">
        <v>571</v>
      </c>
      <c r="D25" s="1481">
        <v>861</v>
      </c>
      <c r="E25" s="1481">
        <v>0</v>
      </c>
      <c r="F25" s="1481">
        <v>0</v>
      </c>
      <c r="G25" s="1481">
        <v>0</v>
      </c>
      <c r="H25" s="1481">
        <v>861</v>
      </c>
      <c r="I25" s="1481"/>
      <c r="J25" s="1481">
        <v>0</v>
      </c>
      <c r="K25" s="1481">
        <v>0</v>
      </c>
      <c r="L25" s="1481">
        <v>861</v>
      </c>
    </row>
    <row r="26" spans="1:12" ht="9.75" customHeight="1" x14ac:dyDescent="0.2">
      <c r="A26" s="750">
        <v>3323</v>
      </c>
      <c r="B26" s="741" t="s">
        <v>368</v>
      </c>
      <c r="C26" s="751" t="s">
        <v>571</v>
      </c>
      <c r="D26" s="1481">
        <v>8562</v>
      </c>
      <c r="E26" s="1481">
        <v>0</v>
      </c>
      <c r="F26" s="1481">
        <v>0</v>
      </c>
      <c r="G26" s="1481">
        <v>0</v>
      </c>
      <c r="H26" s="1481">
        <v>8562</v>
      </c>
      <c r="I26" s="1481"/>
      <c r="J26" s="1481">
        <v>23</v>
      </c>
      <c r="K26" s="1481">
        <v>0</v>
      </c>
      <c r="L26" s="1481">
        <v>8585</v>
      </c>
    </row>
    <row r="27" spans="1:12" ht="9.75" customHeight="1" x14ac:dyDescent="0.2">
      <c r="A27" s="750">
        <v>3324</v>
      </c>
      <c r="B27" s="741" t="s">
        <v>364</v>
      </c>
      <c r="C27" s="751" t="s">
        <v>571</v>
      </c>
      <c r="D27" s="1481">
        <v>-5575</v>
      </c>
      <c r="E27" s="1481">
        <v>0</v>
      </c>
      <c r="F27" s="1481">
        <v>0</v>
      </c>
      <c r="G27" s="1481">
        <v>0</v>
      </c>
      <c r="H27" s="1481">
        <v>-5575</v>
      </c>
      <c r="I27" s="1481"/>
      <c r="J27" s="1481">
        <v>225</v>
      </c>
      <c r="K27" s="1481">
        <v>0</v>
      </c>
      <c r="L27" s="1481">
        <v>-5350</v>
      </c>
    </row>
    <row r="28" spans="1:12" ht="9.75" customHeight="1" x14ac:dyDescent="0.2">
      <c r="A28" s="750">
        <v>3325</v>
      </c>
      <c r="B28" s="741" t="s">
        <v>617</v>
      </c>
      <c r="C28" s="751" t="s">
        <v>571</v>
      </c>
      <c r="D28" s="1481">
        <v>0</v>
      </c>
      <c r="E28" s="1481">
        <v>0</v>
      </c>
      <c r="F28" s="1481">
        <v>0</v>
      </c>
      <c r="G28" s="1481">
        <v>0</v>
      </c>
      <c r="H28" s="1481">
        <v>0</v>
      </c>
      <c r="I28" s="1481"/>
      <c r="J28" s="1481">
        <v>0</v>
      </c>
      <c r="K28" s="1481">
        <v>0</v>
      </c>
      <c r="L28" s="1481">
        <v>0</v>
      </c>
    </row>
    <row r="29" spans="1:12" ht="9.75" customHeight="1" x14ac:dyDescent="0.2">
      <c r="A29" s="750">
        <v>3326</v>
      </c>
      <c r="B29" s="741" t="s">
        <v>665</v>
      </c>
      <c r="C29" s="751" t="s">
        <v>571</v>
      </c>
      <c r="D29" s="1481">
        <v>0</v>
      </c>
      <c r="E29" s="1481">
        <v>0</v>
      </c>
      <c r="F29" s="1481">
        <v>0</v>
      </c>
      <c r="G29" s="1481">
        <v>0</v>
      </c>
      <c r="H29" s="1481">
        <v>0</v>
      </c>
      <c r="I29" s="1481"/>
      <c r="J29" s="1481">
        <v>0</v>
      </c>
      <c r="K29" s="1481">
        <v>0</v>
      </c>
      <c r="L29" s="1481">
        <v>0</v>
      </c>
    </row>
    <row r="30" spans="1:12" ht="9.75" customHeight="1" x14ac:dyDescent="0.2">
      <c r="A30" s="750">
        <v>3327</v>
      </c>
      <c r="B30" s="741" t="s">
        <v>366</v>
      </c>
      <c r="C30" s="751" t="s">
        <v>571</v>
      </c>
      <c r="D30" s="1481">
        <v>0</v>
      </c>
      <c r="E30" s="1481">
        <v>0</v>
      </c>
      <c r="F30" s="1481">
        <v>0</v>
      </c>
      <c r="G30" s="1481">
        <v>0</v>
      </c>
      <c r="H30" s="1481">
        <v>0</v>
      </c>
      <c r="I30" s="1481"/>
      <c r="J30" s="1481">
        <v>0</v>
      </c>
      <c r="K30" s="1481">
        <v>0</v>
      </c>
      <c r="L30" s="1481">
        <v>0</v>
      </c>
    </row>
    <row r="31" spans="1:12" ht="10.5" customHeight="1" x14ac:dyDescent="0.2">
      <c r="A31" s="755">
        <v>3328</v>
      </c>
      <c r="B31" s="756" t="s">
        <v>619</v>
      </c>
      <c r="C31" s="757" t="s">
        <v>571</v>
      </c>
      <c r="D31" s="1485">
        <v>0</v>
      </c>
      <c r="E31" s="1485">
        <v>0</v>
      </c>
      <c r="F31" s="1485">
        <v>0</v>
      </c>
      <c r="G31" s="1485">
        <v>0</v>
      </c>
      <c r="H31" s="1485">
        <v>0</v>
      </c>
      <c r="I31" s="1485"/>
      <c r="J31" s="1485">
        <v>0</v>
      </c>
      <c r="K31" s="1485">
        <v>0</v>
      </c>
      <c r="L31" s="1485">
        <v>0</v>
      </c>
    </row>
    <row r="32" spans="1:12" ht="14.25" customHeight="1" x14ac:dyDescent="0.2">
      <c r="A32" s="252" t="s">
        <v>58</v>
      </c>
      <c r="B32" s="244"/>
      <c r="C32" s="249"/>
      <c r="D32" s="995"/>
      <c r="E32" s="995"/>
      <c r="F32" s="995"/>
      <c r="G32" s="995"/>
      <c r="H32" s="995"/>
      <c r="I32" s="995"/>
      <c r="J32" s="995"/>
      <c r="K32" s="995"/>
      <c r="L32" s="995"/>
    </row>
    <row r="33" spans="1:12" ht="9.75" customHeight="1" x14ac:dyDescent="0.2">
      <c r="A33" s="253" t="s">
        <v>59</v>
      </c>
      <c r="B33" s="244"/>
      <c r="C33" s="249"/>
      <c r="D33" s="995"/>
      <c r="E33" s="995"/>
      <c r="F33" s="995"/>
      <c r="G33" s="995"/>
      <c r="H33" s="995"/>
      <c r="I33" s="995"/>
      <c r="J33" s="995"/>
      <c r="K33" s="995"/>
      <c r="L33" s="995"/>
    </row>
    <row r="34" spans="1:12" ht="9.75" customHeight="1" x14ac:dyDescent="0.2">
      <c r="A34" s="244" t="s">
        <v>632</v>
      </c>
      <c r="B34" s="244"/>
      <c r="C34" s="249"/>
      <c r="D34" s="995"/>
      <c r="E34" s="995"/>
      <c r="F34" s="995"/>
      <c r="G34" s="995"/>
      <c r="H34" s="995"/>
      <c r="I34" s="995"/>
      <c r="J34" s="995"/>
      <c r="K34" s="995"/>
      <c r="L34" s="995"/>
    </row>
    <row r="35" spans="1:12" ht="9.75" customHeight="1" x14ac:dyDescent="0.2">
      <c r="A35" s="253" t="s">
        <v>633</v>
      </c>
      <c r="B35" s="244"/>
      <c r="C35" s="249"/>
      <c r="D35" s="995"/>
      <c r="E35" s="995"/>
      <c r="F35" s="995"/>
      <c r="G35" s="995"/>
      <c r="H35" s="995"/>
      <c r="I35" s="995"/>
      <c r="J35" s="995"/>
      <c r="K35" s="995"/>
      <c r="L35" s="995"/>
    </row>
    <row r="36" spans="1:12" ht="9.75" customHeight="1" x14ac:dyDescent="0.2">
      <c r="A36" s="244"/>
      <c r="B36" s="244"/>
      <c r="C36" s="249"/>
      <c r="D36" s="995"/>
      <c r="E36" s="995"/>
      <c r="F36" s="995"/>
      <c r="G36" s="995"/>
      <c r="H36" s="995"/>
      <c r="I36" s="995"/>
      <c r="J36" s="995"/>
      <c r="K36" s="995"/>
      <c r="L36" s="995"/>
    </row>
    <row r="37" spans="1:12" ht="9.75" customHeight="1" x14ac:dyDescent="0.2">
      <c r="A37" s="244"/>
      <c r="B37" s="244"/>
      <c r="C37" s="249"/>
      <c r="D37" s="995"/>
      <c r="E37" s="995"/>
      <c r="F37" s="995"/>
      <c r="G37" s="995"/>
      <c r="H37" s="995"/>
      <c r="I37" s="995"/>
      <c r="J37" s="995"/>
      <c r="K37" s="995"/>
      <c r="L37" s="995"/>
    </row>
    <row r="38" spans="1:12" ht="9.75" customHeight="1" x14ac:dyDescent="0.2">
      <c r="A38" s="244"/>
      <c r="B38" s="244"/>
      <c r="C38" s="249"/>
      <c r="D38" s="995"/>
      <c r="E38" s="995"/>
      <c r="F38" s="995"/>
      <c r="G38" s="995"/>
      <c r="H38" s="995"/>
      <c r="I38" s="995"/>
      <c r="J38" s="995"/>
      <c r="K38" s="995"/>
      <c r="L38" s="995"/>
    </row>
    <row r="39" spans="1:12" ht="9.75" customHeight="1" x14ac:dyDescent="0.2">
      <c r="A39" s="244"/>
      <c r="B39" s="244"/>
      <c r="C39" s="249"/>
      <c r="D39" s="995"/>
      <c r="E39" s="995"/>
      <c r="F39" s="995"/>
      <c r="G39" s="995"/>
      <c r="H39" s="995"/>
      <c r="I39" s="995"/>
      <c r="J39" s="995"/>
      <c r="K39" s="995"/>
      <c r="L39" s="995"/>
    </row>
    <row r="40" spans="1:12" ht="9.75" customHeight="1" x14ac:dyDescent="0.2">
      <c r="A40" s="244"/>
      <c r="B40" s="244"/>
      <c r="C40" s="249"/>
      <c r="D40" s="995"/>
      <c r="E40" s="995"/>
      <c r="F40" s="995"/>
      <c r="G40" s="995"/>
      <c r="H40" s="995"/>
      <c r="I40" s="995"/>
      <c r="J40" s="995"/>
      <c r="K40" s="995"/>
      <c r="L40" s="995"/>
    </row>
    <row r="41" spans="1:12" ht="9.75" customHeight="1" x14ac:dyDescent="0.2">
      <c r="A41" s="244"/>
    </row>
    <row r="42" spans="1:12" ht="10.5" customHeight="1" x14ac:dyDescent="0.2">
      <c r="A42" s="250"/>
      <c r="B42" s="251"/>
      <c r="C42" s="251"/>
      <c r="D42" s="996"/>
      <c r="E42" s="996"/>
      <c r="F42" s="996"/>
      <c r="G42" s="996"/>
      <c r="H42" s="996"/>
      <c r="I42" s="996"/>
      <c r="J42" s="996"/>
      <c r="K42" s="996"/>
      <c r="L42" s="996"/>
    </row>
    <row r="43" spans="1:12" x14ac:dyDescent="0.2">
      <c r="A43" s="243"/>
    </row>
    <row r="44" spans="1:12" x14ac:dyDescent="0.2">
      <c r="A44" s="243"/>
    </row>
    <row r="45" spans="1:12" x14ac:dyDescent="0.2">
      <c r="A45" s="243"/>
    </row>
    <row r="46" spans="1:12" x14ac:dyDescent="0.2">
      <c r="A46" s="243"/>
    </row>
    <row r="47" spans="1:12" x14ac:dyDescent="0.2">
      <c r="A47" s="243"/>
    </row>
    <row r="48" spans="1:12" x14ac:dyDescent="0.2">
      <c r="A48" s="243"/>
    </row>
  </sheetData>
  <mergeCells count="10">
    <mergeCell ref="G1:K1"/>
    <mergeCell ref="G2:L2"/>
    <mergeCell ref="A4:B5"/>
    <mergeCell ref="D4:H4"/>
    <mergeCell ref="I4:I5"/>
    <mergeCell ref="J4:J5"/>
    <mergeCell ref="K4:K5"/>
    <mergeCell ref="L4:L5"/>
    <mergeCell ref="D3:L3"/>
    <mergeCell ref="A1:B1"/>
  </mergeCells>
  <phoneticPr fontId="38" type="noConversion"/>
  <printOptions horizontalCentered="1"/>
  <pageMargins left="0.19685039370078741" right="0.19685039370078741" top="0.6692913385826772" bottom="0.51181102362204722" header="0" footer="0.31496062992125984"/>
  <pageSetup paperSize="9" firstPageNumber="31" fitToWidth="0" orientation="landscape" r:id="rId1"/>
  <headerFooter alignWithMargins="0">
    <oddFooter>&amp;C&amp;P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AL39"/>
  <sheetViews>
    <sheetView view="pageBreakPreview" zoomScale="50" zoomScaleNormal="100" zoomScaleSheetLayoutView="50" workbookViewId="0">
      <selection activeCell="I49" sqref="I49"/>
    </sheetView>
  </sheetViews>
  <sheetFormatPr defaultRowHeight="12.75" x14ac:dyDescent="0.2"/>
  <cols>
    <col min="1" max="1" width="4.42578125" style="46" customWidth="1"/>
    <col min="2" max="2" width="33.42578125" style="46" customWidth="1"/>
    <col min="3" max="11" width="9.7109375" style="46" customWidth="1"/>
    <col min="12" max="13" width="9.5703125" style="46" customWidth="1"/>
    <col min="14" max="14" width="9.140625" style="46"/>
    <col min="15" max="15" width="9.5703125" style="46" customWidth="1"/>
    <col min="16" max="16" width="9.7109375" style="46" customWidth="1"/>
    <col min="17" max="17" width="9.140625" style="46"/>
    <col min="18" max="18" width="9.85546875" style="46" customWidth="1"/>
    <col min="19" max="19" width="9.7109375" style="46" customWidth="1"/>
    <col min="20" max="20" width="9.140625" style="46"/>
    <col min="21" max="21" width="9.85546875" style="46" customWidth="1"/>
    <col min="22" max="22" width="9.7109375" style="46" customWidth="1"/>
    <col min="23" max="23" width="9.140625" style="46"/>
    <col min="24" max="24" width="9.85546875" style="46" customWidth="1"/>
    <col min="25" max="25" width="9.7109375" style="46" customWidth="1"/>
    <col min="26" max="26" width="9.140625" style="46"/>
    <col min="27" max="27" width="9.85546875" style="46" customWidth="1"/>
    <col min="28" max="28" width="9.7109375" style="46" customWidth="1"/>
    <col min="29" max="30" width="9.140625" style="46"/>
    <col min="31" max="31" width="10" style="46" customWidth="1"/>
    <col min="32" max="32" width="9.28515625" style="46" bestFit="1" customWidth="1"/>
    <col min="33" max="33" width="9.140625" style="46"/>
    <col min="34" max="34" width="9.7109375" style="46" customWidth="1"/>
    <col min="35" max="36" width="9.140625" style="46"/>
    <col min="37" max="37" width="9.7109375" style="46" customWidth="1"/>
    <col min="38" max="252" width="9.140625" style="46"/>
    <col min="253" max="253" width="4.42578125" style="46" customWidth="1"/>
    <col min="254" max="254" width="33.42578125" style="46" customWidth="1"/>
    <col min="255" max="263" width="9.7109375" style="46" customWidth="1"/>
    <col min="264" max="265" width="9.5703125" style="46" customWidth="1"/>
    <col min="266" max="266" width="9.140625" style="46"/>
    <col min="267" max="267" width="9.5703125" style="46" customWidth="1"/>
    <col min="268" max="268" width="9.7109375" style="46" customWidth="1"/>
    <col min="269" max="269" width="9.140625" style="46"/>
    <col min="270" max="270" width="9.85546875" style="46" customWidth="1"/>
    <col min="271" max="271" width="9.7109375" style="46" customWidth="1"/>
    <col min="272" max="272" width="9.140625" style="46"/>
    <col min="273" max="273" width="9.85546875" style="46" customWidth="1"/>
    <col min="274" max="274" width="9.7109375" style="46" customWidth="1"/>
    <col min="275" max="275" width="9.140625" style="46"/>
    <col min="276" max="276" width="9.85546875" style="46" customWidth="1"/>
    <col min="277" max="277" width="9.7109375" style="46" customWidth="1"/>
    <col min="278" max="278" width="9.140625" style="46"/>
    <col min="279" max="279" width="9.85546875" style="46" customWidth="1"/>
    <col min="280" max="280" width="9.7109375" style="46" customWidth="1"/>
    <col min="281" max="282" width="9.140625" style="46"/>
    <col min="283" max="283" width="10" style="46" customWidth="1"/>
    <col min="284" max="284" width="9.28515625" style="46" bestFit="1" customWidth="1"/>
    <col min="285" max="285" width="9.140625" style="46"/>
    <col min="286" max="286" width="9.7109375" style="46" customWidth="1"/>
    <col min="287" max="288" width="9.140625" style="46"/>
    <col min="289" max="289" width="9.7109375" style="46" customWidth="1"/>
    <col min="290" max="508" width="9.140625" style="46"/>
    <col min="509" max="509" width="4.42578125" style="46" customWidth="1"/>
    <col min="510" max="510" width="33.42578125" style="46" customWidth="1"/>
    <col min="511" max="519" width="9.7109375" style="46" customWidth="1"/>
    <col min="520" max="521" width="9.5703125" style="46" customWidth="1"/>
    <col min="522" max="522" width="9.140625" style="46"/>
    <col min="523" max="523" width="9.5703125" style="46" customWidth="1"/>
    <col min="524" max="524" width="9.7109375" style="46" customWidth="1"/>
    <col min="525" max="525" width="9.140625" style="46"/>
    <col min="526" max="526" width="9.85546875" style="46" customWidth="1"/>
    <col min="527" max="527" width="9.7109375" style="46" customWidth="1"/>
    <col min="528" max="528" width="9.140625" style="46"/>
    <col min="529" max="529" width="9.85546875" style="46" customWidth="1"/>
    <col min="530" max="530" width="9.7109375" style="46" customWidth="1"/>
    <col min="531" max="531" width="9.140625" style="46"/>
    <col min="532" max="532" width="9.85546875" style="46" customWidth="1"/>
    <col min="533" max="533" width="9.7109375" style="46" customWidth="1"/>
    <col min="534" max="534" width="9.140625" style="46"/>
    <col min="535" max="535" width="9.85546875" style="46" customWidth="1"/>
    <col min="536" max="536" width="9.7109375" style="46" customWidth="1"/>
    <col min="537" max="538" width="9.140625" style="46"/>
    <col min="539" max="539" width="10" style="46" customWidth="1"/>
    <col min="540" max="540" width="9.28515625" style="46" bestFit="1" customWidth="1"/>
    <col min="541" max="541" width="9.140625" style="46"/>
    <col min="542" max="542" width="9.7109375" style="46" customWidth="1"/>
    <col min="543" max="544" width="9.140625" style="46"/>
    <col min="545" max="545" width="9.7109375" style="46" customWidth="1"/>
    <col min="546" max="764" width="9.140625" style="46"/>
    <col min="765" max="765" width="4.42578125" style="46" customWidth="1"/>
    <col min="766" max="766" width="33.42578125" style="46" customWidth="1"/>
    <col min="767" max="775" width="9.7109375" style="46" customWidth="1"/>
    <col min="776" max="777" width="9.5703125" style="46" customWidth="1"/>
    <col min="778" max="778" width="9.140625" style="46"/>
    <col min="779" max="779" width="9.5703125" style="46" customWidth="1"/>
    <col min="780" max="780" width="9.7109375" style="46" customWidth="1"/>
    <col min="781" max="781" width="9.140625" style="46"/>
    <col min="782" max="782" width="9.85546875" style="46" customWidth="1"/>
    <col min="783" max="783" width="9.7109375" style="46" customWidth="1"/>
    <col min="784" max="784" width="9.140625" style="46"/>
    <col min="785" max="785" width="9.85546875" style="46" customWidth="1"/>
    <col min="786" max="786" width="9.7109375" style="46" customWidth="1"/>
    <col min="787" max="787" width="9.140625" style="46"/>
    <col min="788" max="788" width="9.85546875" style="46" customWidth="1"/>
    <col min="789" max="789" width="9.7109375" style="46" customWidth="1"/>
    <col min="790" max="790" width="9.140625" style="46"/>
    <col min="791" max="791" width="9.85546875" style="46" customWidth="1"/>
    <col min="792" max="792" width="9.7109375" style="46" customWidth="1"/>
    <col min="793" max="794" width="9.140625" style="46"/>
    <col min="795" max="795" width="10" style="46" customWidth="1"/>
    <col min="796" max="796" width="9.28515625" style="46" bestFit="1" customWidth="1"/>
    <col min="797" max="797" width="9.140625" style="46"/>
    <col min="798" max="798" width="9.7109375" style="46" customWidth="1"/>
    <col min="799" max="800" width="9.140625" style="46"/>
    <col min="801" max="801" width="9.7109375" style="46" customWidth="1"/>
    <col min="802" max="1020" width="9.140625" style="46"/>
    <col min="1021" max="1021" width="4.42578125" style="46" customWidth="1"/>
    <col min="1022" max="1022" width="33.42578125" style="46" customWidth="1"/>
    <col min="1023" max="1031" width="9.7109375" style="46" customWidth="1"/>
    <col min="1032" max="1033" width="9.5703125" style="46" customWidth="1"/>
    <col min="1034" max="1034" width="9.140625" style="46"/>
    <col min="1035" max="1035" width="9.5703125" style="46" customWidth="1"/>
    <col min="1036" max="1036" width="9.7109375" style="46" customWidth="1"/>
    <col min="1037" max="1037" width="9.140625" style="46"/>
    <col min="1038" max="1038" width="9.85546875" style="46" customWidth="1"/>
    <col min="1039" max="1039" width="9.7109375" style="46" customWidth="1"/>
    <col min="1040" max="1040" width="9.140625" style="46"/>
    <col min="1041" max="1041" width="9.85546875" style="46" customWidth="1"/>
    <col min="1042" max="1042" width="9.7109375" style="46" customWidth="1"/>
    <col min="1043" max="1043" width="9.140625" style="46"/>
    <col min="1044" max="1044" width="9.85546875" style="46" customWidth="1"/>
    <col min="1045" max="1045" width="9.7109375" style="46" customWidth="1"/>
    <col min="1046" max="1046" width="9.140625" style="46"/>
    <col min="1047" max="1047" width="9.85546875" style="46" customWidth="1"/>
    <col min="1048" max="1048" width="9.7109375" style="46" customWidth="1"/>
    <col min="1049" max="1050" width="9.140625" style="46"/>
    <col min="1051" max="1051" width="10" style="46" customWidth="1"/>
    <col min="1052" max="1052" width="9.28515625" style="46" bestFit="1" customWidth="1"/>
    <col min="1053" max="1053" width="9.140625" style="46"/>
    <col min="1054" max="1054" width="9.7109375" style="46" customWidth="1"/>
    <col min="1055" max="1056" width="9.140625" style="46"/>
    <col min="1057" max="1057" width="9.7109375" style="46" customWidth="1"/>
    <col min="1058" max="1276" width="9.140625" style="46"/>
    <col min="1277" max="1277" width="4.42578125" style="46" customWidth="1"/>
    <col min="1278" max="1278" width="33.42578125" style="46" customWidth="1"/>
    <col min="1279" max="1287" width="9.7109375" style="46" customWidth="1"/>
    <col min="1288" max="1289" width="9.5703125" style="46" customWidth="1"/>
    <col min="1290" max="1290" width="9.140625" style="46"/>
    <col min="1291" max="1291" width="9.5703125" style="46" customWidth="1"/>
    <col min="1292" max="1292" width="9.7109375" style="46" customWidth="1"/>
    <col min="1293" max="1293" width="9.140625" style="46"/>
    <col min="1294" max="1294" width="9.85546875" style="46" customWidth="1"/>
    <col min="1295" max="1295" width="9.7109375" style="46" customWidth="1"/>
    <col min="1296" max="1296" width="9.140625" style="46"/>
    <col min="1297" max="1297" width="9.85546875" style="46" customWidth="1"/>
    <col min="1298" max="1298" width="9.7109375" style="46" customWidth="1"/>
    <col min="1299" max="1299" width="9.140625" style="46"/>
    <col min="1300" max="1300" width="9.85546875" style="46" customWidth="1"/>
    <col min="1301" max="1301" width="9.7109375" style="46" customWidth="1"/>
    <col min="1302" max="1302" width="9.140625" style="46"/>
    <col min="1303" max="1303" width="9.85546875" style="46" customWidth="1"/>
    <col min="1304" max="1304" width="9.7109375" style="46" customWidth="1"/>
    <col min="1305" max="1306" width="9.140625" style="46"/>
    <col min="1307" max="1307" width="10" style="46" customWidth="1"/>
    <col min="1308" max="1308" width="9.28515625" style="46" bestFit="1" customWidth="1"/>
    <col min="1309" max="1309" width="9.140625" style="46"/>
    <col min="1310" max="1310" width="9.7109375" style="46" customWidth="1"/>
    <col min="1311" max="1312" width="9.140625" style="46"/>
    <col min="1313" max="1313" width="9.7109375" style="46" customWidth="1"/>
    <col min="1314" max="1532" width="9.140625" style="46"/>
    <col min="1533" max="1533" width="4.42578125" style="46" customWidth="1"/>
    <col min="1534" max="1534" width="33.42578125" style="46" customWidth="1"/>
    <col min="1535" max="1543" width="9.7109375" style="46" customWidth="1"/>
    <col min="1544" max="1545" width="9.5703125" style="46" customWidth="1"/>
    <col min="1546" max="1546" width="9.140625" style="46"/>
    <col min="1547" max="1547" width="9.5703125" style="46" customWidth="1"/>
    <col min="1548" max="1548" width="9.7109375" style="46" customWidth="1"/>
    <col min="1549" max="1549" width="9.140625" style="46"/>
    <col min="1550" max="1550" width="9.85546875" style="46" customWidth="1"/>
    <col min="1551" max="1551" width="9.7109375" style="46" customWidth="1"/>
    <col min="1552" max="1552" width="9.140625" style="46"/>
    <col min="1553" max="1553" width="9.85546875" style="46" customWidth="1"/>
    <col min="1554" max="1554" width="9.7109375" style="46" customWidth="1"/>
    <col min="1555" max="1555" width="9.140625" style="46"/>
    <col min="1556" max="1556" width="9.85546875" style="46" customWidth="1"/>
    <col min="1557" max="1557" width="9.7109375" style="46" customWidth="1"/>
    <col min="1558" max="1558" width="9.140625" style="46"/>
    <col min="1559" max="1559" width="9.85546875" style="46" customWidth="1"/>
    <col min="1560" max="1560" width="9.7109375" style="46" customWidth="1"/>
    <col min="1561" max="1562" width="9.140625" style="46"/>
    <col min="1563" max="1563" width="10" style="46" customWidth="1"/>
    <col min="1564" max="1564" width="9.28515625" style="46" bestFit="1" customWidth="1"/>
    <col min="1565" max="1565" width="9.140625" style="46"/>
    <col min="1566" max="1566" width="9.7109375" style="46" customWidth="1"/>
    <col min="1567" max="1568" width="9.140625" style="46"/>
    <col min="1569" max="1569" width="9.7109375" style="46" customWidth="1"/>
    <col min="1570" max="1788" width="9.140625" style="46"/>
    <col min="1789" max="1789" width="4.42578125" style="46" customWidth="1"/>
    <col min="1790" max="1790" width="33.42578125" style="46" customWidth="1"/>
    <col min="1791" max="1799" width="9.7109375" style="46" customWidth="1"/>
    <col min="1800" max="1801" width="9.5703125" style="46" customWidth="1"/>
    <col min="1802" max="1802" width="9.140625" style="46"/>
    <col min="1803" max="1803" width="9.5703125" style="46" customWidth="1"/>
    <col min="1804" max="1804" width="9.7109375" style="46" customWidth="1"/>
    <col min="1805" max="1805" width="9.140625" style="46"/>
    <col min="1806" max="1806" width="9.85546875" style="46" customWidth="1"/>
    <col min="1807" max="1807" width="9.7109375" style="46" customWidth="1"/>
    <col min="1808" max="1808" width="9.140625" style="46"/>
    <col min="1809" max="1809" width="9.85546875" style="46" customWidth="1"/>
    <col min="1810" max="1810" width="9.7109375" style="46" customWidth="1"/>
    <col min="1811" max="1811" width="9.140625" style="46"/>
    <col min="1812" max="1812" width="9.85546875" style="46" customWidth="1"/>
    <col min="1813" max="1813" width="9.7109375" style="46" customWidth="1"/>
    <col min="1814" max="1814" width="9.140625" style="46"/>
    <col min="1815" max="1815" width="9.85546875" style="46" customWidth="1"/>
    <col min="1816" max="1816" width="9.7109375" style="46" customWidth="1"/>
    <col min="1817" max="1818" width="9.140625" style="46"/>
    <col min="1819" max="1819" width="10" style="46" customWidth="1"/>
    <col min="1820" max="1820" width="9.28515625" style="46" bestFit="1" customWidth="1"/>
    <col min="1821" max="1821" width="9.140625" style="46"/>
    <col min="1822" max="1822" width="9.7109375" style="46" customWidth="1"/>
    <col min="1823" max="1824" width="9.140625" style="46"/>
    <col min="1825" max="1825" width="9.7109375" style="46" customWidth="1"/>
    <col min="1826" max="2044" width="9.140625" style="46"/>
    <col min="2045" max="2045" width="4.42578125" style="46" customWidth="1"/>
    <col min="2046" max="2046" width="33.42578125" style="46" customWidth="1"/>
    <col min="2047" max="2055" width="9.7109375" style="46" customWidth="1"/>
    <col min="2056" max="2057" width="9.5703125" style="46" customWidth="1"/>
    <col min="2058" max="2058" width="9.140625" style="46"/>
    <col min="2059" max="2059" width="9.5703125" style="46" customWidth="1"/>
    <col min="2060" max="2060" width="9.7109375" style="46" customWidth="1"/>
    <col min="2061" max="2061" width="9.140625" style="46"/>
    <col min="2062" max="2062" width="9.85546875" style="46" customWidth="1"/>
    <col min="2063" max="2063" width="9.7109375" style="46" customWidth="1"/>
    <col min="2064" max="2064" width="9.140625" style="46"/>
    <col min="2065" max="2065" width="9.85546875" style="46" customWidth="1"/>
    <col min="2066" max="2066" width="9.7109375" style="46" customWidth="1"/>
    <col min="2067" max="2067" width="9.140625" style="46"/>
    <col min="2068" max="2068" width="9.85546875" style="46" customWidth="1"/>
    <col min="2069" max="2069" width="9.7109375" style="46" customWidth="1"/>
    <col min="2070" max="2070" width="9.140625" style="46"/>
    <col min="2071" max="2071" width="9.85546875" style="46" customWidth="1"/>
    <col min="2072" max="2072" width="9.7109375" style="46" customWidth="1"/>
    <col min="2073" max="2074" width="9.140625" style="46"/>
    <col min="2075" max="2075" width="10" style="46" customWidth="1"/>
    <col min="2076" max="2076" width="9.28515625" style="46" bestFit="1" customWidth="1"/>
    <col min="2077" max="2077" width="9.140625" style="46"/>
    <col min="2078" max="2078" width="9.7109375" style="46" customWidth="1"/>
    <col min="2079" max="2080" width="9.140625" style="46"/>
    <col min="2081" max="2081" width="9.7109375" style="46" customWidth="1"/>
    <col min="2082" max="2300" width="9.140625" style="46"/>
    <col min="2301" max="2301" width="4.42578125" style="46" customWidth="1"/>
    <col min="2302" max="2302" width="33.42578125" style="46" customWidth="1"/>
    <col min="2303" max="2311" width="9.7109375" style="46" customWidth="1"/>
    <col min="2312" max="2313" width="9.5703125" style="46" customWidth="1"/>
    <col min="2314" max="2314" width="9.140625" style="46"/>
    <col min="2315" max="2315" width="9.5703125" style="46" customWidth="1"/>
    <col min="2316" max="2316" width="9.7109375" style="46" customWidth="1"/>
    <col min="2317" max="2317" width="9.140625" style="46"/>
    <col min="2318" max="2318" width="9.85546875" style="46" customWidth="1"/>
    <col min="2319" max="2319" width="9.7109375" style="46" customWidth="1"/>
    <col min="2320" max="2320" width="9.140625" style="46"/>
    <col min="2321" max="2321" width="9.85546875" style="46" customWidth="1"/>
    <col min="2322" max="2322" width="9.7109375" style="46" customWidth="1"/>
    <col min="2323" max="2323" width="9.140625" style="46"/>
    <col min="2324" max="2324" width="9.85546875" style="46" customWidth="1"/>
    <col min="2325" max="2325" width="9.7109375" style="46" customWidth="1"/>
    <col min="2326" max="2326" width="9.140625" style="46"/>
    <col min="2327" max="2327" width="9.85546875" style="46" customWidth="1"/>
    <col min="2328" max="2328" width="9.7109375" style="46" customWidth="1"/>
    <col min="2329" max="2330" width="9.140625" style="46"/>
    <col min="2331" max="2331" width="10" style="46" customWidth="1"/>
    <col min="2332" max="2332" width="9.28515625" style="46" bestFit="1" customWidth="1"/>
    <col min="2333" max="2333" width="9.140625" style="46"/>
    <col min="2334" max="2334" width="9.7109375" style="46" customWidth="1"/>
    <col min="2335" max="2336" width="9.140625" style="46"/>
    <col min="2337" max="2337" width="9.7109375" style="46" customWidth="1"/>
    <col min="2338" max="2556" width="9.140625" style="46"/>
    <col min="2557" max="2557" width="4.42578125" style="46" customWidth="1"/>
    <col min="2558" max="2558" width="33.42578125" style="46" customWidth="1"/>
    <col min="2559" max="2567" width="9.7109375" style="46" customWidth="1"/>
    <col min="2568" max="2569" width="9.5703125" style="46" customWidth="1"/>
    <col min="2570" max="2570" width="9.140625" style="46"/>
    <col min="2571" max="2571" width="9.5703125" style="46" customWidth="1"/>
    <col min="2572" max="2572" width="9.7109375" style="46" customWidth="1"/>
    <col min="2573" max="2573" width="9.140625" style="46"/>
    <col min="2574" max="2574" width="9.85546875" style="46" customWidth="1"/>
    <col min="2575" max="2575" width="9.7109375" style="46" customWidth="1"/>
    <col min="2576" max="2576" width="9.140625" style="46"/>
    <col min="2577" max="2577" width="9.85546875" style="46" customWidth="1"/>
    <col min="2578" max="2578" width="9.7109375" style="46" customWidth="1"/>
    <col min="2579" max="2579" width="9.140625" style="46"/>
    <col min="2580" max="2580" width="9.85546875" style="46" customWidth="1"/>
    <col min="2581" max="2581" width="9.7109375" style="46" customWidth="1"/>
    <col min="2582" max="2582" width="9.140625" style="46"/>
    <col min="2583" max="2583" width="9.85546875" style="46" customWidth="1"/>
    <col min="2584" max="2584" width="9.7109375" style="46" customWidth="1"/>
    <col min="2585" max="2586" width="9.140625" style="46"/>
    <col min="2587" max="2587" width="10" style="46" customWidth="1"/>
    <col min="2588" max="2588" width="9.28515625" style="46" bestFit="1" customWidth="1"/>
    <col min="2589" max="2589" width="9.140625" style="46"/>
    <col min="2590" max="2590" width="9.7109375" style="46" customWidth="1"/>
    <col min="2591" max="2592" width="9.140625" style="46"/>
    <col min="2593" max="2593" width="9.7109375" style="46" customWidth="1"/>
    <col min="2594" max="2812" width="9.140625" style="46"/>
    <col min="2813" max="2813" width="4.42578125" style="46" customWidth="1"/>
    <col min="2814" max="2814" width="33.42578125" style="46" customWidth="1"/>
    <col min="2815" max="2823" width="9.7109375" style="46" customWidth="1"/>
    <col min="2824" max="2825" width="9.5703125" style="46" customWidth="1"/>
    <col min="2826" max="2826" width="9.140625" style="46"/>
    <col min="2827" max="2827" width="9.5703125" style="46" customWidth="1"/>
    <col min="2828" max="2828" width="9.7109375" style="46" customWidth="1"/>
    <col min="2829" max="2829" width="9.140625" style="46"/>
    <col min="2830" max="2830" width="9.85546875" style="46" customWidth="1"/>
    <col min="2831" max="2831" width="9.7109375" style="46" customWidth="1"/>
    <col min="2832" max="2832" width="9.140625" style="46"/>
    <col min="2833" max="2833" width="9.85546875" style="46" customWidth="1"/>
    <col min="2834" max="2834" width="9.7109375" style="46" customWidth="1"/>
    <col min="2835" max="2835" width="9.140625" style="46"/>
    <col min="2836" max="2836" width="9.85546875" style="46" customWidth="1"/>
    <col min="2837" max="2837" width="9.7109375" style="46" customWidth="1"/>
    <col min="2838" max="2838" width="9.140625" style="46"/>
    <col min="2839" max="2839" width="9.85546875" style="46" customWidth="1"/>
    <col min="2840" max="2840" width="9.7109375" style="46" customWidth="1"/>
    <col min="2841" max="2842" width="9.140625" style="46"/>
    <col min="2843" max="2843" width="10" style="46" customWidth="1"/>
    <col min="2844" max="2844" width="9.28515625" style="46" bestFit="1" customWidth="1"/>
    <col min="2845" max="2845" width="9.140625" style="46"/>
    <col min="2846" max="2846" width="9.7109375" style="46" customWidth="1"/>
    <col min="2847" max="2848" width="9.140625" style="46"/>
    <col min="2849" max="2849" width="9.7109375" style="46" customWidth="1"/>
    <col min="2850" max="3068" width="9.140625" style="46"/>
    <col min="3069" max="3069" width="4.42578125" style="46" customWidth="1"/>
    <col min="3070" max="3070" width="33.42578125" style="46" customWidth="1"/>
    <col min="3071" max="3079" width="9.7109375" style="46" customWidth="1"/>
    <col min="3080" max="3081" width="9.5703125" style="46" customWidth="1"/>
    <col min="3082" max="3082" width="9.140625" style="46"/>
    <col min="3083" max="3083" width="9.5703125" style="46" customWidth="1"/>
    <col min="3084" max="3084" width="9.7109375" style="46" customWidth="1"/>
    <col min="3085" max="3085" width="9.140625" style="46"/>
    <col min="3086" max="3086" width="9.85546875" style="46" customWidth="1"/>
    <col min="3087" max="3087" width="9.7109375" style="46" customWidth="1"/>
    <col min="3088" max="3088" width="9.140625" style="46"/>
    <col min="3089" max="3089" width="9.85546875" style="46" customWidth="1"/>
    <col min="3090" max="3090" width="9.7109375" style="46" customWidth="1"/>
    <col min="3091" max="3091" width="9.140625" style="46"/>
    <col min="3092" max="3092" width="9.85546875" style="46" customWidth="1"/>
    <col min="3093" max="3093" width="9.7109375" style="46" customWidth="1"/>
    <col min="3094" max="3094" width="9.140625" style="46"/>
    <col min="3095" max="3095" width="9.85546875" style="46" customWidth="1"/>
    <col min="3096" max="3096" width="9.7109375" style="46" customWidth="1"/>
    <col min="3097" max="3098" width="9.140625" style="46"/>
    <col min="3099" max="3099" width="10" style="46" customWidth="1"/>
    <col min="3100" max="3100" width="9.28515625" style="46" bestFit="1" customWidth="1"/>
    <col min="3101" max="3101" width="9.140625" style="46"/>
    <col min="3102" max="3102" width="9.7109375" style="46" customWidth="1"/>
    <col min="3103" max="3104" width="9.140625" style="46"/>
    <col min="3105" max="3105" width="9.7109375" style="46" customWidth="1"/>
    <col min="3106" max="3324" width="9.140625" style="46"/>
    <col min="3325" max="3325" width="4.42578125" style="46" customWidth="1"/>
    <col min="3326" max="3326" width="33.42578125" style="46" customWidth="1"/>
    <col min="3327" max="3335" width="9.7109375" style="46" customWidth="1"/>
    <col min="3336" max="3337" width="9.5703125" style="46" customWidth="1"/>
    <col min="3338" max="3338" width="9.140625" style="46"/>
    <col min="3339" max="3339" width="9.5703125" style="46" customWidth="1"/>
    <col min="3340" max="3340" width="9.7109375" style="46" customWidth="1"/>
    <col min="3341" max="3341" width="9.140625" style="46"/>
    <col min="3342" max="3342" width="9.85546875" style="46" customWidth="1"/>
    <col min="3343" max="3343" width="9.7109375" style="46" customWidth="1"/>
    <col min="3344" max="3344" width="9.140625" style="46"/>
    <col min="3345" max="3345" width="9.85546875" style="46" customWidth="1"/>
    <col min="3346" max="3346" width="9.7109375" style="46" customWidth="1"/>
    <col min="3347" max="3347" width="9.140625" style="46"/>
    <col min="3348" max="3348" width="9.85546875" style="46" customWidth="1"/>
    <col min="3349" max="3349" width="9.7109375" style="46" customWidth="1"/>
    <col min="3350" max="3350" width="9.140625" style="46"/>
    <col min="3351" max="3351" width="9.85546875" style="46" customWidth="1"/>
    <col min="3352" max="3352" width="9.7109375" style="46" customWidth="1"/>
    <col min="3353" max="3354" width="9.140625" style="46"/>
    <col min="3355" max="3355" width="10" style="46" customWidth="1"/>
    <col min="3356" max="3356" width="9.28515625" style="46" bestFit="1" customWidth="1"/>
    <col min="3357" max="3357" width="9.140625" style="46"/>
    <col min="3358" max="3358" width="9.7109375" style="46" customWidth="1"/>
    <col min="3359" max="3360" width="9.140625" style="46"/>
    <col min="3361" max="3361" width="9.7109375" style="46" customWidth="1"/>
    <col min="3362" max="3580" width="9.140625" style="46"/>
    <col min="3581" max="3581" width="4.42578125" style="46" customWidth="1"/>
    <col min="3582" max="3582" width="33.42578125" style="46" customWidth="1"/>
    <col min="3583" max="3591" width="9.7109375" style="46" customWidth="1"/>
    <col min="3592" max="3593" width="9.5703125" style="46" customWidth="1"/>
    <col min="3594" max="3594" width="9.140625" style="46"/>
    <col min="3595" max="3595" width="9.5703125" style="46" customWidth="1"/>
    <col min="3596" max="3596" width="9.7109375" style="46" customWidth="1"/>
    <col min="3597" max="3597" width="9.140625" style="46"/>
    <col min="3598" max="3598" width="9.85546875" style="46" customWidth="1"/>
    <col min="3599" max="3599" width="9.7109375" style="46" customWidth="1"/>
    <col min="3600" max="3600" width="9.140625" style="46"/>
    <col min="3601" max="3601" width="9.85546875" style="46" customWidth="1"/>
    <col min="3602" max="3602" width="9.7109375" style="46" customWidth="1"/>
    <col min="3603" max="3603" width="9.140625" style="46"/>
    <col min="3604" max="3604" width="9.85546875" style="46" customWidth="1"/>
    <col min="3605" max="3605" width="9.7109375" style="46" customWidth="1"/>
    <col min="3606" max="3606" width="9.140625" style="46"/>
    <col min="3607" max="3607" width="9.85546875" style="46" customWidth="1"/>
    <col min="3608" max="3608" width="9.7109375" style="46" customWidth="1"/>
    <col min="3609" max="3610" width="9.140625" style="46"/>
    <col min="3611" max="3611" width="10" style="46" customWidth="1"/>
    <col min="3612" max="3612" width="9.28515625" style="46" bestFit="1" customWidth="1"/>
    <col min="3613" max="3613" width="9.140625" style="46"/>
    <col min="3614" max="3614" width="9.7109375" style="46" customWidth="1"/>
    <col min="3615" max="3616" width="9.140625" style="46"/>
    <col min="3617" max="3617" width="9.7109375" style="46" customWidth="1"/>
    <col min="3618" max="3836" width="9.140625" style="46"/>
    <col min="3837" max="3837" width="4.42578125" style="46" customWidth="1"/>
    <col min="3838" max="3838" width="33.42578125" style="46" customWidth="1"/>
    <col min="3839" max="3847" width="9.7109375" style="46" customWidth="1"/>
    <col min="3848" max="3849" width="9.5703125" style="46" customWidth="1"/>
    <col min="3850" max="3850" width="9.140625" style="46"/>
    <col min="3851" max="3851" width="9.5703125" style="46" customWidth="1"/>
    <col min="3852" max="3852" width="9.7109375" style="46" customWidth="1"/>
    <col min="3853" max="3853" width="9.140625" style="46"/>
    <col min="3854" max="3854" width="9.85546875" style="46" customWidth="1"/>
    <col min="3855" max="3855" width="9.7109375" style="46" customWidth="1"/>
    <col min="3856" max="3856" width="9.140625" style="46"/>
    <col min="3857" max="3857" width="9.85546875" style="46" customWidth="1"/>
    <col min="3858" max="3858" width="9.7109375" style="46" customWidth="1"/>
    <col min="3859" max="3859" width="9.140625" style="46"/>
    <col min="3860" max="3860" width="9.85546875" style="46" customWidth="1"/>
    <col min="3861" max="3861" width="9.7109375" style="46" customWidth="1"/>
    <col min="3862" max="3862" width="9.140625" style="46"/>
    <col min="3863" max="3863" width="9.85546875" style="46" customWidth="1"/>
    <col min="3864" max="3864" width="9.7109375" style="46" customWidth="1"/>
    <col min="3865" max="3866" width="9.140625" style="46"/>
    <col min="3867" max="3867" width="10" style="46" customWidth="1"/>
    <col min="3868" max="3868" width="9.28515625" style="46" bestFit="1" customWidth="1"/>
    <col min="3869" max="3869" width="9.140625" style="46"/>
    <col min="3870" max="3870" width="9.7109375" style="46" customWidth="1"/>
    <col min="3871" max="3872" width="9.140625" style="46"/>
    <col min="3873" max="3873" width="9.7109375" style="46" customWidth="1"/>
    <col min="3874" max="4092" width="9.140625" style="46"/>
    <col min="4093" max="4093" width="4.42578125" style="46" customWidth="1"/>
    <col min="4094" max="4094" width="33.42578125" style="46" customWidth="1"/>
    <col min="4095" max="4103" width="9.7109375" style="46" customWidth="1"/>
    <col min="4104" max="4105" width="9.5703125" style="46" customWidth="1"/>
    <col min="4106" max="4106" width="9.140625" style="46"/>
    <col min="4107" max="4107" width="9.5703125" style="46" customWidth="1"/>
    <col min="4108" max="4108" width="9.7109375" style="46" customWidth="1"/>
    <col min="4109" max="4109" width="9.140625" style="46"/>
    <col min="4110" max="4110" width="9.85546875" style="46" customWidth="1"/>
    <col min="4111" max="4111" width="9.7109375" style="46" customWidth="1"/>
    <col min="4112" max="4112" width="9.140625" style="46"/>
    <col min="4113" max="4113" width="9.85546875" style="46" customWidth="1"/>
    <col min="4114" max="4114" width="9.7109375" style="46" customWidth="1"/>
    <col min="4115" max="4115" width="9.140625" style="46"/>
    <col min="4116" max="4116" width="9.85546875" style="46" customWidth="1"/>
    <col min="4117" max="4117" width="9.7109375" style="46" customWidth="1"/>
    <col min="4118" max="4118" width="9.140625" style="46"/>
    <col min="4119" max="4119" width="9.85546875" style="46" customWidth="1"/>
    <col min="4120" max="4120" width="9.7109375" style="46" customWidth="1"/>
    <col min="4121" max="4122" width="9.140625" style="46"/>
    <col min="4123" max="4123" width="10" style="46" customWidth="1"/>
    <col min="4124" max="4124" width="9.28515625" style="46" bestFit="1" customWidth="1"/>
    <col min="4125" max="4125" width="9.140625" style="46"/>
    <col min="4126" max="4126" width="9.7109375" style="46" customWidth="1"/>
    <col min="4127" max="4128" width="9.140625" style="46"/>
    <col min="4129" max="4129" width="9.7109375" style="46" customWidth="1"/>
    <col min="4130" max="4348" width="9.140625" style="46"/>
    <col min="4349" max="4349" width="4.42578125" style="46" customWidth="1"/>
    <col min="4350" max="4350" width="33.42578125" style="46" customWidth="1"/>
    <col min="4351" max="4359" width="9.7109375" style="46" customWidth="1"/>
    <col min="4360" max="4361" width="9.5703125" style="46" customWidth="1"/>
    <col min="4362" max="4362" width="9.140625" style="46"/>
    <col min="4363" max="4363" width="9.5703125" style="46" customWidth="1"/>
    <col min="4364" max="4364" width="9.7109375" style="46" customWidth="1"/>
    <col min="4365" max="4365" width="9.140625" style="46"/>
    <col min="4366" max="4366" width="9.85546875" style="46" customWidth="1"/>
    <col min="4367" max="4367" width="9.7109375" style="46" customWidth="1"/>
    <col min="4368" max="4368" width="9.140625" style="46"/>
    <col min="4369" max="4369" width="9.85546875" style="46" customWidth="1"/>
    <col min="4370" max="4370" width="9.7109375" style="46" customWidth="1"/>
    <col min="4371" max="4371" width="9.140625" style="46"/>
    <col min="4372" max="4372" width="9.85546875" style="46" customWidth="1"/>
    <col min="4373" max="4373" width="9.7109375" style="46" customWidth="1"/>
    <col min="4374" max="4374" width="9.140625" style="46"/>
    <col min="4375" max="4375" width="9.85546875" style="46" customWidth="1"/>
    <col min="4376" max="4376" width="9.7109375" style="46" customWidth="1"/>
    <col min="4377" max="4378" width="9.140625" style="46"/>
    <col min="4379" max="4379" width="10" style="46" customWidth="1"/>
    <col min="4380" max="4380" width="9.28515625" style="46" bestFit="1" customWidth="1"/>
    <col min="4381" max="4381" width="9.140625" style="46"/>
    <col min="4382" max="4382" width="9.7109375" style="46" customWidth="1"/>
    <col min="4383" max="4384" width="9.140625" style="46"/>
    <col min="4385" max="4385" width="9.7109375" style="46" customWidth="1"/>
    <col min="4386" max="4604" width="9.140625" style="46"/>
    <col min="4605" max="4605" width="4.42578125" style="46" customWidth="1"/>
    <col min="4606" max="4606" width="33.42578125" style="46" customWidth="1"/>
    <col min="4607" max="4615" width="9.7109375" style="46" customWidth="1"/>
    <col min="4616" max="4617" width="9.5703125" style="46" customWidth="1"/>
    <col min="4618" max="4618" width="9.140625" style="46"/>
    <col min="4619" max="4619" width="9.5703125" style="46" customWidth="1"/>
    <col min="4620" max="4620" width="9.7109375" style="46" customWidth="1"/>
    <col min="4621" max="4621" width="9.140625" style="46"/>
    <col min="4622" max="4622" width="9.85546875" style="46" customWidth="1"/>
    <col min="4623" max="4623" width="9.7109375" style="46" customWidth="1"/>
    <col min="4624" max="4624" width="9.140625" style="46"/>
    <col min="4625" max="4625" width="9.85546875" style="46" customWidth="1"/>
    <col min="4626" max="4626" width="9.7109375" style="46" customWidth="1"/>
    <col min="4627" max="4627" width="9.140625" style="46"/>
    <col min="4628" max="4628" width="9.85546875" style="46" customWidth="1"/>
    <col min="4629" max="4629" width="9.7109375" style="46" customWidth="1"/>
    <col min="4630" max="4630" width="9.140625" style="46"/>
    <col min="4631" max="4631" width="9.85546875" style="46" customWidth="1"/>
    <col min="4632" max="4632" width="9.7109375" style="46" customWidth="1"/>
    <col min="4633" max="4634" width="9.140625" style="46"/>
    <col min="4635" max="4635" width="10" style="46" customWidth="1"/>
    <col min="4636" max="4636" width="9.28515625" style="46" bestFit="1" customWidth="1"/>
    <col min="4637" max="4637" width="9.140625" style="46"/>
    <col min="4638" max="4638" width="9.7109375" style="46" customWidth="1"/>
    <col min="4639" max="4640" width="9.140625" style="46"/>
    <col min="4641" max="4641" width="9.7109375" style="46" customWidth="1"/>
    <col min="4642" max="4860" width="9.140625" style="46"/>
    <col min="4861" max="4861" width="4.42578125" style="46" customWidth="1"/>
    <col min="4862" max="4862" width="33.42578125" style="46" customWidth="1"/>
    <col min="4863" max="4871" width="9.7109375" style="46" customWidth="1"/>
    <col min="4872" max="4873" width="9.5703125" style="46" customWidth="1"/>
    <col min="4874" max="4874" width="9.140625" style="46"/>
    <col min="4875" max="4875" width="9.5703125" style="46" customWidth="1"/>
    <col min="4876" max="4876" width="9.7109375" style="46" customWidth="1"/>
    <col min="4877" max="4877" width="9.140625" style="46"/>
    <col min="4878" max="4878" width="9.85546875" style="46" customWidth="1"/>
    <col min="4879" max="4879" width="9.7109375" style="46" customWidth="1"/>
    <col min="4880" max="4880" width="9.140625" style="46"/>
    <col min="4881" max="4881" width="9.85546875" style="46" customWidth="1"/>
    <col min="4882" max="4882" width="9.7109375" style="46" customWidth="1"/>
    <col min="4883" max="4883" width="9.140625" style="46"/>
    <col min="4884" max="4884" width="9.85546875" style="46" customWidth="1"/>
    <col min="4885" max="4885" width="9.7109375" style="46" customWidth="1"/>
    <col min="4886" max="4886" width="9.140625" style="46"/>
    <col min="4887" max="4887" width="9.85546875" style="46" customWidth="1"/>
    <col min="4888" max="4888" width="9.7109375" style="46" customWidth="1"/>
    <col min="4889" max="4890" width="9.140625" style="46"/>
    <col min="4891" max="4891" width="10" style="46" customWidth="1"/>
    <col min="4892" max="4892" width="9.28515625" style="46" bestFit="1" customWidth="1"/>
    <col min="4893" max="4893" width="9.140625" style="46"/>
    <col min="4894" max="4894" width="9.7109375" style="46" customWidth="1"/>
    <col min="4895" max="4896" width="9.140625" style="46"/>
    <col min="4897" max="4897" width="9.7109375" style="46" customWidth="1"/>
    <col min="4898" max="5116" width="9.140625" style="46"/>
    <col min="5117" max="5117" width="4.42578125" style="46" customWidth="1"/>
    <col min="5118" max="5118" width="33.42578125" style="46" customWidth="1"/>
    <col min="5119" max="5127" width="9.7109375" style="46" customWidth="1"/>
    <col min="5128" max="5129" width="9.5703125" style="46" customWidth="1"/>
    <col min="5130" max="5130" width="9.140625" style="46"/>
    <col min="5131" max="5131" width="9.5703125" style="46" customWidth="1"/>
    <col min="5132" max="5132" width="9.7109375" style="46" customWidth="1"/>
    <col min="5133" max="5133" width="9.140625" style="46"/>
    <col min="5134" max="5134" width="9.85546875" style="46" customWidth="1"/>
    <col min="5135" max="5135" width="9.7109375" style="46" customWidth="1"/>
    <col min="5136" max="5136" width="9.140625" style="46"/>
    <col min="5137" max="5137" width="9.85546875" style="46" customWidth="1"/>
    <col min="5138" max="5138" width="9.7109375" style="46" customWidth="1"/>
    <col min="5139" max="5139" width="9.140625" style="46"/>
    <col min="5140" max="5140" width="9.85546875" style="46" customWidth="1"/>
    <col min="5141" max="5141" width="9.7109375" style="46" customWidth="1"/>
    <col min="5142" max="5142" width="9.140625" style="46"/>
    <col min="5143" max="5143" width="9.85546875" style="46" customWidth="1"/>
    <col min="5144" max="5144" width="9.7109375" style="46" customWidth="1"/>
    <col min="5145" max="5146" width="9.140625" style="46"/>
    <col min="5147" max="5147" width="10" style="46" customWidth="1"/>
    <col min="5148" max="5148" width="9.28515625" style="46" bestFit="1" customWidth="1"/>
    <col min="5149" max="5149" width="9.140625" style="46"/>
    <col min="5150" max="5150" width="9.7109375" style="46" customWidth="1"/>
    <col min="5151" max="5152" width="9.140625" style="46"/>
    <col min="5153" max="5153" width="9.7109375" style="46" customWidth="1"/>
    <col min="5154" max="5372" width="9.140625" style="46"/>
    <col min="5373" max="5373" width="4.42578125" style="46" customWidth="1"/>
    <col min="5374" max="5374" width="33.42578125" style="46" customWidth="1"/>
    <col min="5375" max="5383" width="9.7109375" style="46" customWidth="1"/>
    <col min="5384" max="5385" width="9.5703125" style="46" customWidth="1"/>
    <col min="5386" max="5386" width="9.140625" style="46"/>
    <col min="5387" max="5387" width="9.5703125" style="46" customWidth="1"/>
    <col min="5388" max="5388" width="9.7109375" style="46" customWidth="1"/>
    <col min="5389" max="5389" width="9.140625" style="46"/>
    <col min="5390" max="5390" width="9.85546875" style="46" customWidth="1"/>
    <col min="5391" max="5391" width="9.7109375" style="46" customWidth="1"/>
    <col min="5392" max="5392" width="9.140625" style="46"/>
    <col min="5393" max="5393" width="9.85546875" style="46" customWidth="1"/>
    <col min="5394" max="5394" width="9.7109375" style="46" customWidth="1"/>
    <col min="5395" max="5395" width="9.140625" style="46"/>
    <col min="5396" max="5396" width="9.85546875" style="46" customWidth="1"/>
    <col min="5397" max="5397" width="9.7109375" style="46" customWidth="1"/>
    <col min="5398" max="5398" width="9.140625" style="46"/>
    <col min="5399" max="5399" width="9.85546875" style="46" customWidth="1"/>
    <col min="5400" max="5400" width="9.7109375" style="46" customWidth="1"/>
    <col min="5401" max="5402" width="9.140625" style="46"/>
    <col min="5403" max="5403" width="10" style="46" customWidth="1"/>
    <col min="5404" max="5404" width="9.28515625" style="46" bestFit="1" customWidth="1"/>
    <col min="5405" max="5405" width="9.140625" style="46"/>
    <col min="5406" max="5406" width="9.7109375" style="46" customWidth="1"/>
    <col min="5407" max="5408" width="9.140625" style="46"/>
    <col min="5409" max="5409" width="9.7109375" style="46" customWidth="1"/>
    <col min="5410" max="5628" width="9.140625" style="46"/>
    <col min="5629" max="5629" width="4.42578125" style="46" customWidth="1"/>
    <col min="5630" max="5630" width="33.42578125" style="46" customWidth="1"/>
    <col min="5631" max="5639" width="9.7109375" style="46" customWidth="1"/>
    <col min="5640" max="5641" width="9.5703125" style="46" customWidth="1"/>
    <col min="5642" max="5642" width="9.140625" style="46"/>
    <col min="5643" max="5643" width="9.5703125" style="46" customWidth="1"/>
    <col min="5644" max="5644" width="9.7109375" style="46" customWidth="1"/>
    <col min="5645" max="5645" width="9.140625" style="46"/>
    <col min="5646" max="5646" width="9.85546875" style="46" customWidth="1"/>
    <col min="5647" max="5647" width="9.7109375" style="46" customWidth="1"/>
    <col min="5648" max="5648" width="9.140625" style="46"/>
    <col min="5649" max="5649" width="9.85546875" style="46" customWidth="1"/>
    <col min="5650" max="5650" width="9.7109375" style="46" customWidth="1"/>
    <col min="5651" max="5651" width="9.140625" style="46"/>
    <col min="5652" max="5652" width="9.85546875" style="46" customWidth="1"/>
    <col min="5653" max="5653" width="9.7109375" style="46" customWidth="1"/>
    <col min="5654" max="5654" width="9.140625" style="46"/>
    <col min="5655" max="5655" width="9.85546875" style="46" customWidth="1"/>
    <col min="5656" max="5656" width="9.7109375" style="46" customWidth="1"/>
    <col min="5657" max="5658" width="9.140625" style="46"/>
    <col min="5659" max="5659" width="10" style="46" customWidth="1"/>
    <col min="5660" max="5660" width="9.28515625" style="46" bestFit="1" customWidth="1"/>
    <col min="5661" max="5661" width="9.140625" style="46"/>
    <col min="5662" max="5662" width="9.7109375" style="46" customWidth="1"/>
    <col min="5663" max="5664" width="9.140625" style="46"/>
    <col min="5665" max="5665" width="9.7109375" style="46" customWidth="1"/>
    <col min="5666" max="5884" width="9.140625" style="46"/>
    <col min="5885" max="5885" width="4.42578125" style="46" customWidth="1"/>
    <col min="5886" max="5886" width="33.42578125" style="46" customWidth="1"/>
    <col min="5887" max="5895" width="9.7109375" style="46" customWidth="1"/>
    <col min="5896" max="5897" width="9.5703125" style="46" customWidth="1"/>
    <col min="5898" max="5898" width="9.140625" style="46"/>
    <col min="5899" max="5899" width="9.5703125" style="46" customWidth="1"/>
    <col min="5900" max="5900" width="9.7109375" style="46" customWidth="1"/>
    <col min="5901" max="5901" width="9.140625" style="46"/>
    <col min="5902" max="5902" width="9.85546875" style="46" customWidth="1"/>
    <col min="5903" max="5903" width="9.7109375" style="46" customWidth="1"/>
    <col min="5904" max="5904" width="9.140625" style="46"/>
    <col min="5905" max="5905" width="9.85546875" style="46" customWidth="1"/>
    <col min="5906" max="5906" width="9.7109375" style="46" customWidth="1"/>
    <col min="5907" max="5907" width="9.140625" style="46"/>
    <col min="5908" max="5908" width="9.85546875" style="46" customWidth="1"/>
    <col min="5909" max="5909" width="9.7109375" style="46" customWidth="1"/>
    <col min="5910" max="5910" width="9.140625" style="46"/>
    <col min="5911" max="5911" width="9.85546875" style="46" customWidth="1"/>
    <col min="5912" max="5912" width="9.7109375" style="46" customWidth="1"/>
    <col min="5913" max="5914" width="9.140625" style="46"/>
    <col min="5915" max="5915" width="10" style="46" customWidth="1"/>
    <col min="5916" max="5916" width="9.28515625" style="46" bestFit="1" customWidth="1"/>
    <col min="5917" max="5917" width="9.140625" style="46"/>
    <col min="5918" max="5918" width="9.7109375" style="46" customWidth="1"/>
    <col min="5919" max="5920" width="9.140625" style="46"/>
    <col min="5921" max="5921" width="9.7109375" style="46" customWidth="1"/>
    <col min="5922" max="6140" width="9.140625" style="46"/>
    <col min="6141" max="6141" width="4.42578125" style="46" customWidth="1"/>
    <col min="6142" max="6142" width="33.42578125" style="46" customWidth="1"/>
    <col min="6143" max="6151" width="9.7109375" style="46" customWidth="1"/>
    <col min="6152" max="6153" width="9.5703125" style="46" customWidth="1"/>
    <col min="6154" max="6154" width="9.140625" style="46"/>
    <col min="6155" max="6155" width="9.5703125" style="46" customWidth="1"/>
    <col min="6156" max="6156" width="9.7109375" style="46" customWidth="1"/>
    <col min="6157" max="6157" width="9.140625" style="46"/>
    <col min="6158" max="6158" width="9.85546875" style="46" customWidth="1"/>
    <col min="6159" max="6159" width="9.7109375" style="46" customWidth="1"/>
    <col min="6160" max="6160" width="9.140625" style="46"/>
    <col min="6161" max="6161" width="9.85546875" style="46" customWidth="1"/>
    <col min="6162" max="6162" width="9.7109375" style="46" customWidth="1"/>
    <col min="6163" max="6163" width="9.140625" style="46"/>
    <col min="6164" max="6164" width="9.85546875" style="46" customWidth="1"/>
    <col min="6165" max="6165" width="9.7109375" style="46" customWidth="1"/>
    <col min="6166" max="6166" width="9.140625" style="46"/>
    <col min="6167" max="6167" width="9.85546875" style="46" customWidth="1"/>
    <col min="6168" max="6168" width="9.7109375" style="46" customWidth="1"/>
    <col min="6169" max="6170" width="9.140625" style="46"/>
    <col min="6171" max="6171" width="10" style="46" customWidth="1"/>
    <col min="6172" max="6172" width="9.28515625" style="46" bestFit="1" customWidth="1"/>
    <col min="6173" max="6173" width="9.140625" style="46"/>
    <col min="6174" max="6174" width="9.7109375" style="46" customWidth="1"/>
    <col min="6175" max="6176" width="9.140625" style="46"/>
    <col min="6177" max="6177" width="9.7109375" style="46" customWidth="1"/>
    <col min="6178" max="6396" width="9.140625" style="46"/>
    <col min="6397" max="6397" width="4.42578125" style="46" customWidth="1"/>
    <col min="6398" max="6398" width="33.42578125" style="46" customWidth="1"/>
    <col min="6399" max="6407" width="9.7109375" style="46" customWidth="1"/>
    <col min="6408" max="6409" width="9.5703125" style="46" customWidth="1"/>
    <col min="6410" max="6410" width="9.140625" style="46"/>
    <col min="6411" max="6411" width="9.5703125" style="46" customWidth="1"/>
    <col min="6412" max="6412" width="9.7109375" style="46" customWidth="1"/>
    <col min="6413" max="6413" width="9.140625" style="46"/>
    <col min="6414" max="6414" width="9.85546875" style="46" customWidth="1"/>
    <col min="6415" max="6415" width="9.7109375" style="46" customWidth="1"/>
    <col min="6416" max="6416" width="9.140625" style="46"/>
    <col min="6417" max="6417" width="9.85546875" style="46" customWidth="1"/>
    <col min="6418" max="6418" width="9.7109375" style="46" customWidth="1"/>
    <col min="6419" max="6419" width="9.140625" style="46"/>
    <col min="6420" max="6420" width="9.85546875" style="46" customWidth="1"/>
    <col min="6421" max="6421" width="9.7109375" style="46" customWidth="1"/>
    <col min="6422" max="6422" width="9.140625" style="46"/>
    <col min="6423" max="6423" width="9.85546875" style="46" customWidth="1"/>
    <col min="6424" max="6424" width="9.7109375" style="46" customWidth="1"/>
    <col min="6425" max="6426" width="9.140625" style="46"/>
    <col min="6427" max="6427" width="10" style="46" customWidth="1"/>
    <col min="6428" max="6428" width="9.28515625" style="46" bestFit="1" customWidth="1"/>
    <col min="6429" max="6429" width="9.140625" style="46"/>
    <col min="6430" max="6430" width="9.7109375" style="46" customWidth="1"/>
    <col min="6431" max="6432" width="9.140625" style="46"/>
    <col min="6433" max="6433" width="9.7109375" style="46" customWidth="1"/>
    <col min="6434" max="6652" width="9.140625" style="46"/>
    <col min="6653" max="6653" width="4.42578125" style="46" customWidth="1"/>
    <col min="6654" max="6654" width="33.42578125" style="46" customWidth="1"/>
    <col min="6655" max="6663" width="9.7109375" style="46" customWidth="1"/>
    <col min="6664" max="6665" width="9.5703125" style="46" customWidth="1"/>
    <col min="6666" max="6666" width="9.140625" style="46"/>
    <col min="6667" max="6667" width="9.5703125" style="46" customWidth="1"/>
    <col min="6668" max="6668" width="9.7109375" style="46" customWidth="1"/>
    <col min="6669" max="6669" width="9.140625" style="46"/>
    <col min="6670" max="6670" width="9.85546875" style="46" customWidth="1"/>
    <col min="6671" max="6671" width="9.7109375" style="46" customWidth="1"/>
    <col min="6672" max="6672" width="9.140625" style="46"/>
    <col min="6673" max="6673" width="9.85546875" style="46" customWidth="1"/>
    <col min="6674" max="6674" width="9.7109375" style="46" customWidth="1"/>
    <col min="6675" max="6675" width="9.140625" style="46"/>
    <col min="6676" max="6676" width="9.85546875" style="46" customWidth="1"/>
    <col min="6677" max="6677" width="9.7109375" style="46" customWidth="1"/>
    <col min="6678" max="6678" width="9.140625" style="46"/>
    <col min="6679" max="6679" width="9.85546875" style="46" customWidth="1"/>
    <col min="6680" max="6680" width="9.7109375" style="46" customWidth="1"/>
    <col min="6681" max="6682" width="9.140625" style="46"/>
    <col min="6683" max="6683" width="10" style="46" customWidth="1"/>
    <col min="6684" max="6684" width="9.28515625" style="46" bestFit="1" customWidth="1"/>
    <col min="6685" max="6685" width="9.140625" style="46"/>
    <col min="6686" max="6686" width="9.7109375" style="46" customWidth="1"/>
    <col min="6687" max="6688" width="9.140625" style="46"/>
    <col min="6689" max="6689" width="9.7109375" style="46" customWidth="1"/>
    <col min="6690" max="6908" width="9.140625" style="46"/>
    <col min="6909" max="6909" width="4.42578125" style="46" customWidth="1"/>
    <col min="6910" max="6910" width="33.42578125" style="46" customWidth="1"/>
    <col min="6911" max="6919" width="9.7109375" style="46" customWidth="1"/>
    <col min="6920" max="6921" width="9.5703125" style="46" customWidth="1"/>
    <col min="6922" max="6922" width="9.140625" style="46"/>
    <col min="6923" max="6923" width="9.5703125" style="46" customWidth="1"/>
    <col min="6924" max="6924" width="9.7109375" style="46" customWidth="1"/>
    <col min="6925" max="6925" width="9.140625" style="46"/>
    <col min="6926" max="6926" width="9.85546875" style="46" customWidth="1"/>
    <col min="6927" max="6927" width="9.7109375" style="46" customWidth="1"/>
    <col min="6928" max="6928" width="9.140625" style="46"/>
    <col min="6929" max="6929" width="9.85546875" style="46" customWidth="1"/>
    <col min="6930" max="6930" width="9.7109375" style="46" customWidth="1"/>
    <col min="6931" max="6931" width="9.140625" style="46"/>
    <col min="6932" max="6932" width="9.85546875" style="46" customWidth="1"/>
    <col min="6933" max="6933" width="9.7109375" style="46" customWidth="1"/>
    <col min="6934" max="6934" width="9.140625" style="46"/>
    <col min="6935" max="6935" width="9.85546875" style="46" customWidth="1"/>
    <col min="6936" max="6936" width="9.7109375" style="46" customWidth="1"/>
    <col min="6937" max="6938" width="9.140625" style="46"/>
    <col min="6939" max="6939" width="10" style="46" customWidth="1"/>
    <col min="6940" max="6940" width="9.28515625" style="46" bestFit="1" customWidth="1"/>
    <col min="6941" max="6941" width="9.140625" style="46"/>
    <col min="6942" max="6942" width="9.7109375" style="46" customWidth="1"/>
    <col min="6943" max="6944" width="9.140625" style="46"/>
    <col min="6945" max="6945" width="9.7109375" style="46" customWidth="1"/>
    <col min="6946" max="7164" width="9.140625" style="46"/>
    <col min="7165" max="7165" width="4.42578125" style="46" customWidth="1"/>
    <col min="7166" max="7166" width="33.42578125" style="46" customWidth="1"/>
    <col min="7167" max="7175" width="9.7109375" style="46" customWidth="1"/>
    <col min="7176" max="7177" width="9.5703125" style="46" customWidth="1"/>
    <col min="7178" max="7178" width="9.140625" style="46"/>
    <col min="7179" max="7179" width="9.5703125" style="46" customWidth="1"/>
    <col min="7180" max="7180" width="9.7109375" style="46" customWidth="1"/>
    <col min="7181" max="7181" width="9.140625" style="46"/>
    <col min="7182" max="7182" width="9.85546875" style="46" customWidth="1"/>
    <col min="7183" max="7183" width="9.7109375" style="46" customWidth="1"/>
    <col min="7184" max="7184" width="9.140625" style="46"/>
    <col min="7185" max="7185" width="9.85546875" style="46" customWidth="1"/>
    <col min="7186" max="7186" width="9.7109375" style="46" customWidth="1"/>
    <col min="7187" max="7187" width="9.140625" style="46"/>
    <col min="7188" max="7188" width="9.85546875" style="46" customWidth="1"/>
    <col min="7189" max="7189" width="9.7109375" style="46" customWidth="1"/>
    <col min="7190" max="7190" width="9.140625" style="46"/>
    <col min="7191" max="7191" width="9.85546875" style="46" customWidth="1"/>
    <col min="7192" max="7192" width="9.7109375" style="46" customWidth="1"/>
    <col min="7193" max="7194" width="9.140625" style="46"/>
    <col min="7195" max="7195" width="10" style="46" customWidth="1"/>
    <col min="7196" max="7196" width="9.28515625" style="46" bestFit="1" customWidth="1"/>
    <col min="7197" max="7197" width="9.140625" style="46"/>
    <col min="7198" max="7198" width="9.7109375" style="46" customWidth="1"/>
    <col min="7199" max="7200" width="9.140625" style="46"/>
    <col min="7201" max="7201" width="9.7109375" style="46" customWidth="1"/>
    <col min="7202" max="7420" width="9.140625" style="46"/>
    <col min="7421" max="7421" width="4.42578125" style="46" customWidth="1"/>
    <col min="7422" max="7422" width="33.42578125" style="46" customWidth="1"/>
    <col min="7423" max="7431" width="9.7109375" style="46" customWidth="1"/>
    <col min="7432" max="7433" width="9.5703125" style="46" customWidth="1"/>
    <col min="7434" max="7434" width="9.140625" style="46"/>
    <col min="7435" max="7435" width="9.5703125" style="46" customWidth="1"/>
    <col min="7436" max="7436" width="9.7109375" style="46" customWidth="1"/>
    <col min="7437" max="7437" width="9.140625" style="46"/>
    <col min="7438" max="7438" width="9.85546875" style="46" customWidth="1"/>
    <col min="7439" max="7439" width="9.7109375" style="46" customWidth="1"/>
    <col min="7440" max="7440" width="9.140625" style="46"/>
    <col min="7441" max="7441" width="9.85546875" style="46" customWidth="1"/>
    <col min="7442" max="7442" width="9.7109375" style="46" customWidth="1"/>
    <col min="7443" max="7443" width="9.140625" style="46"/>
    <col min="7444" max="7444" width="9.85546875" style="46" customWidth="1"/>
    <col min="7445" max="7445" width="9.7109375" style="46" customWidth="1"/>
    <col min="7446" max="7446" width="9.140625" style="46"/>
    <col min="7447" max="7447" width="9.85546875" style="46" customWidth="1"/>
    <col min="7448" max="7448" width="9.7109375" style="46" customWidth="1"/>
    <col min="7449" max="7450" width="9.140625" style="46"/>
    <col min="7451" max="7451" width="10" style="46" customWidth="1"/>
    <col min="7452" max="7452" width="9.28515625" style="46" bestFit="1" customWidth="1"/>
    <col min="7453" max="7453" width="9.140625" style="46"/>
    <col min="7454" max="7454" width="9.7109375" style="46" customWidth="1"/>
    <col min="7455" max="7456" width="9.140625" style="46"/>
    <col min="7457" max="7457" width="9.7109375" style="46" customWidth="1"/>
    <col min="7458" max="7676" width="9.140625" style="46"/>
    <col min="7677" max="7677" width="4.42578125" style="46" customWidth="1"/>
    <col min="7678" max="7678" width="33.42578125" style="46" customWidth="1"/>
    <col min="7679" max="7687" width="9.7109375" style="46" customWidth="1"/>
    <col min="7688" max="7689" width="9.5703125" style="46" customWidth="1"/>
    <col min="7690" max="7690" width="9.140625" style="46"/>
    <col min="7691" max="7691" width="9.5703125" style="46" customWidth="1"/>
    <col min="7692" max="7692" width="9.7109375" style="46" customWidth="1"/>
    <col min="7693" max="7693" width="9.140625" style="46"/>
    <col min="7694" max="7694" width="9.85546875" style="46" customWidth="1"/>
    <col min="7695" max="7695" width="9.7109375" style="46" customWidth="1"/>
    <col min="7696" max="7696" width="9.140625" style="46"/>
    <col min="7697" max="7697" width="9.85546875" style="46" customWidth="1"/>
    <col min="7698" max="7698" width="9.7109375" style="46" customWidth="1"/>
    <col min="7699" max="7699" width="9.140625" style="46"/>
    <col min="7700" max="7700" width="9.85546875" style="46" customWidth="1"/>
    <col min="7701" max="7701" width="9.7109375" style="46" customWidth="1"/>
    <col min="7702" max="7702" width="9.140625" style="46"/>
    <col min="7703" max="7703" width="9.85546875" style="46" customWidth="1"/>
    <col min="7704" max="7704" width="9.7109375" style="46" customWidth="1"/>
    <col min="7705" max="7706" width="9.140625" style="46"/>
    <col min="7707" max="7707" width="10" style="46" customWidth="1"/>
    <col min="7708" max="7708" width="9.28515625" style="46" bestFit="1" customWidth="1"/>
    <col min="7709" max="7709" width="9.140625" style="46"/>
    <col min="7710" max="7710" width="9.7109375" style="46" customWidth="1"/>
    <col min="7711" max="7712" width="9.140625" style="46"/>
    <col min="7713" max="7713" width="9.7109375" style="46" customWidth="1"/>
    <col min="7714" max="7932" width="9.140625" style="46"/>
    <col min="7933" max="7933" width="4.42578125" style="46" customWidth="1"/>
    <col min="7934" max="7934" width="33.42578125" style="46" customWidth="1"/>
    <col min="7935" max="7943" width="9.7109375" style="46" customWidth="1"/>
    <col min="7944" max="7945" width="9.5703125" style="46" customWidth="1"/>
    <col min="7946" max="7946" width="9.140625" style="46"/>
    <col min="7947" max="7947" width="9.5703125" style="46" customWidth="1"/>
    <col min="7948" max="7948" width="9.7109375" style="46" customWidth="1"/>
    <col min="7949" max="7949" width="9.140625" style="46"/>
    <col min="7950" max="7950" width="9.85546875" style="46" customWidth="1"/>
    <col min="7951" max="7951" width="9.7109375" style="46" customWidth="1"/>
    <col min="7952" max="7952" width="9.140625" style="46"/>
    <col min="7953" max="7953" width="9.85546875" style="46" customWidth="1"/>
    <col min="7954" max="7954" width="9.7109375" style="46" customWidth="1"/>
    <col min="7955" max="7955" width="9.140625" style="46"/>
    <col min="7956" max="7956" width="9.85546875" style="46" customWidth="1"/>
    <col min="7957" max="7957" width="9.7109375" style="46" customWidth="1"/>
    <col min="7958" max="7958" width="9.140625" style="46"/>
    <col min="7959" max="7959" width="9.85546875" style="46" customWidth="1"/>
    <col min="7960" max="7960" width="9.7109375" style="46" customWidth="1"/>
    <col min="7961" max="7962" width="9.140625" style="46"/>
    <col min="7963" max="7963" width="10" style="46" customWidth="1"/>
    <col min="7964" max="7964" width="9.28515625" style="46" bestFit="1" customWidth="1"/>
    <col min="7965" max="7965" width="9.140625" style="46"/>
    <col min="7966" max="7966" width="9.7109375" style="46" customWidth="1"/>
    <col min="7967" max="7968" width="9.140625" style="46"/>
    <col min="7969" max="7969" width="9.7109375" style="46" customWidth="1"/>
    <col min="7970" max="8188" width="9.140625" style="46"/>
    <col min="8189" max="8189" width="4.42578125" style="46" customWidth="1"/>
    <col min="8190" max="8190" width="33.42578125" style="46" customWidth="1"/>
    <col min="8191" max="8199" width="9.7109375" style="46" customWidth="1"/>
    <col min="8200" max="8201" width="9.5703125" style="46" customWidth="1"/>
    <col min="8202" max="8202" width="9.140625" style="46"/>
    <col min="8203" max="8203" width="9.5703125" style="46" customWidth="1"/>
    <col min="8204" max="8204" width="9.7109375" style="46" customWidth="1"/>
    <col min="8205" max="8205" width="9.140625" style="46"/>
    <col min="8206" max="8206" width="9.85546875" style="46" customWidth="1"/>
    <col min="8207" max="8207" width="9.7109375" style="46" customWidth="1"/>
    <col min="8208" max="8208" width="9.140625" style="46"/>
    <col min="8209" max="8209" width="9.85546875" style="46" customWidth="1"/>
    <col min="8210" max="8210" width="9.7109375" style="46" customWidth="1"/>
    <col min="8211" max="8211" width="9.140625" style="46"/>
    <col min="8212" max="8212" width="9.85546875" style="46" customWidth="1"/>
    <col min="8213" max="8213" width="9.7109375" style="46" customWidth="1"/>
    <col min="8214" max="8214" width="9.140625" style="46"/>
    <col min="8215" max="8215" width="9.85546875" style="46" customWidth="1"/>
    <col min="8216" max="8216" width="9.7109375" style="46" customWidth="1"/>
    <col min="8217" max="8218" width="9.140625" style="46"/>
    <col min="8219" max="8219" width="10" style="46" customWidth="1"/>
    <col min="8220" max="8220" width="9.28515625" style="46" bestFit="1" customWidth="1"/>
    <col min="8221" max="8221" width="9.140625" style="46"/>
    <col min="8222" max="8222" width="9.7109375" style="46" customWidth="1"/>
    <col min="8223" max="8224" width="9.140625" style="46"/>
    <col min="8225" max="8225" width="9.7109375" style="46" customWidth="1"/>
    <col min="8226" max="8444" width="9.140625" style="46"/>
    <col min="8445" max="8445" width="4.42578125" style="46" customWidth="1"/>
    <col min="8446" max="8446" width="33.42578125" style="46" customWidth="1"/>
    <col min="8447" max="8455" width="9.7109375" style="46" customWidth="1"/>
    <col min="8456" max="8457" width="9.5703125" style="46" customWidth="1"/>
    <col min="8458" max="8458" width="9.140625" style="46"/>
    <col min="8459" max="8459" width="9.5703125" style="46" customWidth="1"/>
    <col min="8460" max="8460" width="9.7109375" style="46" customWidth="1"/>
    <col min="8461" max="8461" width="9.140625" style="46"/>
    <col min="8462" max="8462" width="9.85546875" style="46" customWidth="1"/>
    <col min="8463" max="8463" width="9.7109375" style="46" customWidth="1"/>
    <col min="8464" max="8464" width="9.140625" style="46"/>
    <col min="8465" max="8465" width="9.85546875" style="46" customWidth="1"/>
    <col min="8466" max="8466" width="9.7109375" style="46" customWidth="1"/>
    <col min="8467" max="8467" width="9.140625" style="46"/>
    <col min="8468" max="8468" width="9.85546875" style="46" customWidth="1"/>
    <col min="8469" max="8469" width="9.7109375" style="46" customWidth="1"/>
    <col min="8470" max="8470" width="9.140625" style="46"/>
    <col min="8471" max="8471" width="9.85546875" style="46" customWidth="1"/>
    <col min="8472" max="8472" width="9.7109375" style="46" customWidth="1"/>
    <col min="8473" max="8474" width="9.140625" style="46"/>
    <col min="8475" max="8475" width="10" style="46" customWidth="1"/>
    <col min="8476" max="8476" width="9.28515625" style="46" bestFit="1" customWidth="1"/>
    <col min="8477" max="8477" width="9.140625" style="46"/>
    <col min="8478" max="8478" width="9.7109375" style="46" customWidth="1"/>
    <col min="8479" max="8480" width="9.140625" style="46"/>
    <col min="8481" max="8481" width="9.7109375" style="46" customWidth="1"/>
    <col min="8482" max="8700" width="9.140625" style="46"/>
    <col min="8701" max="8701" width="4.42578125" style="46" customWidth="1"/>
    <col min="8702" max="8702" width="33.42578125" style="46" customWidth="1"/>
    <col min="8703" max="8711" width="9.7109375" style="46" customWidth="1"/>
    <col min="8712" max="8713" width="9.5703125" style="46" customWidth="1"/>
    <col min="8714" max="8714" width="9.140625" style="46"/>
    <col min="8715" max="8715" width="9.5703125" style="46" customWidth="1"/>
    <col min="8716" max="8716" width="9.7109375" style="46" customWidth="1"/>
    <col min="8717" max="8717" width="9.140625" style="46"/>
    <col min="8718" max="8718" width="9.85546875" style="46" customWidth="1"/>
    <col min="8719" max="8719" width="9.7109375" style="46" customWidth="1"/>
    <col min="8720" max="8720" width="9.140625" style="46"/>
    <col min="8721" max="8721" width="9.85546875" style="46" customWidth="1"/>
    <col min="8722" max="8722" width="9.7109375" style="46" customWidth="1"/>
    <col min="8723" max="8723" width="9.140625" style="46"/>
    <col min="8724" max="8724" width="9.85546875" style="46" customWidth="1"/>
    <col min="8725" max="8725" width="9.7109375" style="46" customWidth="1"/>
    <col min="8726" max="8726" width="9.140625" style="46"/>
    <col min="8727" max="8727" width="9.85546875" style="46" customWidth="1"/>
    <col min="8728" max="8728" width="9.7109375" style="46" customWidth="1"/>
    <col min="8729" max="8730" width="9.140625" style="46"/>
    <col min="8731" max="8731" width="10" style="46" customWidth="1"/>
    <col min="8732" max="8732" width="9.28515625" style="46" bestFit="1" customWidth="1"/>
    <col min="8733" max="8733" width="9.140625" style="46"/>
    <col min="8734" max="8734" width="9.7109375" style="46" customWidth="1"/>
    <col min="8735" max="8736" width="9.140625" style="46"/>
    <col min="8737" max="8737" width="9.7109375" style="46" customWidth="1"/>
    <col min="8738" max="8956" width="9.140625" style="46"/>
    <col min="8957" max="8957" width="4.42578125" style="46" customWidth="1"/>
    <col min="8958" max="8958" width="33.42578125" style="46" customWidth="1"/>
    <col min="8959" max="8967" width="9.7109375" style="46" customWidth="1"/>
    <col min="8968" max="8969" width="9.5703125" style="46" customWidth="1"/>
    <col min="8970" max="8970" width="9.140625" style="46"/>
    <col min="8971" max="8971" width="9.5703125" style="46" customWidth="1"/>
    <col min="8972" max="8972" width="9.7109375" style="46" customWidth="1"/>
    <col min="8973" max="8973" width="9.140625" style="46"/>
    <col min="8974" max="8974" width="9.85546875" style="46" customWidth="1"/>
    <col min="8975" max="8975" width="9.7109375" style="46" customWidth="1"/>
    <col min="8976" max="8976" width="9.140625" style="46"/>
    <col min="8977" max="8977" width="9.85546875" style="46" customWidth="1"/>
    <col min="8978" max="8978" width="9.7109375" style="46" customWidth="1"/>
    <col min="8979" max="8979" width="9.140625" style="46"/>
    <col min="8980" max="8980" width="9.85546875" style="46" customWidth="1"/>
    <col min="8981" max="8981" width="9.7109375" style="46" customWidth="1"/>
    <col min="8982" max="8982" width="9.140625" style="46"/>
    <col min="8983" max="8983" width="9.85546875" style="46" customWidth="1"/>
    <col min="8984" max="8984" width="9.7109375" style="46" customWidth="1"/>
    <col min="8985" max="8986" width="9.140625" style="46"/>
    <col min="8987" max="8987" width="10" style="46" customWidth="1"/>
    <col min="8988" max="8988" width="9.28515625" style="46" bestFit="1" customWidth="1"/>
    <col min="8989" max="8989" width="9.140625" style="46"/>
    <col min="8990" max="8990" width="9.7109375" style="46" customWidth="1"/>
    <col min="8991" max="8992" width="9.140625" style="46"/>
    <col min="8993" max="8993" width="9.7109375" style="46" customWidth="1"/>
    <col min="8994" max="9212" width="9.140625" style="46"/>
    <col min="9213" max="9213" width="4.42578125" style="46" customWidth="1"/>
    <col min="9214" max="9214" width="33.42578125" style="46" customWidth="1"/>
    <col min="9215" max="9223" width="9.7109375" style="46" customWidth="1"/>
    <col min="9224" max="9225" width="9.5703125" style="46" customWidth="1"/>
    <col min="9226" max="9226" width="9.140625" style="46"/>
    <col min="9227" max="9227" width="9.5703125" style="46" customWidth="1"/>
    <col min="9228" max="9228" width="9.7109375" style="46" customWidth="1"/>
    <col min="9229" max="9229" width="9.140625" style="46"/>
    <col min="9230" max="9230" width="9.85546875" style="46" customWidth="1"/>
    <col min="9231" max="9231" width="9.7109375" style="46" customWidth="1"/>
    <col min="9232" max="9232" width="9.140625" style="46"/>
    <col min="9233" max="9233" width="9.85546875" style="46" customWidth="1"/>
    <col min="9234" max="9234" width="9.7109375" style="46" customWidth="1"/>
    <col min="9235" max="9235" width="9.140625" style="46"/>
    <col min="9236" max="9236" width="9.85546875" style="46" customWidth="1"/>
    <col min="9237" max="9237" width="9.7109375" style="46" customWidth="1"/>
    <col min="9238" max="9238" width="9.140625" style="46"/>
    <col min="9239" max="9239" width="9.85546875" style="46" customWidth="1"/>
    <col min="9240" max="9240" width="9.7109375" style="46" customWidth="1"/>
    <col min="9241" max="9242" width="9.140625" style="46"/>
    <col min="9243" max="9243" width="10" style="46" customWidth="1"/>
    <col min="9244" max="9244" width="9.28515625" style="46" bestFit="1" customWidth="1"/>
    <col min="9245" max="9245" width="9.140625" style="46"/>
    <col min="9246" max="9246" width="9.7109375" style="46" customWidth="1"/>
    <col min="9247" max="9248" width="9.140625" style="46"/>
    <col min="9249" max="9249" width="9.7109375" style="46" customWidth="1"/>
    <col min="9250" max="9468" width="9.140625" style="46"/>
    <col min="9469" max="9469" width="4.42578125" style="46" customWidth="1"/>
    <col min="9470" max="9470" width="33.42578125" style="46" customWidth="1"/>
    <col min="9471" max="9479" width="9.7109375" style="46" customWidth="1"/>
    <col min="9480" max="9481" width="9.5703125" style="46" customWidth="1"/>
    <col min="9482" max="9482" width="9.140625" style="46"/>
    <col min="9483" max="9483" width="9.5703125" style="46" customWidth="1"/>
    <col min="9484" max="9484" width="9.7109375" style="46" customWidth="1"/>
    <col min="9485" max="9485" width="9.140625" style="46"/>
    <col min="9486" max="9486" width="9.85546875" style="46" customWidth="1"/>
    <col min="9487" max="9487" width="9.7109375" style="46" customWidth="1"/>
    <col min="9488" max="9488" width="9.140625" style="46"/>
    <col min="9489" max="9489" width="9.85546875" style="46" customWidth="1"/>
    <col min="9490" max="9490" width="9.7109375" style="46" customWidth="1"/>
    <col min="9491" max="9491" width="9.140625" style="46"/>
    <col min="9492" max="9492" width="9.85546875" style="46" customWidth="1"/>
    <col min="9493" max="9493" width="9.7109375" style="46" customWidth="1"/>
    <col min="9494" max="9494" width="9.140625" style="46"/>
    <col min="9495" max="9495" width="9.85546875" style="46" customWidth="1"/>
    <col min="9496" max="9496" width="9.7109375" style="46" customWidth="1"/>
    <col min="9497" max="9498" width="9.140625" style="46"/>
    <col min="9499" max="9499" width="10" style="46" customWidth="1"/>
    <col min="9500" max="9500" width="9.28515625" style="46" bestFit="1" customWidth="1"/>
    <col min="9501" max="9501" width="9.140625" style="46"/>
    <col min="9502" max="9502" width="9.7109375" style="46" customWidth="1"/>
    <col min="9503" max="9504" width="9.140625" style="46"/>
    <col min="9505" max="9505" width="9.7109375" style="46" customWidth="1"/>
    <col min="9506" max="9724" width="9.140625" style="46"/>
    <col min="9725" max="9725" width="4.42578125" style="46" customWidth="1"/>
    <col min="9726" max="9726" width="33.42578125" style="46" customWidth="1"/>
    <col min="9727" max="9735" width="9.7109375" style="46" customWidth="1"/>
    <col min="9736" max="9737" width="9.5703125" style="46" customWidth="1"/>
    <col min="9738" max="9738" width="9.140625" style="46"/>
    <col min="9739" max="9739" width="9.5703125" style="46" customWidth="1"/>
    <col min="9740" max="9740" width="9.7109375" style="46" customWidth="1"/>
    <col min="9741" max="9741" width="9.140625" style="46"/>
    <col min="9742" max="9742" width="9.85546875" style="46" customWidth="1"/>
    <col min="9743" max="9743" width="9.7109375" style="46" customWidth="1"/>
    <col min="9744" max="9744" width="9.140625" style="46"/>
    <col min="9745" max="9745" width="9.85546875" style="46" customWidth="1"/>
    <col min="9746" max="9746" width="9.7109375" style="46" customWidth="1"/>
    <col min="9747" max="9747" width="9.140625" style="46"/>
    <col min="9748" max="9748" width="9.85546875" style="46" customWidth="1"/>
    <col min="9749" max="9749" width="9.7109375" style="46" customWidth="1"/>
    <col min="9750" max="9750" width="9.140625" style="46"/>
    <col min="9751" max="9751" width="9.85546875" style="46" customWidth="1"/>
    <col min="9752" max="9752" width="9.7109375" style="46" customWidth="1"/>
    <col min="9753" max="9754" width="9.140625" style="46"/>
    <col min="9755" max="9755" width="10" style="46" customWidth="1"/>
    <col min="9756" max="9756" width="9.28515625" style="46" bestFit="1" customWidth="1"/>
    <col min="9757" max="9757" width="9.140625" style="46"/>
    <col min="9758" max="9758" width="9.7109375" style="46" customWidth="1"/>
    <col min="9759" max="9760" width="9.140625" style="46"/>
    <col min="9761" max="9761" width="9.7109375" style="46" customWidth="1"/>
    <col min="9762" max="9980" width="9.140625" style="46"/>
    <col min="9981" max="9981" width="4.42578125" style="46" customWidth="1"/>
    <col min="9982" max="9982" width="33.42578125" style="46" customWidth="1"/>
    <col min="9983" max="9991" width="9.7109375" style="46" customWidth="1"/>
    <col min="9992" max="9993" width="9.5703125" style="46" customWidth="1"/>
    <col min="9994" max="9994" width="9.140625" style="46"/>
    <col min="9995" max="9995" width="9.5703125" style="46" customWidth="1"/>
    <col min="9996" max="9996" width="9.7109375" style="46" customWidth="1"/>
    <col min="9997" max="9997" width="9.140625" style="46"/>
    <col min="9998" max="9998" width="9.85546875" style="46" customWidth="1"/>
    <col min="9999" max="9999" width="9.7109375" style="46" customWidth="1"/>
    <col min="10000" max="10000" width="9.140625" style="46"/>
    <col min="10001" max="10001" width="9.85546875" style="46" customWidth="1"/>
    <col min="10002" max="10002" width="9.7109375" style="46" customWidth="1"/>
    <col min="10003" max="10003" width="9.140625" style="46"/>
    <col min="10004" max="10004" width="9.85546875" style="46" customWidth="1"/>
    <col min="10005" max="10005" width="9.7109375" style="46" customWidth="1"/>
    <col min="10006" max="10006" width="9.140625" style="46"/>
    <col min="10007" max="10007" width="9.85546875" style="46" customWidth="1"/>
    <col min="10008" max="10008" width="9.7109375" style="46" customWidth="1"/>
    <col min="10009" max="10010" width="9.140625" style="46"/>
    <col min="10011" max="10011" width="10" style="46" customWidth="1"/>
    <col min="10012" max="10012" width="9.28515625" style="46" bestFit="1" customWidth="1"/>
    <col min="10013" max="10013" width="9.140625" style="46"/>
    <col min="10014" max="10014" width="9.7109375" style="46" customWidth="1"/>
    <col min="10015" max="10016" width="9.140625" style="46"/>
    <col min="10017" max="10017" width="9.7109375" style="46" customWidth="1"/>
    <col min="10018" max="10236" width="9.140625" style="46"/>
    <col min="10237" max="10237" width="4.42578125" style="46" customWidth="1"/>
    <col min="10238" max="10238" width="33.42578125" style="46" customWidth="1"/>
    <col min="10239" max="10247" width="9.7109375" style="46" customWidth="1"/>
    <col min="10248" max="10249" width="9.5703125" style="46" customWidth="1"/>
    <col min="10250" max="10250" width="9.140625" style="46"/>
    <col min="10251" max="10251" width="9.5703125" style="46" customWidth="1"/>
    <col min="10252" max="10252" width="9.7109375" style="46" customWidth="1"/>
    <col min="10253" max="10253" width="9.140625" style="46"/>
    <col min="10254" max="10254" width="9.85546875" style="46" customWidth="1"/>
    <col min="10255" max="10255" width="9.7109375" style="46" customWidth="1"/>
    <col min="10256" max="10256" width="9.140625" style="46"/>
    <col min="10257" max="10257" width="9.85546875" style="46" customWidth="1"/>
    <col min="10258" max="10258" width="9.7109375" style="46" customWidth="1"/>
    <col min="10259" max="10259" width="9.140625" style="46"/>
    <col min="10260" max="10260" width="9.85546875" style="46" customWidth="1"/>
    <col min="10261" max="10261" width="9.7109375" style="46" customWidth="1"/>
    <col min="10262" max="10262" width="9.140625" style="46"/>
    <col min="10263" max="10263" width="9.85546875" style="46" customWidth="1"/>
    <col min="10264" max="10264" width="9.7109375" style="46" customWidth="1"/>
    <col min="10265" max="10266" width="9.140625" style="46"/>
    <col min="10267" max="10267" width="10" style="46" customWidth="1"/>
    <col min="10268" max="10268" width="9.28515625" style="46" bestFit="1" customWidth="1"/>
    <col min="10269" max="10269" width="9.140625" style="46"/>
    <col min="10270" max="10270" width="9.7109375" style="46" customWidth="1"/>
    <col min="10271" max="10272" width="9.140625" style="46"/>
    <col min="10273" max="10273" width="9.7109375" style="46" customWidth="1"/>
    <col min="10274" max="10492" width="9.140625" style="46"/>
    <col min="10493" max="10493" width="4.42578125" style="46" customWidth="1"/>
    <col min="10494" max="10494" width="33.42578125" style="46" customWidth="1"/>
    <col min="10495" max="10503" width="9.7109375" style="46" customWidth="1"/>
    <col min="10504" max="10505" width="9.5703125" style="46" customWidth="1"/>
    <col min="10506" max="10506" width="9.140625" style="46"/>
    <col min="10507" max="10507" width="9.5703125" style="46" customWidth="1"/>
    <col min="10508" max="10508" width="9.7109375" style="46" customWidth="1"/>
    <col min="10509" max="10509" width="9.140625" style="46"/>
    <col min="10510" max="10510" width="9.85546875" style="46" customWidth="1"/>
    <col min="10511" max="10511" width="9.7109375" style="46" customWidth="1"/>
    <col min="10512" max="10512" width="9.140625" style="46"/>
    <col min="10513" max="10513" width="9.85546875" style="46" customWidth="1"/>
    <col min="10514" max="10514" width="9.7109375" style="46" customWidth="1"/>
    <col min="10515" max="10515" width="9.140625" style="46"/>
    <col min="10516" max="10516" width="9.85546875" style="46" customWidth="1"/>
    <col min="10517" max="10517" width="9.7109375" style="46" customWidth="1"/>
    <col min="10518" max="10518" width="9.140625" style="46"/>
    <col min="10519" max="10519" width="9.85546875" style="46" customWidth="1"/>
    <col min="10520" max="10520" width="9.7109375" style="46" customWidth="1"/>
    <col min="10521" max="10522" width="9.140625" style="46"/>
    <col min="10523" max="10523" width="10" style="46" customWidth="1"/>
    <col min="10524" max="10524" width="9.28515625" style="46" bestFit="1" customWidth="1"/>
    <col min="10525" max="10525" width="9.140625" style="46"/>
    <col min="10526" max="10526" width="9.7109375" style="46" customWidth="1"/>
    <col min="10527" max="10528" width="9.140625" style="46"/>
    <col min="10529" max="10529" width="9.7109375" style="46" customWidth="1"/>
    <col min="10530" max="10748" width="9.140625" style="46"/>
    <col min="10749" max="10749" width="4.42578125" style="46" customWidth="1"/>
    <col min="10750" max="10750" width="33.42578125" style="46" customWidth="1"/>
    <col min="10751" max="10759" width="9.7109375" style="46" customWidth="1"/>
    <col min="10760" max="10761" width="9.5703125" style="46" customWidth="1"/>
    <col min="10762" max="10762" width="9.140625" style="46"/>
    <col min="10763" max="10763" width="9.5703125" style="46" customWidth="1"/>
    <col min="10764" max="10764" width="9.7109375" style="46" customWidth="1"/>
    <col min="10765" max="10765" width="9.140625" style="46"/>
    <col min="10766" max="10766" width="9.85546875" style="46" customWidth="1"/>
    <col min="10767" max="10767" width="9.7109375" style="46" customWidth="1"/>
    <col min="10768" max="10768" width="9.140625" style="46"/>
    <col min="10769" max="10769" width="9.85546875" style="46" customWidth="1"/>
    <col min="10770" max="10770" width="9.7109375" style="46" customWidth="1"/>
    <col min="10771" max="10771" width="9.140625" style="46"/>
    <col min="10772" max="10772" width="9.85546875" style="46" customWidth="1"/>
    <col min="10773" max="10773" width="9.7109375" style="46" customWidth="1"/>
    <col min="10774" max="10774" width="9.140625" style="46"/>
    <col min="10775" max="10775" width="9.85546875" style="46" customWidth="1"/>
    <col min="10776" max="10776" width="9.7109375" style="46" customWidth="1"/>
    <col min="10777" max="10778" width="9.140625" style="46"/>
    <col min="10779" max="10779" width="10" style="46" customWidth="1"/>
    <col min="10780" max="10780" width="9.28515625" style="46" bestFit="1" customWidth="1"/>
    <col min="10781" max="10781" width="9.140625" style="46"/>
    <col min="10782" max="10782" width="9.7109375" style="46" customWidth="1"/>
    <col min="10783" max="10784" width="9.140625" style="46"/>
    <col min="10785" max="10785" width="9.7109375" style="46" customWidth="1"/>
    <col min="10786" max="11004" width="9.140625" style="46"/>
    <col min="11005" max="11005" width="4.42578125" style="46" customWidth="1"/>
    <col min="11006" max="11006" width="33.42578125" style="46" customWidth="1"/>
    <col min="11007" max="11015" width="9.7109375" style="46" customWidth="1"/>
    <col min="11016" max="11017" width="9.5703125" style="46" customWidth="1"/>
    <col min="11018" max="11018" width="9.140625" style="46"/>
    <col min="11019" max="11019" width="9.5703125" style="46" customWidth="1"/>
    <col min="11020" max="11020" width="9.7109375" style="46" customWidth="1"/>
    <col min="11021" max="11021" width="9.140625" style="46"/>
    <col min="11022" max="11022" width="9.85546875" style="46" customWidth="1"/>
    <col min="11023" max="11023" width="9.7109375" style="46" customWidth="1"/>
    <col min="11024" max="11024" width="9.140625" style="46"/>
    <col min="11025" max="11025" width="9.85546875" style="46" customWidth="1"/>
    <col min="11026" max="11026" width="9.7109375" style="46" customWidth="1"/>
    <col min="11027" max="11027" width="9.140625" style="46"/>
    <col min="11028" max="11028" width="9.85546875" style="46" customWidth="1"/>
    <col min="11029" max="11029" width="9.7109375" style="46" customWidth="1"/>
    <col min="11030" max="11030" width="9.140625" style="46"/>
    <col min="11031" max="11031" width="9.85546875" style="46" customWidth="1"/>
    <col min="11032" max="11032" width="9.7109375" style="46" customWidth="1"/>
    <col min="11033" max="11034" width="9.140625" style="46"/>
    <col min="11035" max="11035" width="10" style="46" customWidth="1"/>
    <col min="11036" max="11036" width="9.28515625" style="46" bestFit="1" customWidth="1"/>
    <col min="11037" max="11037" width="9.140625" style="46"/>
    <col min="11038" max="11038" width="9.7109375" style="46" customWidth="1"/>
    <col min="11039" max="11040" width="9.140625" style="46"/>
    <col min="11041" max="11041" width="9.7109375" style="46" customWidth="1"/>
    <col min="11042" max="11260" width="9.140625" style="46"/>
    <col min="11261" max="11261" width="4.42578125" style="46" customWidth="1"/>
    <col min="11262" max="11262" width="33.42578125" style="46" customWidth="1"/>
    <col min="11263" max="11271" width="9.7109375" style="46" customWidth="1"/>
    <col min="11272" max="11273" width="9.5703125" style="46" customWidth="1"/>
    <col min="11274" max="11274" width="9.140625" style="46"/>
    <col min="11275" max="11275" width="9.5703125" style="46" customWidth="1"/>
    <col min="11276" max="11276" width="9.7109375" style="46" customWidth="1"/>
    <col min="11277" max="11277" width="9.140625" style="46"/>
    <col min="11278" max="11278" width="9.85546875" style="46" customWidth="1"/>
    <col min="11279" max="11279" width="9.7109375" style="46" customWidth="1"/>
    <col min="11280" max="11280" width="9.140625" style="46"/>
    <col min="11281" max="11281" width="9.85546875" style="46" customWidth="1"/>
    <col min="11282" max="11282" width="9.7109375" style="46" customWidth="1"/>
    <col min="11283" max="11283" width="9.140625" style="46"/>
    <col min="11284" max="11284" width="9.85546875" style="46" customWidth="1"/>
    <col min="11285" max="11285" width="9.7109375" style="46" customWidth="1"/>
    <col min="11286" max="11286" width="9.140625" style="46"/>
    <col min="11287" max="11287" width="9.85546875" style="46" customWidth="1"/>
    <col min="11288" max="11288" width="9.7109375" style="46" customWidth="1"/>
    <col min="11289" max="11290" width="9.140625" style="46"/>
    <col min="11291" max="11291" width="10" style="46" customWidth="1"/>
    <col min="11292" max="11292" width="9.28515625" style="46" bestFit="1" customWidth="1"/>
    <col min="11293" max="11293" width="9.140625" style="46"/>
    <col min="11294" max="11294" width="9.7109375" style="46" customWidth="1"/>
    <col min="11295" max="11296" width="9.140625" style="46"/>
    <col min="11297" max="11297" width="9.7109375" style="46" customWidth="1"/>
    <col min="11298" max="11516" width="9.140625" style="46"/>
    <col min="11517" max="11517" width="4.42578125" style="46" customWidth="1"/>
    <col min="11518" max="11518" width="33.42578125" style="46" customWidth="1"/>
    <col min="11519" max="11527" width="9.7109375" style="46" customWidth="1"/>
    <col min="11528" max="11529" width="9.5703125" style="46" customWidth="1"/>
    <col min="11530" max="11530" width="9.140625" style="46"/>
    <col min="11531" max="11531" width="9.5703125" style="46" customWidth="1"/>
    <col min="11532" max="11532" width="9.7109375" style="46" customWidth="1"/>
    <col min="11533" max="11533" width="9.140625" style="46"/>
    <col min="11534" max="11534" width="9.85546875" style="46" customWidth="1"/>
    <col min="11535" max="11535" width="9.7109375" style="46" customWidth="1"/>
    <col min="11536" max="11536" width="9.140625" style="46"/>
    <col min="11537" max="11537" width="9.85546875" style="46" customWidth="1"/>
    <col min="11538" max="11538" width="9.7109375" style="46" customWidth="1"/>
    <col min="11539" max="11539" width="9.140625" style="46"/>
    <col min="11540" max="11540" width="9.85546875" style="46" customWidth="1"/>
    <col min="11541" max="11541" width="9.7109375" style="46" customWidth="1"/>
    <col min="11542" max="11542" width="9.140625" style="46"/>
    <col min="11543" max="11543" width="9.85546875" style="46" customWidth="1"/>
    <col min="11544" max="11544" width="9.7109375" style="46" customWidth="1"/>
    <col min="11545" max="11546" width="9.140625" style="46"/>
    <col min="11547" max="11547" width="10" style="46" customWidth="1"/>
    <col min="11548" max="11548" width="9.28515625" style="46" bestFit="1" customWidth="1"/>
    <col min="11549" max="11549" width="9.140625" style="46"/>
    <col min="11550" max="11550" width="9.7109375" style="46" customWidth="1"/>
    <col min="11551" max="11552" width="9.140625" style="46"/>
    <col min="11553" max="11553" width="9.7109375" style="46" customWidth="1"/>
    <col min="11554" max="11772" width="9.140625" style="46"/>
    <col min="11773" max="11773" width="4.42578125" style="46" customWidth="1"/>
    <col min="11774" max="11774" width="33.42578125" style="46" customWidth="1"/>
    <col min="11775" max="11783" width="9.7109375" style="46" customWidth="1"/>
    <col min="11784" max="11785" width="9.5703125" style="46" customWidth="1"/>
    <col min="11786" max="11786" width="9.140625" style="46"/>
    <col min="11787" max="11787" width="9.5703125" style="46" customWidth="1"/>
    <col min="11788" max="11788" width="9.7109375" style="46" customWidth="1"/>
    <col min="11789" max="11789" width="9.140625" style="46"/>
    <col min="11790" max="11790" width="9.85546875" style="46" customWidth="1"/>
    <col min="11791" max="11791" width="9.7109375" style="46" customWidth="1"/>
    <col min="11792" max="11792" width="9.140625" style="46"/>
    <col min="11793" max="11793" width="9.85546875" style="46" customWidth="1"/>
    <col min="11794" max="11794" width="9.7109375" style="46" customWidth="1"/>
    <col min="11795" max="11795" width="9.140625" style="46"/>
    <col min="11796" max="11796" width="9.85546875" style="46" customWidth="1"/>
    <col min="11797" max="11797" width="9.7109375" style="46" customWidth="1"/>
    <col min="11798" max="11798" width="9.140625" style="46"/>
    <col min="11799" max="11799" width="9.85546875" style="46" customWidth="1"/>
    <col min="11800" max="11800" width="9.7109375" style="46" customWidth="1"/>
    <col min="11801" max="11802" width="9.140625" style="46"/>
    <col min="11803" max="11803" width="10" style="46" customWidth="1"/>
    <col min="11804" max="11804" width="9.28515625" style="46" bestFit="1" customWidth="1"/>
    <col min="11805" max="11805" width="9.140625" style="46"/>
    <col min="11806" max="11806" width="9.7109375" style="46" customWidth="1"/>
    <col min="11807" max="11808" width="9.140625" style="46"/>
    <col min="11809" max="11809" width="9.7109375" style="46" customWidth="1"/>
    <col min="11810" max="12028" width="9.140625" style="46"/>
    <col min="12029" max="12029" width="4.42578125" style="46" customWidth="1"/>
    <col min="12030" max="12030" width="33.42578125" style="46" customWidth="1"/>
    <col min="12031" max="12039" width="9.7109375" style="46" customWidth="1"/>
    <col min="12040" max="12041" width="9.5703125" style="46" customWidth="1"/>
    <col min="12042" max="12042" width="9.140625" style="46"/>
    <col min="12043" max="12043" width="9.5703125" style="46" customWidth="1"/>
    <col min="12044" max="12044" width="9.7109375" style="46" customWidth="1"/>
    <col min="12045" max="12045" width="9.140625" style="46"/>
    <col min="12046" max="12046" width="9.85546875" style="46" customWidth="1"/>
    <col min="12047" max="12047" width="9.7109375" style="46" customWidth="1"/>
    <col min="12048" max="12048" width="9.140625" style="46"/>
    <col min="12049" max="12049" width="9.85546875" style="46" customWidth="1"/>
    <col min="12050" max="12050" width="9.7109375" style="46" customWidth="1"/>
    <col min="12051" max="12051" width="9.140625" style="46"/>
    <col min="12052" max="12052" width="9.85546875" style="46" customWidth="1"/>
    <col min="12053" max="12053" width="9.7109375" style="46" customWidth="1"/>
    <col min="12054" max="12054" width="9.140625" style="46"/>
    <col min="12055" max="12055" width="9.85546875" style="46" customWidth="1"/>
    <col min="12056" max="12056" width="9.7109375" style="46" customWidth="1"/>
    <col min="12057" max="12058" width="9.140625" style="46"/>
    <col min="12059" max="12059" width="10" style="46" customWidth="1"/>
    <col min="12060" max="12060" width="9.28515625" style="46" bestFit="1" customWidth="1"/>
    <col min="12061" max="12061" width="9.140625" style="46"/>
    <col min="12062" max="12062" width="9.7109375" style="46" customWidth="1"/>
    <col min="12063" max="12064" width="9.140625" style="46"/>
    <col min="12065" max="12065" width="9.7109375" style="46" customWidth="1"/>
    <col min="12066" max="12284" width="9.140625" style="46"/>
    <col min="12285" max="12285" width="4.42578125" style="46" customWidth="1"/>
    <col min="12286" max="12286" width="33.42578125" style="46" customWidth="1"/>
    <col min="12287" max="12295" width="9.7109375" style="46" customWidth="1"/>
    <col min="12296" max="12297" width="9.5703125" style="46" customWidth="1"/>
    <col min="12298" max="12298" width="9.140625" style="46"/>
    <col min="12299" max="12299" width="9.5703125" style="46" customWidth="1"/>
    <col min="12300" max="12300" width="9.7109375" style="46" customWidth="1"/>
    <col min="12301" max="12301" width="9.140625" style="46"/>
    <col min="12302" max="12302" width="9.85546875" style="46" customWidth="1"/>
    <col min="12303" max="12303" width="9.7109375" style="46" customWidth="1"/>
    <col min="12304" max="12304" width="9.140625" style="46"/>
    <col min="12305" max="12305" width="9.85546875" style="46" customWidth="1"/>
    <col min="12306" max="12306" width="9.7109375" style="46" customWidth="1"/>
    <col min="12307" max="12307" width="9.140625" style="46"/>
    <col min="12308" max="12308" width="9.85546875" style="46" customWidth="1"/>
    <col min="12309" max="12309" width="9.7109375" style="46" customWidth="1"/>
    <col min="12310" max="12310" width="9.140625" style="46"/>
    <col min="12311" max="12311" width="9.85546875" style="46" customWidth="1"/>
    <col min="12312" max="12312" width="9.7109375" style="46" customWidth="1"/>
    <col min="12313" max="12314" width="9.140625" style="46"/>
    <col min="12315" max="12315" width="10" style="46" customWidth="1"/>
    <col min="12316" max="12316" width="9.28515625" style="46" bestFit="1" customWidth="1"/>
    <col min="12317" max="12317" width="9.140625" style="46"/>
    <col min="12318" max="12318" width="9.7109375" style="46" customWidth="1"/>
    <col min="12319" max="12320" width="9.140625" style="46"/>
    <col min="12321" max="12321" width="9.7109375" style="46" customWidth="1"/>
    <col min="12322" max="12540" width="9.140625" style="46"/>
    <col min="12541" max="12541" width="4.42578125" style="46" customWidth="1"/>
    <col min="12542" max="12542" width="33.42578125" style="46" customWidth="1"/>
    <col min="12543" max="12551" width="9.7109375" style="46" customWidth="1"/>
    <col min="12552" max="12553" width="9.5703125" style="46" customWidth="1"/>
    <col min="12554" max="12554" width="9.140625" style="46"/>
    <col min="12555" max="12555" width="9.5703125" style="46" customWidth="1"/>
    <col min="12556" max="12556" width="9.7109375" style="46" customWidth="1"/>
    <col min="12557" max="12557" width="9.140625" style="46"/>
    <col min="12558" max="12558" width="9.85546875" style="46" customWidth="1"/>
    <col min="12559" max="12559" width="9.7109375" style="46" customWidth="1"/>
    <col min="12560" max="12560" width="9.140625" style="46"/>
    <col min="12561" max="12561" width="9.85546875" style="46" customWidth="1"/>
    <col min="12562" max="12562" width="9.7109375" style="46" customWidth="1"/>
    <col min="12563" max="12563" width="9.140625" style="46"/>
    <col min="12564" max="12564" width="9.85546875" style="46" customWidth="1"/>
    <col min="12565" max="12565" width="9.7109375" style="46" customWidth="1"/>
    <col min="12566" max="12566" width="9.140625" style="46"/>
    <col min="12567" max="12567" width="9.85546875" style="46" customWidth="1"/>
    <col min="12568" max="12568" width="9.7109375" style="46" customWidth="1"/>
    <col min="12569" max="12570" width="9.140625" style="46"/>
    <col min="12571" max="12571" width="10" style="46" customWidth="1"/>
    <col min="12572" max="12572" width="9.28515625" style="46" bestFit="1" customWidth="1"/>
    <col min="12573" max="12573" width="9.140625" style="46"/>
    <col min="12574" max="12574" width="9.7109375" style="46" customWidth="1"/>
    <col min="12575" max="12576" width="9.140625" style="46"/>
    <col min="12577" max="12577" width="9.7109375" style="46" customWidth="1"/>
    <col min="12578" max="12796" width="9.140625" style="46"/>
    <col min="12797" max="12797" width="4.42578125" style="46" customWidth="1"/>
    <col min="12798" max="12798" width="33.42578125" style="46" customWidth="1"/>
    <col min="12799" max="12807" width="9.7109375" style="46" customWidth="1"/>
    <col min="12808" max="12809" width="9.5703125" style="46" customWidth="1"/>
    <col min="12810" max="12810" width="9.140625" style="46"/>
    <col min="12811" max="12811" width="9.5703125" style="46" customWidth="1"/>
    <col min="12812" max="12812" width="9.7109375" style="46" customWidth="1"/>
    <col min="12813" max="12813" width="9.140625" style="46"/>
    <col min="12814" max="12814" width="9.85546875" style="46" customWidth="1"/>
    <col min="12815" max="12815" width="9.7109375" style="46" customWidth="1"/>
    <col min="12816" max="12816" width="9.140625" style="46"/>
    <col min="12817" max="12817" width="9.85546875" style="46" customWidth="1"/>
    <col min="12818" max="12818" width="9.7109375" style="46" customWidth="1"/>
    <col min="12819" max="12819" width="9.140625" style="46"/>
    <col min="12820" max="12820" width="9.85546875" style="46" customWidth="1"/>
    <col min="12821" max="12821" width="9.7109375" style="46" customWidth="1"/>
    <col min="12822" max="12822" width="9.140625" style="46"/>
    <col min="12823" max="12823" width="9.85546875" style="46" customWidth="1"/>
    <col min="12824" max="12824" width="9.7109375" style="46" customWidth="1"/>
    <col min="12825" max="12826" width="9.140625" style="46"/>
    <col min="12827" max="12827" width="10" style="46" customWidth="1"/>
    <col min="12828" max="12828" width="9.28515625" style="46" bestFit="1" customWidth="1"/>
    <col min="12829" max="12829" width="9.140625" style="46"/>
    <col min="12830" max="12830" width="9.7109375" style="46" customWidth="1"/>
    <col min="12831" max="12832" width="9.140625" style="46"/>
    <col min="12833" max="12833" width="9.7109375" style="46" customWidth="1"/>
    <col min="12834" max="13052" width="9.140625" style="46"/>
    <col min="13053" max="13053" width="4.42578125" style="46" customWidth="1"/>
    <col min="13054" max="13054" width="33.42578125" style="46" customWidth="1"/>
    <col min="13055" max="13063" width="9.7109375" style="46" customWidth="1"/>
    <col min="13064" max="13065" width="9.5703125" style="46" customWidth="1"/>
    <col min="13066" max="13066" width="9.140625" style="46"/>
    <col min="13067" max="13067" width="9.5703125" style="46" customWidth="1"/>
    <col min="13068" max="13068" width="9.7109375" style="46" customWidth="1"/>
    <col min="13069" max="13069" width="9.140625" style="46"/>
    <col min="13070" max="13070" width="9.85546875" style="46" customWidth="1"/>
    <col min="13071" max="13071" width="9.7109375" style="46" customWidth="1"/>
    <col min="13072" max="13072" width="9.140625" style="46"/>
    <col min="13073" max="13073" width="9.85546875" style="46" customWidth="1"/>
    <col min="13074" max="13074" width="9.7109375" style="46" customWidth="1"/>
    <col min="13075" max="13075" width="9.140625" style="46"/>
    <col min="13076" max="13076" width="9.85546875" style="46" customWidth="1"/>
    <col min="13077" max="13077" width="9.7109375" style="46" customWidth="1"/>
    <col min="13078" max="13078" width="9.140625" style="46"/>
    <col min="13079" max="13079" width="9.85546875" style="46" customWidth="1"/>
    <col min="13080" max="13080" width="9.7109375" style="46" customWidth="1"/>
    <col min="13081" max="13082" width="9.140625" style="46"/>
    <col min="13083" max="13083" width="10" style="46" customWidth="1"/>
    <col min="13084" max="13084" width="9.28515625" style="46" bestFit="1" customWidth="1"/>
    <col min="13085" max="13085" width="9.140625" style="46"/>
    <col min="13086" max="13086" width="9.7109375" style="46" customWidth="1"/>
    <col min="13087" max="13088" width="9.140625" style="46"/>
    <col min="13089" max="13089" width="9.7109375" style="46" customWidth="1"/>
    <col min="13090" max="13308" width="9.140625" style="46"/>
    <col min="13309" max="13309" width="4.42578125" style="46" customWidth="1"/>
    <col min="13310" max="13310" width="33.42578125" style="46" customWidth="1"/>
    <col min="13311" max="13319" width="9.7109375" style="46" customWidth="1"/>
    <col min="13320" max="13321" width="9.5703125" style="46" customWidth="1"/>
    <col min="13322" max="13322" width="9.140625" style="46"/>
    <col min="13323" max="13323" width="9.5703125" style="46" customWidth="1"/>
    <col min="13324" max="13324" width="9.7109375" style="46" customWidth="1"/>
    <col min="13325" max="13325" width="9.140625" style="46"/>
    <col min="13326" max="13326" width="9.85546875" style="46" customWidth="1"/>
    <col min="13327" max="13327" width="9.7109375" style="46" customWidth="1"/>
    <col min="13328" max="13328" width="9.140625" style="46"/>
    <col min="13329" max="13329" width="9.85546875" style="46" customWidth="1"/>
    <col min="13330" max="13330" width="9.7109375" style="46" customWidth="1"/>
    <col min="13331" max="13331" width="9.140625" style="46"/>
    <col min="13332" max="13332" width="9.85546875" style="46" customWidth="1"/>
    <col min="13333" max="13333" width="9.7109375" style="46" customWidth="1"/>
    <col min="13334" max="13334" width="9.140625" style="46"/>
    <col min="13335" max="13335" width="9.85546875" style="46" customWidth="1"/>
    <col min="13336" max="13336" width="9.7109375" style="46" customWidth="1"/>
    <col min="13337" max="13338" width="9.140625" style="46"/>
    <col min="13339" max="13339" width="10" style="46" customWidth="1"/>
    <col min="13340" max="13340" width="9.28515625" style="46" bestFit="1" customWidth="1"/>
    <col min="13341" max="13341" width="9.140625" style="46"/>
    <col min="13342" max="13342" width="9.7109375" style="46" customWidth="1"/>
    <col min="13343" max="13344" width="9.140625" style="46"/>
    <col min="13345" max="13345" width="9.7109375" style="46" customWidth="1"/>
    <col min="13346" max="13564" width="9.140625" style="46"/>
    <col min="13565" max="13565" width="4.42578125" style="46" customWidth="1"/>
    <col min="13566" max="13566" width="33.42578125" style="46" customWidth="1"/>
    <col min="13567" max="13575" width="9.7109375" style="46" customWidth="1"/>
    <col min="13576" max="13577" width="9.5703125" style="46" customWidth="1"/>
    <col min="13578" max="13578" width="9.140625" style="46"/>
    <col min="13579" max="13579" width="9.5703125" style="46" customWidth="1"/>
    <col min="13580" max="13580" width="9.7109375" style="46" customWidth="1"/>
    <col min="13581" max="13581" width="9.140625" style="46"/>
    <col min="13582" max="13582" width="9.85546875" style="46" customWidth="1"/>
    <col min="13583" max="13583" width="9.7109375" style="46" customWidth="1"/>
    <col min="13584" max="13584" width="9.140625" style="46"/>
    <col min="13585" max="13585" width="9.85546875" style="46" customWidth="1"/>
    <col min="13586" max="13586" width="9.7109375" style="46" customWidth="1"/>
    <col min="13587" max="13587" width="9.140625" style="46"/>
    <col min="13588" max="13588" width="9.85546875" style="46" customWidth="1"/>
    <col min="13589" max="13589" width="9.7109375" style="46" customWidth="1"/>
    <col min="13590" max="13590" width="9.140625" style="46"/>
    <col min="13591" max="13591" width="9.85546875" style="46" customWidth="1"/>
    <col min="13592" max="13592" width="9.7109375" style="46" customWidth="1"/>
    <col min="13593" max="13594" width="9.140625" style="46"/>
    <col min="13595" max="13595" width="10" style="46" customWidth="1"/>
    <col min="13596" max="13596" width="9.28515625" style="46" bestFit="1" customWidth="1"/>
    <col min="13597" max="13597" width="9.140625" style="46"/>
    <col min="13598" max="13598" width="9.7109375" style="46" customWidth="1"/>
    <col min="13599" max="13600" width="9.140625" style="46"/>
    <col min="13601" max="13601" width="9.7109375" style="46" customWidth="1"/>
    <col min="13602" max="13820" width="9.140625" style="46"/>
    <col min="13821" max="13821" width="4.42578125" style="46" customWidth="1"/>
    <col min="13822" max="13822" width="33.42578125" style="46" customWidth="1"/>
    <col min="13823" max="13831" width="9.7109375" style="46" customWidth="1"/>
    <col min="13832" max="13833" width="9.5703125" style="46" customWidth="1"/>
    <col min="13834" max="13834" width="9.140625" style="46"/>
    <col min="13835" max="13835" width="9.5703125" style="46" customWidth="1"/>
    <col min="13836" max="13836" width="9.7109375" style="46" customWidth="1"/>
    <col min="13837" max="13837" width="9.140625" style="46"/>
    <col min="13838" max="13838" width="9.85546875" style="46" customWidth="1"/>
    <col min="13839" max="13839" width="9.7109375" style="46" customWidth="1"/>
    <col min="13840" max="13840" width="9.140625" style="46"/>
    <col min="13841" max="13841" width="9.85546875" style="46" customWidth="1"/>
    <col min="13842" max="13842" width="9.7109375" style="46" customWidth="1"/>
    <col min="13843" max="13843" width="9.140625" style="46"/>
    <col min="13844" max="13844" width="9.85546875" style="46" customWidth="1"/>
    <col min="13845" max="13845" width="9.7109375" style="46" customWidth="1"/>
    <col min="13846" max="13846" width="9.140625" style="46"/>
    <col min="13847" max="13847" width="9.85546875" style="46" customWidth="1"/>
    <col min="13848" max="13848" width="9.7109375" style="46" customWidth="1"/>
    <col min="13849" max="13850" width="9.140625" style="46"/>
    <col min="13851" max="13851" width="10" style="46" customWidth="1"/>
    <col min="13852" max="13852" width="9.28515625" style="46" bestFit="1" customWidth="1"/>
    <col min="13853" max="13853" width="9.140625" style="46"/>
    <col min="13854" max="13854" width="9.7109375" style="46" customWidth="1"/>
    <col min="13855" max="13856" width="9.140625" style="46"/>
    <col min="13857" max="13857" width="9.7109375" style="46" customWidth="1"/>
    <col min="13858" max="14076" width="9.140625" style="46"/>
    <col min="14077" max="14077" width="4.42578125" style="46" customWidth="1"/>
    <col min="14078" max="14078" width="33.42578125" style="46" customWidth="1"/>
    <col min="14079" max="14087" width="9.7109375" style="46" customWidth="1"/>
    <col min="14088" max="14089" width="9.5703125" style="46" customWidth="1"/>
    <col min="14090" max="14090" width="9.140625" style="46"/>
    <col min="14091" max="14091" width="9.5703125" style="46" customWidth="1"/>
    <col min="14092" max="14092" width="9.7109375" style="46" customWidth="1"/>
    <col min="14093" max="14093" width="9.140625" style="46"/>
    <col min="14094" max="14094" width="9.85546875" style="46" customWidth="1"/>
    <col min="14095" max="14095" width="9.7109375" style="46" customWidth="1"/>
    <col min="14096" max="14096" width="9.140625" style="46"/>
    <col min="14097" max="14097" width="9.85546875" style="46" customWidth="1"/>
    <col min="14098" max="14098" width="9.7109375" style="46" customWidth="1"/>
    <col min="14099" max="14099" width="9.140625" style="46"/>
    <col min="14100" max="14100" width="9.85546875" style="46" customWidth="1"/>
    <col min="14101" max="14101" width="9.7109375" style="46" customWidth="1"/>
    <col min="14102" max="14102" width="9.140625" style="46"/>
    <col min="14103" max="14103" width="9.85546875" style="46" customWidth="1"/>
    <col min="14104" max="14104" width="9.7109375" style="46" customWidth="1"/>
    <col min="14105" max="14106" width="9.140625" style="46"/>
    <col min="14107" max="14107" width="10" style="46" customWidth="1"/>
    <col min="14108" max="14108" width="9.28515625" style="46" bestFit="1" customWidth="1"/>
    <col min="14109" max="14109" width="9.140625" style="46"/>
    <col min="14110" max="14110" width="9.7109375" style="46" customWidth="1"/>
    <col min="14111" max="14112" width="9.140625" style="46"/>
    <col min="14113" max="14113" width="9.7109375" style="46" customWidth="1"/>
    <col min="14114" max="14332" width="9.140625" style="46"/>
    <col min="14333" max="14333" width="4.42578125" style="46" customWidth="1"/>
    <col min="14334" max="14334" width="33.42578125" style="46" customWidth="1"/>
    <col min="14335" max="14343" width="9.7109375" style="46" customWidth="1"/>
    <col min="14344" max="14345" width="9.5703125" style="46" customWidth="1"/>
    <col min="14346" max="14346" width="9.140625" style="46"/>
    <col min="14347" max="14347" width="9.5703125" style="46" customWidth="1"/>
    <col min="14348" max="14348" width="9.7109375" style="46" customWidth="1"/>
    <col min="14349" max="14349" width="9.140625" style="46"/>
    <col min="14350" max="14350" width="9.85546875" style="46" customWidth="1"/>
    <col min="14351" max="14351" width="9.7109375" style="46" customWidth="1"/>
    <col min="14352" max="14352" width="9.140625" style="46"/>
    <col min="14353" max="14353" width="9.85546875" style="46" customWidth="1"/>
    <col min="14354" max="14354" width="9.7109375" style="46" customWidth="1"/>
    <col min="14355" max="14355" width="9.140625" style="46"/>
    <col min="14356" max="14356" width="9.85546875" style="46" customWidth="1"/>
    <col min="14357" max="14357" width="9.7109375" style="46" customWidth="1"/>
    <col min="14358" max="14358" width="9.140625" style="46"/>
    <col min="14359" max="14359" width="9.85546875" style="46" customWidth="1"/>
    <col min="14360" max="14360" width="9.7109375" style="46" customWidth="1"/>
    <col min="14361" max="14362" width="9.140625" style="46"/>
    <col min="14363" max="14363" width="10" style="46" customWidth="1"/>
    <col min="14364" max="14364" width="9.28515625" style="46" bestFit="1" customWidth="1"/>
    <col min="14365" max="14365" width="9.140625" style="46"/>
    <col min="14366" max="14366" width="9.7109375" style="46" customWidth="1"/>
    <col min="14367" max="14368" width="9.140625" style="46"/>
    <col min="14369" max="14369" width="9.7109375" style="46" customWidth="1"/>
    <col min="14370" max="14588" width="9.140625" style="46"/>
    <col min="14589" max="14589" width="4.42578125" style="46" customWidth="1"/>
    <col min="14590" max="14590" width="33.42578125" style="46" customWidth="1"/>
    <col min="14591" max="14599" width="9.7109375" style="46" customWidth="1"/>
    <col min="14600" max="14601" width="9.5703125" style="46" customWidth="1"/>
    <col min="14602" max="14602" width="9.140625" style="46"/>
    <col min="14603" max="14603" width="9.5703125" style="46" customWidth="1"/>
    <col min="14604" max="14604" width="9.7109375" style="46" customWidth="1"/>
    <col min="14605" max="14605" width="9.140625" style="46"/>
    <col min="14606" max="14606" width="9.85546875" style="46" customWidth="1"/>
    <col min="14607" max="14607" width="9.7109375" style="46" customWidth="1"/>
    <col min="14608" max="14608" width="9.140625" style="46"/>
    <col min="14609" max="14609" width="9.85546875" style="46" customWidth="1"/>
    <col min="14610" max="14610" width="9.7109375" style="46" customWidth="1"/>
    <col min="14611" max="14611" width="9.140625" style="46"/>
    <col min="14612" max="14612" width="9.85546875" style="46" customWidth="1"/>
    <col min="14613" max="14613" width="9.7109375" style="46" customWidth="1"/>
    <col min="14614" max="14614" width="9.140625" style="46"/>
    <col min="14615" max="14615" width="9.85546875" style="46" customWidth="1"/>
    <col min="14616" max="14616" width="9.7109375" style="46" customWidth="1"/>
    <col min="14617" max="14618" width="9.140625" style="46"/>
    <col min="14619" max="14619" width="10" style="46" customWidth="1"/>
    <col min="14620" max="14620" width="9.28515625" style="46" bestFit="1" customWidth="1"/>
    <col min="14621" max="14621" width="9.140625" style="46"/>
    <col min="14622" max="14622" width="9.7109375" style="46" customWidth="1"/>
    <col min="14623" max="14624" width="9.140625" style="46"/>
    <col min="14625" max="14625" width="9.7109375" style="46" customWidth="1"/>
    <col min="14626" max="14844" width="9.140625" style="46"/>
    <col min="14845" max="14845" width="4.42578125" style="46" customWidth="1"/>
    <col min="14846" max="14846" width="33.42578125" style="46" customWidth="1"/>
    <col min="14847" max="14855" width="9.7109375" style="46" customWidth="1"/>
    <col min="14856" max="14857" width="9.5703125" style="46" customWidth="1"/>
    <col min="14858" max="14858" width="9.140625" style="46"/>
    <col min="14859" max="14859" width="9.5703125" style="46" customWidth="1"/>
    <col min="14860" max="14860" width="9.7109375" style="46" customWidth="1"/>
    <col min="14861" max="14861" width="9.140625" style="46"/>
    <col min="14862" max="14862" width="9.85546875" style="46" customWidth="1"/>
    <col min="14863" max="14863" width="9.7109375" style="46" customWidth="1"/>
    <col min="14864" max="14864" width="9.140625" style="46"/>
    <col min="14865" max="14865" width="9.85546875" style="46" customWidth="1"/>
    <col min="14866" max="14866" width="9.7109375" style="46" customWidth="1"/>
    <col min="14867" max="14867" width="9.140625" style="46"/>
    <col min="14868" max="14868" width="9.85546875" style="46" customWidth="1"/>
    <col min="14869" max="14869" width="9.7109375" style="46" customWidth="1"/>
    <col min="14870" max="14870" width="9.140625" style="46"/>
    <col min="14871" max="14871" width="9.85546875" style="46" customWidth="1"/>
    <col min="14872" max="14872" width="9.7109375" style="46" customWidth="1"/>
    <col min="14873" max="14874" width="9.140625" style="46"/>
    <col min="14875" max="14875" width="10" style="46" customWidth="1"/>
    <col min="14876" max="14876" width="9.28515625" style="46" bestFit="1" customWidth="1"/>
    <col min="14877" max="14877" width="9.140625" style="46"/>
    <col min="14878" max="14878" width="9.7109375" style="46" customWidth="1"/>
    <col min="14879" max="14880" width="9.140625" style="46"/>
    <col min="14881" max="14881" width="9.7109375" style="46" customWidth="1"/>
    <col min="14882" max="15100" width="9.140625" style="46"/>
    <col min="15101" max="15101" width="4.42578125" style="46" customWidth="1"/>
    <col min="15102" max="15102" width="33.42578125" style="46" customWidth="1"/>
    <col min="15103" max="15111" width="9.7109375" style="46" customWidth="1"/>
    <col min="15112" max="15113" width="9.5703125" style="46" customWidth="1"/>
    <col min="15114" max="15114" width="9.140625" style="46"/>
    <col min="15115" max="15115" width="9.5703125" style="46" customWidth="1"/>
    <col min="15116" max="15116" width="9.7109375" style="46" customWidth="1"/>
    <col min="15117" max="15117" width="9.140625" style="46"/>
    <col min="15118" max="15118" width="9.85546875" style="46" customWidth="1"/>
    <col min="15119" max="15119" width="9.7109375" style="46" customWidth="1"/>
    <col min="15120" max="15120" width="9.140625" style="46"/>
    <col min="15121" max="15121" width="9.85546875" style="46" customWidth="1"/>
    <col min="15122" max="15122" width="9.7109375" style="46" customWidth="1"/>
    <col min="15123" max="15123" width="9.140625" style="46"/>
    <col min="15124" max="15124" width="9.85546875" style="46" customWidth="1"/>
    <col min="15125" max="15125" width="9.7109375" style="46" customWidth="1"/>
    <col min="15126" max="15126" width="9.140625" style="46"/>
    <col min="15127" max="15127" width="9.85546875" style="46" customWidth="1"/>
    <col min="15128" max="15128" width="9.7109375" style="46" customWidth="1"/>
    <col min="15129" max="15130" width="9.140625" style="46"/>
    <col min="15131" max="15131" width="10" style="46" customWidth="1"/>
    <col min="15132" max="15132" width="9.28515625" style="46" bestFit="1" customWidth="1"/>
    <col min="15133" max="15133" width="9.140625" style="46"/>
    <col min="15134" max="15134" width="9.7109375" style="46" customWidth="1"/>
    <col min="15135" max="15136" width="9.140625" style="46"/>
    <col min="15137" max="15137" width="9.7109375" style="46" customWidth="1"/>
    <col min="15138" max="15356" width="9.140625" style="46"/>
    <col min="15357" max="15357" width="4.42578125" style="46" customWidth="1"/>
    <col min="15358" max="15358" width="33.42578125" style="46" customWidth="1"/>
    <col min="15359" max="15367" width="9.7109375" style="46" customWidth="1"/>
    <col min="15368" max="15369" width="9.5703125" style="46" customWidth="1"/>
    <col min="15370" max="15370" width="9.140625" style="46"/>
    <col min="15371" max="15371" width="9.5703125" style="46" customWidth="1"/>
    <col min="15372" max="15372" width="9.7109375" style="46" customWidth="1"/>
    <col min="15373" max="15373" width="9.140625" style="46"/>
    <col min="15374" max="15374" width="9.85546875" style="46" customWidth="1"/>
    <col min="15375" max="15375" width="9.7109375" style="46" customWidth="1"/>
    <col min="15376" max="15376" width="9.140625" style="46"/>
    <col min="15377" max="15377" width="9.85546875" style="46" customWidth="1"/>
    <col min="15378" max="15378" width="9.7109375" style="46" customWidth="1"/>
    <col min="15379" max="15379" width="9.140625" style="46"/>
    <col min="15380" max="15380" width="9.85546875" style="46" customWidth="1"/>
    <col min="15381" max="15381" width="9.7109375" style="46" customWidth="1"/>
    <col min="15382" max="15382" width="9.140625" style="46"/>
    <col min="15383" max="15383" width="9.85546875" style="46" customWidth="1"/>
    <col min="15384" max="15384" width="9.7109375" style="46" customWidth="1"/>
    <col min="15385" max="15386" width="9.140625" style="46"/>
    <col min="15387" max="15387" width="10" style="46" customWidth="1"/>
    <col min="15388" max="15388" width="9.28515625" style="46" bestFit="1" customWidth="1"/>
    <col min="15389" max="15389" width="9.140625" style="46"/>
    <col min="15390" max="15390" width="9.7109375" style="46" customWidth="1"/>
    <col min="15391" max="15392" width="9.140625" style="46"/>
    <col min="15393" max="15393" width="9.7109375" style="46" customWidth="1"/>
    <col min="15394" max="15612" width="9.140625" style="46"/>
    <col min="15613" max="15613" width="4.42578125" style="46" customWidth="1"/>
    <col min="15614" max="15614" width="33.42578125" style="46" customWidth="1"/>
    <col min="15615" max="15623" width="9.7109375" style="46" customWidth="1"/>
    <col min="15624" max="15625" width="9.5703125" style="46" customWidth="1"/>
    <col min="15626" max="15626" width="9.140625" style="46"/>
    <col min="15627" max="15627" width="9.5703125" style="46" customWidth="1"/>
    <col min="15628" max="15628" width="9.7109375" style="46" customWidth="1"/>
    <col min="15629" max="15629" width="9.140625" style="46"/>
    <col min="15630" max="15630" width="9.85546875" style="46" customWidth="1"/>
    <col min="15631" max="15631" width="9.7109375" style="46" customWidth="1"/>
    <col min="15632" max="15632" width="9.140625" style="46"/>
    <col min="15633" max="15633" width="9.85546875" style="46" customWidth="1"/>
    <col min="15634" max="15634" width="9.7109375" style="46" customWidth="1"/>
    <col min="15635" max="15635" width="9.140625" style="46"/>
    <col min="15636" max="15636" width="9.85546875" style="46" customWidth="1"/>
    <col min="15637" max="15637" width="9.7109375" style="46" customWidth="1"/>
    <col min="15638" max="15638" width="9.140625" style="46"/>
    <col min="15639" max="15639" width="9.85546875" style="46" customWidth="1"/>
    <col min="15640" max="15640" width="9.7109375" style="46" customWidth="1"/>
    <col min="15641" max="15642" width="9.140625" style="46"/>
    <col min="15643" max="15643" width="10" style="46" customWidth="1"/>
    <col min="15644" max="15644" width="9.28515625" style="46" bestFit="1" customWidth="1"/>
    <col min="15645" max="15645" width="9.140625" style="46"/>
    <col min="15646" max="15646" width="9.7109375" style="46" customWidth="1"/>
    <col min="15647" max="15648" width="9.140625" style="46"/>
    <col min="15649" max="15649" width="9.7109375" style="46" customWidth="1"/>
    <col min="15650" max="15868" width="9.140625" style="46"/>
    <col min="15869" max="15869" width="4.42578125" style="46" customWidth="1"/>
    <col min="15870" max="15870" width="33.42578125" style="46" customWidth="1"/>
    <col min="15871" max="15879" width="9.7109375" style="46" customWidth="1"/>
    <col min="15880" max="15881" width="9.5703125" style="46" customWidth="1"/>
    <col min="15882" max="15882" width="9.140625" style="46"/>
    <col min="15883" max="15883" width="9.5703125" style="46" customWidth="1"/>
    <col min="15884" max="15884" width="9.7109375" style="46" customWidth="1"/>
    <col min="15885" max="15885" width="9.140625" style="46"/>
    <col min="15886" max="15886" width="9.85546875" style="46" customWidth="1"/>
    <col min="15887" max="15887" width="9.7109375" style="46" customWidth="1"/>
    <col min="15888" max="15888" width="9.140625" style="46"/>
    <col min="15889" max="15889" width="9.85546875" style="46" customWidth="1"/>
    <col min="15890" max="15890" width="9.7109375" style="46" customWidth="1"/>
    <col min="15891" max="15891" width="9.140625" style="46"/>
    <col min="15892" max="15892" width="9.85546875" style="46" customWidth="1"/>
    <col min="15893" max="15893" width="9.7109375" style="46" customWidth="1"/>
    <col min="15894" max="15894" width="9.140625" style="46"/>
    <col min="15895" max="15895" width="9.85546875" style="46" customWidth="1"/>
    <col min="15896" max="15896" width="9.7109375" style="46" customWidth="1"/>
    <col min="15897" max="15898" width="9.140625" style="46"/>
    <col min="15899" max="15899" width="10" style="46" customWidth="1"/>
    <col min="15900" max="15900" width="9.28515625" style="46" bestFit="1" customWidth="1"/>
    <col min="15901" max="15901" width="9.140625" style="46"/>
    <col min="15902" max="15902" width="9.7109375" style="46" customWidth="1"/>
    <col min="15903" max="15904" width="9.140625" style="46"/>
    <col min="15905" max="15905" width="9.7109375" style="46" customWidth="1"/>
    <col min="15906" max="16124" width="9.140625" style="46"/>
    <col min="16125" max="16125" width="4.42578125" style="46" customWidth="1"/>
    <col min="16126" max="16126" width="33.42578125" style="46" customWidth="1"/>
    <col min="16127" max="16135" width="9.7109375" style="46" customWidth="1"/>
    <col min="16136" max="16137" width="9.5703125" style="46" customWidth="1"/>
    <col min="16138" max="16138" width="9.140625" style="46"/>
    <col min="16139" max="16139" width="9.5703125" style="46" customWidth="1"/>
    <col min="16140" max="16140" width="9.7109375" style="46" customWidth="1"/>
    <col min="16141" max="16141" width="9.140625" style="46"/>
    <col min="16142" max="16142" width="9.85546875" style="46" customWidth="1"/>
    <col min="16143" max="16143" width="9.7109375" style="46" customWidth="1"/>
    <col min="16144" max="16144" width="9.140625" style="46"/>
    <col min="16145" max="16145" width="9.85546875" style="46" customWidth="1"/>
    <col min="16146" max="16146" width="9.7109375" style="46" customWidth="1"/>
    <col min="16147" max="16147" width="9.140625" style="46"/>
    <col min="16148" max="16148" width="9.85546875" style="46" customWidth="1"/>
    <col min="16149" max="16149" width="9.7109375" style="46" customWidth="1"/>
    <col min="16150" max="16150" width="9.140625" style="46"/>
    <col min="16151" max="16151" width="9.85546875" style="46" customWidth="1"/>
    <col min="16152" max="16152" width="9.7109375" style="46" customWidth="1"/>
    <col min="16153" max="16154" width="9.140625" style="46"/>
    <col min="16155" max="16155" width="10" style="46" customWidth="1"/>
    <col min="16156" max="16156" width="9.28515625" style="46" bestFit="1" customWidth="1"/>
    <col min="16157" max="16157" width="9.140625" style="46"/>
    <col min="16158" max="16158" width="9.7109375" style="46" customWidth="1"/>
    <col min="16159" max="16160" width="9.140625" style="46"/>
    <col min="16161" max="16161" width="9.7109375" style="46" customWidth="1"/>
    <col min="16162" max="16384" width="9.140625" style="46"/>
  </cols>
  <sheetData>
    <row r="1" spans="1:38" ht="15.75" customHeight="1" x14ac:dyDescent="0.2">
      <c r="A1" s="3076"/>
      <c r="B1" s="3075"/>
      <c r="C1" s="44"/>
      <c r="D1" s="44"/>
      <c r="E1" s="45"/>
      <c r="F1" s="45"/>
      <c r="H1" s="47"/>
      <c r="I1" s="47"/>
      <c r="J1" s="47"/>
      <c r="R1" s="59"/>
      <c r="W1" s="47"/>
      <c r="Z1" s="47"/>
      <c r="AC1" s="47" t="s">
        <v>736</v>
      </c>
    </row>
    <row r="2" spans="1:38" x14ac:dyDescent="0.2">
      <c r="A2" s="42"/>
      <c r="B2" s="43"/>
      <c r="C2" s="44"/>
      <c r="D2" s="44"/>
      <c r="E2" s="45"/>
      <c r="F2" s="45"/>
      <c r="H2" s="47"/>
      <c r="I2" s="47"/>
      <c r="J2" s="47"/>
      <c r="K2" s="47"/>
    </row>
    <row r="3" spans="1:38" x14ac:dyDescent="0.2">
      <c r="A3" s="42"/>
      <c r="B3" s="43"/>
      <c r="C3" s="44"/>
      <c r="D3" s="44"/>
      <c r="E3" s="45"/>
      <c r="F3" s="45"/>
      <c r="H3" s="48"/>
      <c r="I3" s="48"/>
      <c r="J3" s="48"/>
      <c r="K3" s="48"/>
    </row>
    <row r="4" spans="1:38" x14ac:dyDescent="0.2">
      <c r="A4" s="49"/>
      <c r="B4" s="50"/>
      <c r="C4" s="3079">
        <v>2002</v>
      </c>
      <c r="D4" s="3079"/>
      <c r="E4" s="3079"/>
      <c r="F4" s="3079">
        <v>2003</v>
      </c>
      <c r="G4" s="3079"/>
      <c r="H4" s="3079"/>
      <c r="I4" s="3079">
        <v>2004</v>
      </c>
      <c r="J4" s="3079"/>
      <c r="K4" s="3079"/>
      <c r="L4" s="3079">
        <v>2005</v>
      </c>
      <c r="M4" s="3079"/>
      <c r="N4" s="3079"/>
      <c r="O4" s="3079">
        <v>2006</v>
      </c>
      <c r="P4" s="3079"/>
      <c r="Q4" s="3079"/>
      <c r="R4" s="3080">
        <v>2007</v>
      </c>
      <c r="S4" s="3079"/>
      <c r="T4" s="3079"/>
      <c r="U4" s="3079">
        <v>2008</v>
      </c>
      <c r="V4" s="3079"/>
      <c r="W4" s="3079"/>
      <c r="X4" s="3079">
        <v>2009</v>
      </c>
      <c r="Y4" s="3079"/>
      <c r="Z4" s="3079"/>
      <c r="AA4" s="3079">
        <v>2010</v>
      </c>
      <c r="AB4" s="3079"/>
      <c r="AC4" s="3079"/>
      <c r="AD4" s="3073">
        <v>2011</v>
      </c>
      <c r="AE4" s="3073"/>
      <c r="AF4" s="3073"/>
      <c r="AG4" s="3073">
        <v>2012</v>
      </c>
      <c r="AH4" s="3073"/>
      <c r="AI4" s="3073"/>
      <c r="AJ4" s="3079">
        <v>2013</v>
      </c>
      <c r="AK4" s="3079"/>
      <c r="AL4" s="3079"/>
    </row>
    <row r="5" spans="1:38" ht="12.75" customHeight="1" x14ac:dyDescent="0.2">
      <c r="A5" s="51"/>
      <c r="B5" s="52"/>
      <c r="C5" s="1948"/>
      <c r="D5" s="1952"/>
      <c r="E5" s="3077" t="s">
        <v>550</v>
      </c>
      <c r="F5" s="1948"/>
      <c r="G5" s="1952"/>
      <c r="H5" s="3077" t="s">
        <v>737</v>
      </c>
      <c r="I5" s="1948"/>
      <c r="J5" s="1952"/>
      <c r="K5" s="3077" t="s">
        <v>550</v>
      </c>
      <c r="L5" s="1948"/>
      <c r="M5" s="1952"/>
      <c r="N5" s="3077" t="s">
        <v>550</v>
      </c>
      <c r="O5" s="1948"/>
      <c r="P5" s="1952"/>
      <c r="Q5" s="3077" t="s">
        <v>550</v>
      </c>
      <c r="R5" s="1952"/>
      <c r="S5" s="1952"/>
      <c r="T5" s="3077" t="s">
        <v>550</v>
      </c>
      <c r="U5" s="1948"/>
      <c r="V5" s="1952"/>
      <c r="W5" s="3077" t="s">
        <v>550</v>
      </c>
      <c r="X5" s="1948"/>
      <c r="Y5" s="1952"/>
      <c r="Z5" s="3077" t="s">
        <v>550</v>
      </c>
      <c r="AA5" s="1948"/>
      <c r="AB5" s="1952"/>
      <c r="AC5" s="3077" t="s">
        <v>550</v>
      </c>
      <c r="AD5" s="1933"/>
      <c r="AE5" s="1935"/>
      <c r="AF5" s="3071" t="s">
        <v>550</v>
      </c>
      <c r="AG5" s="1933"/>
      <c r="AH5" s="1935"/>
      <c r="AI5" s="3071" t="s">
        <v>550</v>
      </c>
      <c r="AJ5" s="1933"/>
      <c r="AK5" s="1935"/>
      <c r="AL5" s="3071" t="s">
        <v>550</v>
      </c>
    </row>
    <row r="6" spans="1:38" ht="39" customHeight="1" x14ac:dyDescent="0.2">
      <c r="A6" s="53"/>
      <c r="B6" s="54"/>
      <c r="C6" s="1936" t="s">
        <v>552</v>
      </c>
      <c r="D6" s="1955" t="s">
        <v>554</v>
      </c>
      <c r="E6" s="3078"/>
      <c r="F6" s="1936" t="s">
        <v>552</v>
      </c>
      <c r="G6" s="1955" t="s">
        <v>554</v>
      </c>
      <c r="H6" s="3078"/>
      <c r="I6" s="1936" t="s">
        <v>552</v>
      </c>
      <c r="J6" s="1955" t="s">
        <v>554</v>
      </c>
      <c r="K6" s="3078"/>
      <c r="L6" s="1936" t="s">
        <v>552</v>
      </c>
      <c r="M6" s="1955" t="s">
        <v>554</v>
      </c>
      <c r="N6" s="3078"/>
      <c r="O6" s="1936" t="s">
        <v>552</v>
      </c>
      <c r="P6" s="1955" t="s">
        <v>554</v>
      </c>
      <c r="Q6" s="3078"/>
      <c r="R6" s="2187" t="s">
        <v>552</v>
      </c>
      <c r="S6" s="1955" t="s">
        <v>554</v>
      </c>
      <c r="T6" s="3078"/>
      <c r="U6" s="1936" t="s">
        <v>552</v>
      </c>
      <c r="V6" s="1955" t="s">
        <v>554</v>
      </c>
      <c r="W6" s="3078"/>
      <c r="X6" s="1936" t="s">
        <v>552</v>
      </c>
      <c r="Y6" s="1955" t="s">
        <v>554</v>
      </c>
      <c r="Z6" s="3078"/>
      <c r="AA6" s="1936" t="s">
        <v>552</v>
      </c>
      <c r="AB6" s="1955" t="s">
        <v>554</v>
      </c>
      <c r="AC6" s="3078"/>
      <c r="AD6" s="1936" t="s">
        <v>552</v>
      </c>
      <c r="AE6" s="1936" t="s">
        <v>554</v>
      </c>
      <c r="AF6" s="3072"/>
      <c r="AG6" s="1936" t="s">
        <v>552</v>
      </c>
      <c r="AH6" s="1936" t="s">
        <v>554</v>
      </c>
      <c r="AI6" s="3072"/>
      <c r="AJ6" s="1936" t="s">
        <v>552</v>
      </c>
      <c r="AK6" s="1936" t="s">
        <v>554</v>
      </c>
      <c r="AL6" s="3072"/>
    </row>
    <row r="7" spans="1:38" ht="13.5" customHeight="1" x14ac:dyDescent="0.2">
      <c r="A7" s="49"/>
      <c r="B7" s="50"/>
      <c r="C7" s="55"/>
      <c r="D7" s="55"/>
      <c r="E7" s="55"/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50"/>
      <c r="S7" s="55"/>
      <c r="T7" s="55"/>
      <c r="U7" s="55"/>
      <c r="V7" s="55"/>
      <c r="W7" s="55"/>
      <c r="X7" s="55"/>
      <c r="Y7" s="55"/>
      <c r="Z7" s="55"/>
      <c r="AA7" s="55"/>
      <c r="AB7" s="55"/>
      <c r="AC7" s="49"/>
      <c r="AD7" s="55"/>
      <c r="AE7" s="55"/>
      <c r="AF7" s="55"/>
      <c r="AG7" s="55"/>
      <c r="AH7" s="55"/>
      <c r="AI7" s="55"/>
      <c r="AJ7" s="55"/>
      <c r="AK7" s="55"/>
      <c r="AL7" s="55"/>
    </row>
    <row r="8" spans="1:38" s="59" customFormat="1" x14ac:dyDescent="0.2">
      <c r="A8" s="56"/>
      <c r="B8" s="57" t="s">
        <v>570</v>
      </c>
      <c r="C8" s="58"/>
      <c r="D8" s="58"/>
      <c r="E8" s="58"/>
      <c r="F8" s="282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2191"/>
      <c r="S8" s="58"/>
      <c r="T8" s="58"/>
      <c r="U8" s="58"/>
      <c r="V8" s="58"/>
      <c r="W8" s="58"/>
      <c r="X8" s="58"/>
      <c r="Y8" s="58"/>
      <c r="Z8" s="58"/>
      <c r="AA8" s="58"/>
      <c r="AB8" s="58"/>
      <c r="AC8" s="2197"/>
      <c r="AD8" s="58"/>
      <c r="AE8" s="58"/>
      <c r="AF8" s="58"/>
      <c r="AG8" s="58"/>
      <c r="AH8" s="58"/>
      <c r="AI8" s="58"/>
      <c r="AJ8" s="58"/>
      <c r="AK8" s="58"/>
      <c r="AL8" s="58"/>
    </row>
    <row r="9" spans="1:38" s="59" customFormat="1" x14ac:dyDescent="0.2">
      <c r="A9" s="56">
        <v>1</v>
      </c>
      <c r="B9" s="60" t="s">
        <v>738</v>
      </c>
      <c r="C9" s="2202">
        <v>100.00000000000001</v>
      </c>
      <c r="D9" s="2202">
        <v>100.00000000000001</v>
      </c>
      <c r="E9" s="2202">
        <v>100</v>
      </c>
      <c r="F9" s="2202">
        <v>100.00000000000001</v>
      </c>
      <c r="G9" s="2202">
        <v>100</v>
      </c>
      <c r="H9" s="2202">
        <v>100.00000000000001</v>
      </c>
      <c r="I9" s="2202">
        <v>100</v>
      </c>
      <c r="J9" s="2202">
        <v>100</v>
      </c>
      <c r="K9" s="2202">
        <v>100.00000000000001</v>
      </c>
      <c r="L9" s="2202">
        <v>100</v>
      </c>
      <c r="M9" s="2202">
        <v>100</v>
      </c>
      <c r="N9" s="2202">
        <v>100</v>
      </c>
      <c r="O9" s="2202">
        <v>100</v>
      </c>
      <c r="P9" s="2202">
        <v>100.00000000000001</v>
      </c>
      <c r="Q9" s="2202">
        <v>100</v>
      </c>
      <c r="R9" s="2202">
        <v>100.00000000000001</v>
      </c>
      <c r="S9" s="2202">
        <v>100</v>
      </c>
      <c r="T9" s="2202">
        <v>100</v>
      </c>
      <c r="U9" s="2202">
        <v>100</v>
      </c>
      <c r="V9" s="2202">
        <v>100</v>
      </c>
      <c r="W9" s="2202">
        <v>100</v>
      </c>
      <c r="X9" s="2202">
        <v>100</v>
      </c>
      <c r="Y9" s="2202">
        <v>100</v>
      </c>
      <c r="Z9" s="2202">
        <v>99.999999999999986</v>
      </c>
      <c r="AA9" s="2202">
        <v>100</v>
      </c>
      <c r="AB9" s="2202">
        <v>100</v>
      </c>
      <c r="AC9" s="2202">
        <v>100</v>
      </c>
      <c r="AD9" s="2202">
        <v>100</v>
      </c>
      <c r="AE9" s="2202">
        <v>100</v>
      </c>
      <c r="AF9" s="2202">
        <v>100</v>
      </c>
      <c r="AG9" s="2202">
        <v>100</v>
      </c>
      <c r="AH9" s="2202">
        <v>100</v>
      </c>
      <c r="AI9" s="2202">
        <v>100</v>
      </c>
      <c r="AJ9" s="2202">
        <v>100</v>
      </c>
      <c r="AK9" s="2202">
        <v>100</v>
      </c>
      <c r="AL9" s="2202">
        <v>100</v>
      </c>
    </row>
    <row r="10" spans="1:38" x14ac:dyDescent="0.2">
      <c r="A10" s="62">
        <v>11</v>
      </c>
      <c r="B10" s="63" t="s">
        <v>739</v>
      </c>
      <c r="C10" s="64">
        <v>54.178534705889305</v>
      </c>
      <c r="D10" s="64">
        <v>21.64686118042345</v>
      </c>
      <c r="E10" s="64">
        <v>50.793571648939981</v>
      </c>
      <c r="F10" s="64">
        <v>49.693765468146047</v>
      </c>
      <c r="G10" s="64">
        <v>26.741640025082496</v>
      </c>
      <c r="H10" s="64">
        <v>50.743131119349719</v>
      </c>
      <c r="I10" s="64">
        <v>48.488544618510396</v>
      </c>
      <c r="J10" s="64">
        <v>32.731394758495128</v>
      </c>
      <c r="K10" s="64">
        <v>51.094730388365626</v>
      </c>
      <c r="L10" s="64">
        <v>49.763972064971391</v>
      </c>
      <c r="M10" s="64">
        <v>32.331688683749803</v>
      </c>
      <c r="N10" s="64">
        <v>52.085903201832686</v>
      </c>
      <c r="O10" s="64">
        <v>51.519095035794443</v>
      </c>
      <c r="P10" s="64">
        <v>32.337328767123289</v>
      </c>
      <c r="Q10" s="64">
        <v>53.704939135827409</v>
      </c>
      <c r="R10" s="2192">
        <v>54.001423173677303</v>
      </c>
      <c r="S10" s="64">
        <v>35.646621793658149</v>
      </c>
      <c r="T10" s="64">
        <v>56.819886220802623</v>
      </c>
      <c r="U10" s="64">
        <v>55.004309796662383</v>
      </c>
      <c r="V10" s="64">
        <v>33.979006538946884</v>
      </c>
      <c r="W10" s="64">
        <v>57.366688610928243</v>
      </c>
      <c r="X10" s="64">
        <v>51.787579734238854</v>
      </c>
      <c r="Y10" s="64">
        <v>30.737805778412167</v>
      </c>
      <c r="Z10" s="64">
        <v>53.890491612558364</v>
      </c>
      <c r="AA10" s="64">
        <v>52.3406815045469</v>
      </c>
      <c r="AB10" s="64">
        <v>28.446658763149603</v>
      </c>
      <c r="AC10" s="2198">
        <v>53.452741560208963</v>
      </c>
      <c r="AD10" s="64">
        <v>51.95501595299411</v>
      </c>
      <c r="AE10" s="64">
        <v>29.499961207230971</v>
      </c>
      <c r="AF10" s="64">
        <v>53.251535785040041</v>
      </c>
      <c r="AG10" s="64">
        <v>49.796166939468691</v>
      </c>
      <c r="AH10" s="64">
        <v>31.072637954881479</v>
      </c>
      <c r="AI10" s="64">
        <v>51.841470610873081</v>
      </c>
      <c r="AJ10" s="64">
        <v>49.255630365612632</v>
      </c>
      <c r="AK10" s="64">
        <v>31.625608435107228</v>
      </c>
      <c r="AL10" s="64">
        <v>51.635302020687611</v>
      </c>
    </row>
    <row r="11" spans="1:38" x14ac:dyDescent="0.2">
      <c r="A11" s="62">
        <v>12</v>
      </c>
      <c r="B11" s="63" t="s">
        <v>740</v>
      </c>
      <c r="C11" s="64">
        <v>33.285270236730447</v>
      </c>
      <c r="D11" s="64">
        <v>21.78274081577192</v>
      </c>
      <c r="E11" s="64">
        <v>34.572487230866557</v>
      </c>
      <c r="F11" s="64">
        <v>40.297822641194628</v>
      </c>
      <c r="G11" s="64">
        <v>0</v>
      </c>
      <c r="H11" s="64">
        <v>34.914965320547765</v>
      </c>
      <c r="I11" s="64">
        <v>40.817649574934499</v>
      </c>
      <c r="J11" s="64">
        <v>0</v>
      </c>
      <c r="K11" s="64">
        <v>34.352456780297388</v>
      </c>
      <c r="L11" s="64">
        <v>39.303505227199643</v>
      </c>
      <c r="M11" s="64">
        <v>0</v>
      </c>
      <c r="N11" s="64">
        <v>33.086625957395732</v>
      </c>
      <c r="O11" s="64">
        <v>38.673394567304193</v>
      </c>
      <c r="P11" s="64">
        <v>0</v>
      </c>
      <c r="Q11" s="64">
        <v>32.460970350151044</v>
      </c>
      <c r="R11" s="2192">
        <v>37.619892359962719</v>
      </c>
      <c r="S11" s="64">
        <v>0</v>
      </c>
      <c r="T11" s="64">
        <v>31.717905330468785</v>
      </c>
      <c r="U11" s="64">
        <v>36.460173239695344</v>
      </c>
      <c r="V11" s="64">
        <v>0</v>
      </c>
      <c r="W11" s="64">
        <v>30.423589753667475</v>
      </c>
      <c r="X11" s="64">
        <v>38.575925860422338</v>
      </c>
      <c r="Y11" s="64">
        <v>0</v>
      </c>
      <c r="Z11" s="64">
        <v>32.147994717562533</v>
      </c>
      <c r="AA11" s="64">
        <v>37.434759916492695</v>
      </c>
      <c r="AB11" s="64">
        <v>0</v>
      </c>
      <c r="AC11" s="2198">
        <v>30.962545912170565</v>
      </c>
      <c r="AD11" s="64">
        <v>37.743765146353986</v>
      </c>
      <c r="AE11" s="64">
        <v>0</v>
      </c>
      <c r="AF11" s="64">
        <v>31.451545773885826</v>
      </c>
      <c r="AG11" s="64">
        <v>40.450968639294253</v>
      </c>
      <c r="AH11" s="64">
        <v>0</v>
      </c>
      <c r="AI11" s="64">
        <v>33.763020499268798</v>
      </c>
      <c r="AJ11" s="64">
        <v>42.009195323127784</v>
      </c>
      <c r="AK11" s="64">
        <v>0</v>
      </c>
      <c r="AL11" s="64">
        <v>34.951178124233927</v>
      </c>
    </row>
    <row r="12" spans="1:38" x14ac:dyDescent="0.2">
      <c r="A12" s="62">
        <v>13</v>
      </c>
      <c r="B12" s="63" t="s">
        <v>741</v>
      </c>
      <c r="C12" s="64">
        <v>3.2702603680372526</v>
      </c>
      <c r="D12" s="64">
        <v>37.731715953916215</v>
      </c>
      <c r="E12" s="64">
        <v>0.1826165271073355</v>
      </c>
      <c r="F12" s="64">
        <v>0.79495842718500598</v>
      </c>
      <c r="G12" s="64">
        <v>53.511035269688215</v>
      </c>
      <c r="H12" s="64">
        <v>0.58998738107643334</v>
      </c>
      <c r="I12" s="64">
        <v>2.2870662460567823</v>
      </c>
      <c r="J12" s="64">
        <v>48.83930603455822</v>
      </c>
      <c r="K12" s="64">
        <v>1.5659495959973788</v>
      </c>
      <c r="L12" s="64">
        <v>2.2701761411556269</v>
      </c>
      <c r="M12" s="64">
        <v>51.029762852140699</v>
      </c>
      <c r="N12" s="64">
        <v>2.2142370076387348</v>
      </c>
      <c r="O12" s="64">
        <v>2.0813393112017868</v>
      </c>
      <c r="P12" s="64">
        <v>52.550656392694066</v>
      </c>
      <c r="Q12" s="64">
        <v>2.3866460575707888</v>
      </c>
      <c r="R12" s="2192">
        <v>1.2695811660001803</v>
      </c>
      <c r="S12" s="64">
        <v>51.264909612007337</v>
      </c>
      <c r="T12" s="64">
        <v>1.2455294239426413</v>
      </c>
      <c r="U12" s="64">
        <v>1.7451143862425638</v>
      </c>
      <c r="V12" s="64">
        <v>51.377767580589655</v>
      </c>
      <c r="W12" s="64">
        <v>1.5402906468316744</v>
      </c>
      <c r="X12" s="64">
        <v>2.2322049685779302</v>
      </c>
      <c r="Y12" s="64">
        <v>54.523032162447429</v>
      </c>
      <c r="Z12" s="64">
        <v>2.5062100083324164</v>
      </c>
      <c r="AA12" s="64">
        <v>3.1341778422561126</v>
      </c>
      <c r="AB12" s="64">
        <v>56.894818194096374</v>
      </c>
      <c r="AC12" s="2198">
        <v>4.3709849715381122</v>
      </c>
      <c r="AD12" s="64">
        <v>3.7236306097699852</v>
      </c>
      <c r="AE12" s="64">
        <v>56.68835829001474</v>
      </c>
      <c r="AF12" s="64">
        <v>5.0838230642449265</v>
      </c>
      <c r="AG12" s="64">
        <v>3.0778600026127516</v>
      </c>
      <c r="AH12" s="64">
        <v>55.069394763199313</v>
      </c>
      <c r="AI12" s="64">
        <v>4.1774636323985943</v>
      </c>
      <c r="AJ12" s="64">
        <v>2.2412404311049121</v>
      </c>
      <c r="AK12" s="64">
        <v>54.861669634264835</v>
      </c>
      <c r="AL12" s="64">
        <v>3.3954046628313823</v>
      </c>
    </row>
    <row r="13" spans="1:38" x14ac:dyDescent="0.2">
      <c r="A13" s="62">
        <v>14</v>
      </c>
      <c r="B13" s="63" t="s">
        <v>742</v>
      </c>
      <c r="C13" s="64">
        <v>9.265934689342993</v>
      </c>
      <c r="D13" s="64">
        <v>18.838682049888416</v>
      </c>
      <c r="E13" s="64">
        <v>14.451324593086126</v>
      </c>
      <c r="F13" s="64">
        <v>9.2134534634743197</v>
      </c>
      <c r="G13" s="64">
        <v>19.747324705229289</v>
      </c>
      <c r="H13" s="64">
        <v>13.751916179026084</v>
      </c>
      <c r="I13" s="64">
        <v>8.4067395604983162</v>
      </c>
      <c r="J13" s="64">
        <v>18.429299206946656</v>
      </c>
      <c r="K13" s="64">
        <v>12.986863235339612</v>
      </c>
      <c r="L13" s="64">
        <v>8.6623465666733406</v>
      </c>
      <c r="M13" s="64">
        <v>16.638548464109501</v>
      </c>
      <c r="N13" s="64">
        <v>12.613233833132851</v>
      </c>
      <c r="O13" s="64">
        <v>7.7261710856995727</v>
      </c>
      <c r="P13" s="64">
        <v>15.112014840182649</v>
      </c>
      <c r="Q13" s="64">
        <v>11.447444456450757</v>
      </c>
      <c r="R13" s="2192">
        <v>7.1091033003598021</v>
      </c>
      <c r="S13" s="64">
        <v>13.088468594334511</v>
      </c>
      <c r="T13" s="64">
        <v>10.21667902478595</v>
      </c>
      <c r="U13" s="64">
        <v>6.7904025773997088</v>
      </c>
      <c r="V13" s="64">
        <v>14.643225880463461</v>
      </c>
      <c r="W13" s="64">
        <v>10.669430988572607</v>
      </c>
      <c r="X13" s="64">
        <v>7.404289436760874</v>
      </c>
      <c r="Y13" s="64">
        <v>14.739162059140403</v>
      </c>
      <c r="Z13" s="64">
        <v>11.455303661546685</v>
      </c>
      <c r="AA13" s="64">
        <v>7.0903807367042919</v>
      </c>
      <c r="AB13" s="64">
        <v>14.658523042754025</v>
      </c>
      <c r="AC13" s="2198">
        <v>11.213727556082356</v>
      </c>
      <c r="AD13" s="64">
        <v>6.5775882908819199</v>
      </c>
      <c r="AE13" s="64">
        <v>13.811680502754287</v>
      </c>
      <c r="AF13" s="64">
        <v>10.213095376829207</v>
      </c>
      <c r="AG13" s="64">
        <v>6.6750044186243089</v>
      </c>
      <c r="AH13" s="64">
        <v>13.857967281919207</v>
      </c>
      <c r="AI13" s="64">
        <v>10.218045257459528</v>
      </c>
      <c r="AJ13" s="64">
        <v>6.4939338801546711</v>
      </c>
      <c r="AK13" s="64">
        <v>13.512721930627938</v>
      </c>
      <c r="AL13" s="64">
        <v>10.01811519224708</v>
      </c>
    </row>
    <row r="14" spans="1:38" ht="24.95" customHeight="1" x14ac:dyDescent="0.2">
      <c r="A14" s="56">
        <v>2</v>
      </c>
      <c r="B14" s="60" t="s">
        <v>743</v>
      </c>
      <c r="C14" s="61">
        <v>100</v>
      </c>
      <c r="D14" s="61">
        <v>100</v>
      </c>
      <c r="E14" s="61">
        <v>100.00000000000001</v>
      </c>
      <c r="F14" s="61">
        <v>100</v>
      </c>
      <c r="G14" s="61">
        <v>100</v>
      </c>
      <c r="H14" s="61">
        <v>100</v>
      </c>
      <c r="I14" s="61">
        <v>99.999999999999986</v>
      </c>
      <c r="J14" s="61">
        <v>100</v>
      </c>
      <c r="K14" s="61">
        <v>100</v>
      </c>
      <c r="L14" s="61">
        <v>100</v>
      </c>
      <c r="M14" s="61">
        <v>99.999999999999986</v>
      </c>
      <c r="N14" s="61">
        <v>100</v>
      </c>
      <c r="O14" s="61">
        <v>100</v>
      </c>
      <c r="P14" s="61">
        <v>100</v>
      </c>
      <c r="Q14" s="61">
        <v>100</v>
      </c>
      <c r="R14" s="2193">
        <v>99.999999999999986</v>
      </c>
      <c r="S14" s="61">
        <v>100</v>
      </c>
      <c r="T14" s="61">
        <v>100</v>
      </c>
      <c r="U14" s="61">
        <v>100</v>
      </c>
      <c r="V14" s="61">
        <v>99.999999999999986</v>
      </c>
      <c r="W14" s="61">
        <v>99.999999999999986</v>
      </c>
      <c r="X14" s="61">
        <v>99.999999999999986</v>
      </c>
      <c r="Y14" s="61">
        <v>100.00000000000001</v>
      </c>
      <c r="Z14" s="61">
        <v>100</v>
      </c>
      <c r="AA14" s="61">
        <v>100</v>
      </c>
      <c r="AB14" s="61">
        <v>100</v>
      </c>
      <c r="AC14" s="2199">
        <v>100</v>
      </c>
      <c r="AD14" s="61">
        <v>100</v>
      </c>
      <c r="AE14" s="61">
        <v>99.999999999999986</v>
      </c>
      <c r="AF14" s="61">
        <v>99.999999999999986</v>
      </c>
      <c r="AG14" s="61">
        <v>99.999999999999986</v>
      </c>
      <c r="AH14" s="61">
        <v>100.00000000000001</v>
      </c>
      <c r="AI14" s="61">
        <v>100</v>
      </c>
      <c r="AJ14" s="61">
        <v>100</v>
      </c>
      <c r="AK14" s="61">
        <v>99.999999999999986</v>
      </c>
      <c r="AL14" s="61">
        <v>100</v>
      </c>
    </row>
    <row r="15" spans="1:38" x14ac:dyDescent="0.2">
      <c r="A15" s="62">
        <v>21</v>
      </c>
      <c r="B15" s="63" t="s">
        <v>744</v>
      </c>
      <c r="C15" s="64">
        <v>14.816989492513672</v>
      </c>
      <c r="D15" s="64">
        <v>42.895242610764448</v>
      </c>
      <c r="E15" s="64">
        <v>26.373811232729231</v>
      </c>
      <c r="F15" s="64">
        <v>14.464298009022412</v>
      </c>
      <c r="G15" s="64">
        <v>52.44726908230075</v>
      </c>
      <c r="H15" s="64">
        <v>26.007111058950304</v>
      </c>
      <c r="I15" s="64">
        <v>13.895402269233081</v>
      </c>
      <c r="J15" s="64">
        <v>50.567241234182248</v>
      </c>
      <c r="K15" s="64">
        <v>25.761087077149437</v>
      </c>
      <c r="L15" s="64">
        <v>14.176635276151693</v>
      </c>
      <c r="M15" s="64">
        <v>47.971758554560857</v>
      </c>
      <c r="N15" s="64">
        <v>25.740570157074327</v>
      </c>
      <c r="O15" s="64">
        <v>14.053466816312799</v>
      </c>
      <c r="P15" s="64">
        <v>46.251658124219993</v>
      </c>
      <c r="Q15" s="64">
        <v>25.538776152273083</v>
      </c>
      <c r="R15" s="2192">
        <v>14.028965108348014</v>
      </c>
      <c r="S15" s="64">
        <v>46.836170522333767</v>
      </c>
      <c r="T15" s="64">
        <v>25.891882187701309</v>
      </c>
      <c r="U15" s="64">
        <v>14.076697616796812</v>
      </c>
      <c r="V15" s="64">
        <v>45.412221627475631</v>
      </c>
      <c r="W15" s="64">
        <v>25.88166764374802</v>
      </c>
      <c r="X15" s="64">
        <v>14.224317597782319</v>
      </c>
      <c r="Y15" s="64">
        <v>45.133678839373978</v>
      </c>
      <c r="Z15" s="64">
        <v>26.137471833488867</v>
      </c>
      <c r="AA15" s="64">
        <v>14.041246824584666</v>
      </c>
      <c r="AB15" s="64">
        <v>44.802607750814921</v>
      </c>
      <c r="AC15" s="2198">
        <v>25.91501535117867</v>
      </c>
      <c r="AD15" s="64">
        <v>13.927524977806772</v>
      </c>
      <c r="AE15" s="64">
        <v>45.775198241098686</v>
      </c>
      <c r="AF15" s="64">
        <v>26.063668196280958</v>
      </c>
      <c r="AG15" s="64">
        <v>13.831612518150962</v>
      </c>
      <c r="AH15" s="64">
        <v>45.977723088887636</v>
      </c>
      <c r="AI15" s="64">
        <v>25.762437091633956</v>
      </c>
      <c r="AJ15" s="64">
        <v>13.786644236772984</v>
      </c>
      <c r="AK15" s="64">
        <v>45.35464087158136</v>
      </c>
      <c r="AL15" s="64">
        <v>25.449234494308161</v>
      </c>
    </row>
    <row r="16" spans="1:38" x14ac:dyDescent="0.2">
      <c r="A16" s="62">
        <v>22</v>
      </c>
      <c r="B16" s="63" t="s">
        <v>745</v>
      </c>
      <c r="C16" s="64">
        <v>7.2828691787228523</v>
      </c>
      <c r="D16" s="64">
        <v>22.582993963305704</v>
      </c>
      <c r="E16" s="64">
        <v>13.273820204557689</v>
      </c>
      <c r="F16" s="64">
        <v>7.2957609030794144</v>
      </c>
      <c r="G16" s="64">
        <v>27.495787924673163</v>
      </c>
      <c r="H16" s="64">
        <v>13.327234075468981</v>
      </c>
      <c r="I16" s="64">
        <v>7.0287247230739718</v>
      </c>
      <c r="J16" s="64">
        <v>27.309882997727293</v>
      </c>
      <c r="K16" s="64">
        <v>13.408690892565263</v>
      </c>
      <c r="L16" s="64">
        <v>6.8027378440436017</v>
      </c>
      <c r="M16" s="64">
        <v>26.618680288606246</v>
      </c>
      <c r="N16" s="64">
        <v>13.304063834623344</v>
      </c>
      <c r="O16" s="64">
        <v>7.0497196703333396</v>
      </c>
      <c r="P16" s="64">
        <v>26.410681067164823</v>
      </c>
      <c r="Q16" s="64">
        <v>13.675588215465517</v>
      </c>
      <c r="R16" s="2192">
        <v>8.709536698054773</v>
      </c>
      <c r="S16" s="64">
        <v>26.150152771715408</v>
      </c>
      <c r="T16" s="64">
        <v>15.127200532246311</v>
      </c>
      <c r="U16" s="64">
        <v>8.1016390187470595</v>
      </c>
      <c r="V16" s="64">
        <v>30.840376931024611</v>
      </c>
      <c r="W16" s="64">
        <v>16.261755412500023</v>
      </c>
      <c r="X16" s="64">
        <v>5.4191538010157627</v>
      </c>
      <c r="Y16" s="64">
        <v>30.484146529607049</v>
      </c>
      <c r="Z16" s="64">
        <v>13.97023935625406</v>
      </c>
      <c r="AA16" s="64">
        <v>7.3994979864603883</v>
      </c>
      <c r="AB16" s="64">
        <v>31.139612672305432</v>
      </c>
      <c r="AC16" s="2198">
        <v>15.875377233121887</v>
      </c>
      <c r="AD16" s="64">
        <v>7.3772329909058731</v>
      </c>
      <c r="AE16" s="64">
        <v>30.137336014754766</v>
      </c>
      <c r="AF16" s="64">
        <v>15.562413059814848</v>
      </c>
      <c r="AG16" s="64">
        <v>7.1616794205945498</v>
      </c>
      <c r="AH16" s="64">
        <v>29.498743917850692</v>
      </c>
      <c r="AI16" s="64">
        <v>14.975728752660917</v>
      </c>
      <c r="AJ16" s="64">
        <v>7.2673543561984086</v>
      </c>
      <c r="AK16" s="64">
        <v>30.031662137568247</v>
      </c>
      <c r="AL16" s="64">
        <v>15.187561536425102</v>
      </c>
    </row>
    <row r="17" spans="1:38" x14ac:dyDescent="0.2">
      <c r="A17" s="62">
        <v>23</v>
      </c>
      <c r="B17" s="63" t="s">
        <v>746</v>
      </c>
      <c r="C17" s="64">
        <v>3.2232516539561811</v>
      </c>
      <c r="D17" s="64">
        <v>6.4769581156708522</v>
      </c>
      <c r="E17" s="64">
        <v>4.7920778754710209</v>
      </c>
      <c r="F17" s="64">
        <v>2.8926201217157552</v>
      </c>
      <c r="G17" s="64">
        <v>8.695003092409733</v>
      </c>
      <c r="H17" s="64">
        <v>4.7523532377190199</v>
      </c>
      <c r="I17" s="64">
        <v>2.8993847360721023</v>
      </c>
      <c r="J17" s="64">
        <v>8.1433955911373825</v>
      </c>
      <c r="K17" s="64">
        <v>4.72884585930968</v>
      </c>
      <c r="L17" s="64">
        <v>2.8202201988522075</v>
      </c>
      <c r="M17" s="64">
        <v>8.084586740968156</v>
      </c>
      <c r="N17" s="64">
        <v>4.7148616477850487</v>
      </c>
      <c r="O17" s="64">
        <v>2.738061911378328</v>
      </c>
      <c r="P17" s="64">
        <v>7.9252450884202101</v>
      </c>
      <c r="Q17" s="64">
        <v>4.6648239286276096</v>
      </c>
      <c r="R17" s="2192">
        <v>2.7227394658639281</v>
      </c>
      <c r="S17" s="64">
        <v>7.9252146078859305</v>
      </c>
      <c r="T17" s="64">
        <v>4.6869356763435519</v>
      </c>
      <c r="U17" s="64">
        <v>2.4643555509511663</v>
      </c>
      <c r="V17" s="64">
        <v>6.9056303138187296</v>
      </c>
      <c r="W17" s="64">
        <v>4.216683554877946</v>
      </c>
      <c r="X17" s="64">
        <v>2.457457356184618</v>
      </c>
      <c r="Y17" s="64">
        <v>6.9179299350319123</v>
      </c>
      <c r="Z17" s="64">
        <v>4.2461179675640848</v>
      </c>
      <c r="AA17" s="64">
        <v>2.3909009573061506</v>
      </c>
      <c r="AB17" s="64">
        <v>6.7116560495983979</v>
      </c>
      <c r="AC17" s="2198">
        <v>4.1309072579325337</v>
      </c>
      <c r="AD17" s="64">
        <v>2.4376411980451427</v>
      </c>
      <c r="AE17" s="64">
        <v>6.9037918494513857</v>
      </c>
      <c r="AF17" s="64">
        <v>4.2217354460131427</v>
      </c>
      <c r="AG17" s="64">
        <v>2.4663928803684536</v>
      </c>
      <c r="AH17" s="64">
        <v>7.0494093088222503</v>
      </c>
      <c r="AI17" s="64">
        <v>4.2483911454552166</v>
      </c>
      <c r="AJ17" s="64">
        <v>2.4356387617460227</v>
      </c>
      <c r="AK17" s="64">
        <v>7.1486624616688692</v>
      </c>
      <c r="AL17" s="64">
        <v>4.2383166311205507</v>
      </c>
    </row>
    <row r="18" spans="1:38" x14ac:dyDescent="0.2">
      <c r="A18" s="62">
        <v>24</v>
      </c>
      <c r="B18" s="63" t="s">
        <v>747</v>
      </c>
      <c r="C18" s="64">
        <v>7.8727631480128633</v>
      </c>
      <c r="D18" s="64">
        <v>1.0253067030166538</v>
      </c>
      <c r="E18" s="64">
        <v>6.8048515162390091</v>
      </c>
      <c r="F18" s="64">
        <v>7.3020472554085085</v>
      </c>
      <c r="G18" s="64">
        <v>1.1281963786815672</v>
      </c>
      <c r="H18" s="64">
        <v>6.7853799188603103</v>
      </c>
      <c r="I18" s="64">
        <v>6.9723231438297528</v>
      </c>
      <c r="J18" s="64">
        <v>1.3009605222547489</v>
      </c>
      <c r="K18" s="64">
        <v>6.4638105448693004</v>
      </c>
      <c r="L18" s="64">
        <v>7.1642624323680817</v>
      </c>
      <c r="M18" s="64">
        <v>1.1876198584487845</v>
      </c>
      <c r="N18" s="64">
        <v>6.5851586893325837</v>
      </c>
      <c r="O18" s="64">
        <v>6.3521700829303249</v>
      </c>
      <c r="P18" s="64">
        <v>0.91756081096991438</v>
      </c>
      <c r="Q18" s="64">
        <v>5.817658823793793</v>
      </c>
      <c r="R18" s="2192">
        <v>5.5442948280723909</v>
      </c>
      <c r="S18" s="64">
        <v>0.83951695038556673</v>
      </c>
      <c r="T18" s="64">
        <v>5.0996377768156043</v>
      </c>
      <c r="U18" s="64">
        <v>6.2293072264453109</v>
      </c>
      <c r="V18" s="64">
        <v>1.0375561724322508</v>
      </c>
      <c r="W18" s="64">
        <v>5.7180798759325198</v>
      </c>
      <c r="X18" s="64">
        <v>6.7428825802796384</v>
      </c>
      <c r="Y18" s="64">
        <v>0.9028107125919238</v>
      </c>
      <c r="Z18" s="64">
        <v>6.1109292191113829</v>
      </c>
      <c r="AA18" s="64">
        <v>6.4438942177649237</v>
      </c>
      <c r="AB18" s="64">
        <v>1.1163900547542451</v>
      </c>
      <c r="AC18" s="2198">
        <v>5.9183867187755714</v>
      </c>
      <c r="AD18" s="64">
        <v>6.7804714416239324</v>
      </c>
      <c r="AE18" s="64">
        <v>1.6109368650293323</v>
      </c>
      <c r="AF18" s="64">
        <v>6.3436355787218393</v>
      </c>
      <c r="AG18" s="64">
        <v>7.0298343919538899</v>
      </c>
      <c r="AH18" s="64">
        <v>1.9933588813450056</v>
      </c>
      <c r="AI18" s="64">
        <v>6.6676715598813816</v>
      </c>
      <c r="AJ18" s="64">
        <v>6.4769758173408531</v>
      </c>
      <c r="AK18" s="64">
        <v>1.6115280097728804</v>
      </c>
      <c r="AL18" s="64">
        <v>6.0806168069176607</v>
      </c>
    </row>
    <row r="19" spans="1:38" x14ac:dyDescent="0.2">
      <c r="A19" s="62">
        <v>25</v>
      </c>
      <c r="B19" s="63" t="s">
        <v>748</v>
      </c>
      <c r="C19" s="64">
        <v>1.3829053643482832</v>
      </c>
      <c r="D19" s="64">
        <v>1.0777996968952934</v>
      </c>
      <c r="E19" s="64">
        <v>1.4926879598062086</v>
      </c>
      <c r="F19" s="64">
        <v>1.1132830624713745</v>
      </c>
      <c r="G19" s="64">
        <v>1.4630297084604065</v>
      </c>
      <c r="H19" s="64">
        <v>1.3579295242312135</v>
      </c>
      <c r="I19" s="64">
        <v>1.6825993970470767</v>
      </c>
      <c r="J19" s="64">
        <v>1.3757821195087963</v>
      </c>
      <c r="K19" s="64">
        <v>1.8449378450784499</v>
      </c>
      <c r="L19" s="64">
        <v>1.1502557492261842</v>
      </c>
      <c r="M19" s="64">
        <v>1.2779168064119433</v>
      </c>
      <c r="N19" s="64">
        <v>1.3611513201181946</v>
      </c>
      <c r="O19" s="64">
        <v>1.8776822656492784</v>
      </c>
      <c r="P19" s="64">
        <v>0.62635887694952241</v>
      </c>
      <c r="Q19" s="64">
        <v>1.8222881413065461</v>
      </c>
      <c r="R19" s="2192">
        <v>1.9936709623463231</v>
      </c>
      <c r="S19" s="64">
        <v>0.62636403317328682</v>
      </c>
      <c r="T19" s="64">
        <v>1.9289704624417856</v>
      </c>
      <c r="U19" s="64">
        <v>2.4967301640745392</v>
      </c>
      <c r="V19" s="64">
        <v>0.15684712384698693</v>
      </c>
      <c r="W19" s="64">
        <v>2.2138852937705913</v>
      </c>
      <c r="X19" s="64">
        <v>2.3487990935027621</v>
      </c>
      <c r="Y19" s="64">
        <v>0.10970864355547429</v>
      </c>
      <c r="Z19" s="64">
        <v>2.0659818578779565</v>
      </c>
      <c r="AA19" s="64">
        <v>2.4268401330884424</v>
      </c>
      <c r="AB19" s="64">
        <v>0.11025417048384004</v>
      </c>
      <c r="AC19" s="2198">
        <v>2.1336174446997518</v>
      </c>
      <c r="AD19" s="64">
        <v>2.1451909729622538</v>
      </c>
      <c r="AE19" s="64">
        <v>0.1760985318175661</v>
      </c>
      <c r="AF19" s="64">
        <v>1.904769518571223</v>
      </c>
      <c r="AG19" s="64">
        <v>2.0047571111685212</v>
      </c>
      <c r="AH19" s="64">
        <v>0.19135426633034705</v>
      </c>
      <c r="AI19" s="64">
        <v>1.7881972215728015</v>
      </c>
      <c r="AJ19" s="64">
        <v>1.8325773564719017</v>
      </c>
      <c r="AK19" s="64">
        <v>0.19894791952332277</v>
      </c>
      <c r="AL19" s="64">
        <v>1.6438963302725005</v>
      </c>
    </row>
    <row r="20" spans="1:38" x14ac:dyDescent="0.2">
      <c r="A20" s="62">
        <v>26</v>
      </c>
      <c r="B20" s="63" t="s">
        <v>741</v>
      </c>
      <c r="C20" s="64">
        <v>15.753036520171779</v>
      </c>
      <c r="D20" s="64">
        <v>6.5319910931242644</v>
      </c>
      <c r="E20" s="64">
        <v>9.1961241701058682E-2</v>
      </c>
      <c r="F20" s="64">
        <v>15.731447028501124</v>
      </c>
      <c r="G20" s="64">
        <v>0.35189490072298407</v>
      </c>
      <c r="H20" s="64">
        <v>0.13309896534892468</v>
      </c>
      <c r="I20" s="64">
        <v>16.651063184083874</v>
      </c>
      <c r="J20" s="64">
        <v>1.1971455560647581</v>
      </c>
      <c r="K20" s="64">
        <v>0.59455808616572803</v>
      </c>
      <c r="L20" s="64">
        <v>19.610177423459962</v>
      </c>
      <c r="M20" s="64">
        <v>1.2030993352424688</v>
      </c>
      <c r="N20" s="64">
        <v>2.4205955186563148</v>
      </c>
      <c r="O20" s="64">
        <v>20.321396742885174</v>
      </c>
      <c r="P20" s="64">
        <v>1.4685682440758852</v>
      </c>
      <c r="Q20" s="64">
        <v>2.2613991325647769</v>
      </c>
      <c r="R20" s="2192">
        <v>20.998136958832333</v>
      </c>
      <c r="S20" s="64">
        <v>1.4898879674087007</v>
      </c>
      <c r="T20" s="64">
        <v>2.4240440159251477</v>
      </c>
      <c r="U20" s="64">
        <v>21.636385611858604</v>
      </c>
      <c r="V20" s="64">
        <v>1.5099647716380566</v>
      </c>
      <c r="W20" s="64">
        <v>2.5339808916600957</v>
      </c>
      <c r="X20" s="64">
        <v>22.010481374314562</v>
      </c>
      <c r="Y20" s="64">
        <v>1.0988006331102971</v>
      </c>
      <c r="Z20" s="64">
        <v>2.5021141297401592</v>
      </c>
      <c r="AA20" s="64">
        <v>21.996667114330084</v>
      </c>
      <c r="AB20" s="64">
        <v>1.5973538999083878</v>
      </c>
      <c r="AC20" s="2198">
        <v>2.4997217803439451</v>
      </c>
      <c r="AD20" s="64">
        <v>21.855557758919453</v>
      </c>
      <c r="AE20" s="64">
        <v>1.3915952026175118</v>
      </c>
      <c r="AF20" s="64">
        <v>2.4931647026845529</v>
      </c>
      <c r="AG20" s="64">
        <v>21.381522097404968</v>
      </c>
      <c r="AH20" s="64">
        <v>1.3865509672600014</v>
      </c>
      <c r="AI20" s="64">
        <v>2.6584552535407107</v>
      </c>
      <c r="AJ20" s="64">
        <v>21.416592273039232</v>
      </c>
      <c r="AK20" s="64">
        <v>1.3382862556405974</v>
      </c>
      <c r="AL20" s="64">
        <v>2.7962449023299811</v>
      </c>
    </row>
    <row r="21" spans="1:38" x14ac:dyDescent="0.2">
      <c r="A21" s="62">
        <v>27</v>
      </c>
      <c r="B21" s="63" t="s">
        <v>749</v>
      </c>
      <c r="C21" s="64">
        <v>46.359930905937858</v>
      </c>
      <c r="D21" s="64">
        <v>16.190701966793949</v>
      </c>
      <c r="E21" s="64">
        <v>43.4368271128656</v>
      </c>
      <c r="F21" s="64">
        <v>46.816561245535944</v>
      </c>
      <c r="G21" s="64">
        <v>5.2912196890528698</v>
      </c>
      <c r="H21" s="64">
        <v>43.038710727136454</v>
      </c>
      <c r="I21" s="64">
        <v>46.408765435279903</v>
      </c>
      <c r="J21" s="64">
        <v>6.9406384152785705</v>
      </c>
      <c r="K21" s="64">
        <v>42.562625697061605</v>
      </c>
      <c r="L21" s="64">
        <v>44.060022386609631</v>
      </c>
      <c r="M21" s="64">
        <v>8.558430725041493</v>
      </c>
      <c r="N21" s="64">
        <v>40.900575420798887</v>
      </c>
      <c r="O21" s="64">
        <v>43.487953400811065</v>
      </c>
      <c r="P21" s="64">
        <v>11.102564303823302</v>
      </c>
      <c r="Q21" s="64">
        <v>41.230364727297243</v>
      </c>
      <c r="R21" s="2192">
        <v>42.343816655539833</v>
      </c>
      <c r="S21" s="64">
        <v>10.60017459624618</v>
      </c>
      <c r="T21" s="64">
        <v>40.184807747140759</v>
      </c>
      <c r="U21" s="64">
        <v>41.381446325049751</v>
      </c>
      <c r="V21" s="64">
        <v>9.4108274308192144</v>
      </c>
      <c r="W21" s="64">
        <v>38.7431799409256</v>
      </c>
      <c r="X21" s="64">
        <v>43.197628538475549</v>
      </c>
      <c r="Y21" s="64">
        <v>8.7121233765120643</v>
      </c>
      <c r="Z21" s="64">
        <v>40.047482566089535</v>
      </c>
      <c r="AA21" s="64">
        <v>41.803881809291603</v>
      </c>
      <c r="AB21" s="64">
        <v>9.1415088309862149</v>
      </c>
      <c r="AC21" s="2198">
        <v>38.97824649606892</v>
      </c>
      <c r="AD21" s="64">
        <v>41.993294772405896</v>
      </c>
      <c r="AE21" s="64">
        <v>8.8398336962977631</v>
      </c>
      <c r="AF21" s="64">
        <v>38.941848008570105</v>
      </c>
      <c r="AG21" s="64">
        <v>42.68464985345603</v>
      </c>
      <c r="AH21" s="64">
        <v>8.9869991660228496</v>
      </c>
      <c r="AI21" s="64">
        <v>39.550597398762136</v>
      </c>
      <c r="AJ21" s="64">
        <v>43.345081506174239</v>
      </c>
      <c r="AK21" s="64">
        <v>9.10423574580539</v>
      </c>
      <c r="AL21" s="64">
        <v>40.1943286840798</v>
      </c>
    </row>
    <row r="22" spans="1:38" x14ac:dyDescent="0.2">
      <c r="A22" s="62">
        <v>28</v>
      </c>
      <c r="B22" s="63" t="s">
        <v>750</v>
      </c>
      <c r="C22" s="64">
        <v>3.3082537363365128</v>
      </c>
      <c r="D22" s="64">
        <v>3.2190058504288337</v>
      </c>
      <c r="E22" s="64">
        <v>3.733962856630181</v>
      </c>
      <c r="F22" s="64">
        <v>4.3839823742654698</v>
      </c>
      <c r="G22" s="64">
        <v>3.1275992236985219</v>
      </c>
      <c r="H22" s="64">
        <v>4.5981824922847947</v>
      </c>
      <c r="I22" s="64">
        <v>4.4617371113802351</v>
      </c>
      <c r="J22" s="64">
        <v>3.1649535638462041</v>
      </c>
      <c r="K22" s="64">
        <v>4.6354439978005368</v>
      </c>
      <c r="L22" s="64">
        <v>4.2156886892886369</v>
      </c>
      <c r="M22" s="64">
        <v>5.0979076907200538</v>
      </c>
      <c r="N22" s="64">
        <v>4.9730234116112975</v>
      </c>
      <c r="O22" s="64">
        <v>4.1195491096996886</v>
      </c>
      <c r="P22" s="64">
        <v>5.2973634843763486</v>
      </c>
      <c r="Q22" s="64">
        <v>4.9891008786714313</v>
      </c>
      <c r="R22" s="2192">
        <v>3.6588393229423999</v>
      </c>
      <c r="S22" s="64">
        <v>5.5325185508511563</v>
      </c>
      <c r="T22" s="64">
        <v>4.6565216013855304</v>
      </c>
      <c r="U22" s="64">
        <v>3.6134384860767579</v>
      </c>
      <c r="V22" s="64">
        <v>4.7265756289445182</v>
      </c>
      <c r="W22" s="64">
        <v>4.4307673865852033</v>
      </c>
      <c r="X22" s="64">
        <v>3.5992796584447908</v>
      </c>
      <c r="Y22" s="64">
        <v>6.640801330217303</v>
      </c>
      <c r="Z22" s="64">
        <v>4.9196630698739572</v>
      </c>
      <c r="AA22" s="64">
        <v>3.4970709571737433</v>
      </c>
      <c r="AB22" s="64">
        <v>5.3806165711485612</v>
      </c>
      <c r="AC22" s="2198">
        <v>4.5487277178787222</v>
      </c>
      <c r="AD22" s="64">
        <v>3.4830858873306783</v>
      </c>
      <c r="AE22" s="64">
        <v>5.1652095989329885</v>
      </c>
      <c r="AF22" s="64">
        <v>4.4687654893433315</v>
      </c>
      <c r="AG22" s="64">
        <v>3.4395517269026219</v>
      </c>
      <c r="AH22" s="64">
        <v>4.915860403481215</v>
      </c>
      <c r="AI22" s="64">
        <v>4.3485215764928817</v>
      </c>
      <c r="AJ22" s="64">
        <v>3.4391356922563543</v>
      </c>
      <c r="AK22" s="64">
        <v>5.2120365984393304</v>
      </c>
      <c r="AL22" s="64">
        <v>4.4098006145462438</v>
      </c>
    </row>
    <row r="23" spans="1:38" ht="24.95" customHeight="1" x14ac:dyDescent="0.2">
      <c r="A23" s="65" t="s">
        <v>577</v>
      </c>
      <c r="B23" s="66" t="s">
        <v>543</v>
      </c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2194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2200"/>
      <c r="AD23" s="2203"/>
      <c r="AE23" s="2203"/>
      <c r="AF23" s="2203"/>
      <c r="AG23" s="2203"/>
      <c r="AH23" s="2203"/>
      <c r="AI23" s="2203"/>
      <c r="AJ23" s="2203"/>
      <c r="AK23" s="2203"/>
      <c r="AL23" s="2203"/>
    </row>
    <row r="24" spans="1:38" ht="24.95" customHeight="1" x14ac:dyDescent="0.2">
      <c r="A24" s="65" t="s">
        <v>578</v>
      </c>
      <c r="B24" s="66" t="s">
        <v>544</v>
      </c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2194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2200"/>
      <c r="AD24" s="2203"/>
      <c r="AE24" s="2203"/>
      <c r="AF24" s="2203"/>
      <c r="AG24" s="2203"/>
      <c r="AH24" s="2203"/>
      <c r="AI24" s="2203"/>
      <c r="AJ24" s="2203"/>
      <c r="AK24" s="2203"/>
      <c r="AL24" s="2203"/>
    </row>
    <row r="25" spans="1:38" ht="24.95" customHeight="1" x14ac:dyDescent="0.2">
      <c r="A25" s="56"/>
      <c r="B25" s="57" t="s">
        <v>579</v>
      </c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2195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2201"/>
      <c r="AD25" s="2203"/>
      <c r="AE25" s="2203"/>
      <c r="AF25" s="2203"/>
      <c r="AG25" s="2203"/>
      <c r="AH25" s="2203"/>
      <c r="AI25" s="2203"/>
      <c r="AJ25" s="2203"/>
      <c r="AK25" s="2203"/>
      <c r="AL25" s="2203"/>
    </row>
    <row r="26" spans="1:38" x14ac:dyDescent="0.2">
      <c r="A26" s="56">
        <v>31</v>
      </c>
      <c r="B26" s="60" t="s">
        <v>751</v>
      </c>
      <c r="C26" s="61">
        <v>100</v>
      </c>
      <c r="D26" s="61">
        <v>100</v>
      </c>
      <c r="E26" s="61">
        <v>100</v>
      </c>
      <c r="F26" s="61">
        <v>100</v>
      </c>
      <c r="G26" s="61">
        <v>100</v>
      </c>
      <c r="H26" s="61">
        <v>100</v>
      </c>
      <c r="I26" s="61">
        <v>100</v>
      </c>
      <c r="J26" s="61">
        <v>100</v>
      </c>
      <c r="K26" s="61">
        <v>100</v>
      </c>
      <c r="L26" s="61">
        <v>100</v>
      </c>
      <c r="M26" s="61">
        <v>100</v>
      </c>
      <c r="N26" s="61">
        <v>100</v>
      </c>
      <c r="O26" s="61">
        <v>99.999999999999986</v>
      </c>
      <c r="P26" s="61">
        <v>100</v>
      </c>
      <c r="Q26" s="61">
        <v>100</v>
      </c>
      <c r="R26" s="2193">
        <v>99.999999999999986</v>
      </c>
      <c r="S26" s="61">
        <v>100</v>
      </c>
      <c r="T26" s="61">
        <v>100</v>
      </c>
      <c r="U26" s="61">
        <v>100</v>
      </c>
      <c r="V26" s="61">
        <v>99.999999999999986</v>
      </c>
      <c r="W26" s="61">
        <v>100</v>
      </c>
      <c r="X26" s="61">
        <v>100.00000000000001</v>
      </c>
      <c r="Y26" s="61">
        <v>100</v>
      </c>
      <c r="Z26" s="61">
        <v>100.00000000000001</v>
      </c>
      <c r="AA26" s="61">
        <v>100</v>
      </c>
      <c r="AB26" s="61">
        <v>100</v>
      </c>
      <c r="AC26" s="2199">
        <v>100</v>
      </c>
      <c r="AD26" s="61">
        <v>100.00000000000001</v>
      </c>
      <c r="AE26" s="61">
        <v>99.999999999999986</v>
      </c>
      <c r="AF26" s="61">
        <v>100</v>
      </c>
      <c r="AG26" s="61">
        <v>99.999999999999986</v>
      </c>
      <c r="AH26" s="61">
        <v>99.999999999999986</v>
      </c>
      <c r="AI26" s="61">
        <v>100.00000000000001</v>
      </c>
      <c r="AJ26" s="61">
        <v>100</v>
      </c>
      <c r="AK26" s="61">
        <v>100</v>
      </c>
      <c r="AL26" s="61">
        <v>100</v>
      </c>
    </row>
    <row r="27" spans="1:38" x14ac:dyDescent="0.2">
      <c r="A27" s="62">
        <v>311</v>
      </c>
      <c r="B27" s="63" t="s">
        <v>752</v>
      </c>
      <c r="C27" s="64">
        <v>66.543710807819991</v>
      </c>
      <c r="D27" s="64">
        <v>100</v>
      </c>
      <c r="E27" s="64">
        <v>116.49690796653329</v>
      </c>
      <c r="F27" s="64">
        <v>8.5784313725490193</v>
      </c>
      <c r="G27" s="64">
        <v>115.91384983547712</v>
      </c>
      <c r="H27" s="64">
        <v>122.88945524052247</v>
      </c>
      <c r="I27" s="64">
        <v>177.7233782129743</v>
      </c>
      <c r="J27" s="64">
        <v>116.0275319567355</v>
      </c>
      <c r="K27" s="64">
        <v>121.65754495699765</v>
      </c>
      <c r="L27" s="64">
        <v>120.64714946070879</v>
      </c>
      <c r="M27" s="64">
        <v>125.12676056338029</v>
      </c>
      <c r="N27" s="64">
        <v>123.76067037356097</v>
      </c>
      <c r="O27" s="64">
        <v>119.76659372720641</v>
      </c>
      <c r="P27" s="64">
        <v>116.39066754986384</v>
      </c>
      <c r="Q27" s="64">
        <v>117.17514124293785</v>
      </c>
      <c r="R27" s="2192">
        <v>104.16201562749163</v>
      </c>
      <c r="S27" s="64">
        <v>124.21686746987952</v>
      </c>
      <c r="T27" s="64">
        <v>118.0462195181787</v>
      </c>
      <c r="U27" s="64">
        <v>112.92593006368004</v>
      </c>
      <c r="V27" s="64">
        <v>114.24349049964813</v>
      </c>
      <c r="W27" s="64">
        <v>113.73429471957169</v>
      </c>
      <c r="X27" s="64">
        <v>105.96775487286436</v>
      </c>
      <c r="Y27" s="64">
        <v>108.80067869262368</v>
      </c>
      <c r="Z27" s="64">
        <v>107.78762584975476</v>
      </c>
      <c r="AA27" s="64">
        <v>91.442753857774903</v>
      </c>
      <c r="AB27" s="64">
        <v>102.18940411029639</v>
      </c>
      <c r="AC27" s="2198">
        <v>98.003488640901168</v>
      </c>
      <c r="AD27" s="64">
        <v>100.47120836993851</v>
      </c>
      <c r="AE27" s="64">
        <v>108.40609681372548</v>
      </c>
      <c r="AF27" s="64">
        <v>104.52164053641944</v>
      </c>
      <c r="AG27" s="64">
        <v>112.13056086876041</v>
      </c>
      <c r="AH27" s="64">
        <v>111.99050038661217</v>
      </c>
      <c r="AI27" s="64">
        <v>112.05665491213243</v>
      </c>
      <c r="AJ27" s="64">
        <v>171.00380058126538</v>
      </c>
      <c r="AK27" s="64">
        <v>111.57503100454733</v>
      </c>
      <c r="AL27" s="64">
        <v>123.99327291413623</v>
      </c>
    </row>
    <row r="28" spans="1:38" x14ac:dyDescent="0.2">
      <c r="A28" s="62">
        <v>312</v>
      </c>
      <c r="B28" s="63" t="s">
        <v>753</v>
      </c>
      <c r="C28" s="64">
        <v>0</v>
      </c>
      <c r="D28" s="64">
        <v>0</v>
      </c>
      <c r="E28" s="64">
        <v>0</v>
      </c>
      <c r="F28" s="64">
        <v>0</v>
      </c>
      <c r="G28" s="64">
        <v>0</v>
      </c>
      <c r="H28" s="64">
        <v>0</v>
      </c>
      <c r="I28" s="64">
        <v>-26.805385556915546</v>
      </c>
      <c r="J28" s="64">
        <v>0</v>
      </c>
      <c r="K28" s="64">
        <v>-2.4461074500167541</v>
      </c>
      <c r="L28" s="64">
        <v>-1.3353877760657422</v>
      </c>
      <c r="M28" s="64">
        <v>0</v>
      </c>
      <c r="N28" s="64">
        <v>-0.4072362753543739</v>
      </c>
      <c r="O28" s="64">
        <v>3.3065888645757355</v>
      </c>
      <c r="P28" s="64">
        <v>0.11039964672113049</v>
      </c>
      <c r="Q28" s="64">
        <v>0.85310734463276838</v>
      </c>
      <c r="R28" s="2192">
        <v>3.4444267261999681</v>
      </c>
      <c r="S28" s="64">
        <v>2.1261516654854713E-2</v>
      </c>
      <c r="T28" s="64">
        <v>1.074530199695795</v>
      </c>
      <c r="U28" s="64">
        <v>-10.881465758015864</v>
      </c>
      <c r="V28" s="64">
        <v>-0.49964813511611539</v>
      </c>
      <c r="W28" s="64">
        <v>-4.5118949958982775</v>
      </c>
      <c r="X28" s="64">
        <v>3.216491537659421</v>
      </c>
      <c r="Y28" s="64">
        <v>0.18306840507233435</v>
      </c>
      <c r="Z28" s="64">
        <v>1.2678197515991165</v>
      </c>
      <c r="AA28" s="64">
        <v>3.1024063882594151</v>
      </c>
      <c r="AB28" s="64">
        <v>0.23408723191848257</v>
      </c>
      <c r="AC28" s="2198">
        <v>1.351322951474266</v>
      </c>
      <c r="AD28" s="64">
        <v>3.4701701142081305</v>
      </c>
      <c r="AE28" s="64">
        <v>3.8296568627450983E-2</v>
      </c>
      <c r="AF28" s="2192">
        <v>1.718340696719709</v>
      </c>
      <c r="AG28" s="64">
        <v>-0.83914357993459621</v>
      </c>
      <c r="AH28" s="64">
        <v>-0.27062852093228762</v>
      </c>
      <c r="AI28" s="2192">
        <v>-0.53915425640427828</v>
      </c>
      <c r="AJ28" s="64">
        <v>-3.8676503465235861</v>
      </c>
      <c r="AK28" s="64">
        <v>0.17716884190633675</v>
      </c>
      <c r="AL28" s="2192">
        <v>-0.66803699897225077</v>
      </c>
    </row>
    <row r="29" spans="1:38" x14ac:dyDescent="0.2">
      <c r="A29" s="62">
        <v>313</v>
      </c>
      <c r="B29" s="63" t="s">
        <v>754</v>
      </c>
      <c r="C29" s="64">
        <v>0</v>
      </c>
      <c r="D29" s="64">
        <v>0</v>
      </c>
      <c r="E29" s="64">
        <v>0</v>
      </c>
      <c r="F29" s="64">
        <v>0</v>
      </c>
      <c r="G29" s="64">
        <v>0</v>
      </c>
      <c r="H29" s="64">
        <v>0</v>
      </c>
      <c r="I29" s="64">
        <v>0</v>
      </c>
      <c r="J29" s="64">
        <v>0</v>
      </c>
      <c r="K29" s="64">
        <v>0</v>
      </c>
      <c r="L29" s="64">
        <v>0</v>
      </c>
      <c r="M29" s="64">
        <v>0</v>
      </c>
      <c r="N29" s="64">
        <v>0</v>
      </c>
      <c r="O29" s="64">
        <v>0</v>
      </c>
      <c r="P29" s="64">
        <v>0</v>
      </c>
      <c r="Q29" s="64">
        <v>0</v>
      </c>
      <c r="R29" s="2192">
        <v>11.880082921384149</v>
      </c>
      <c r="S29" s="64">
        <v>1.3182140326009921</v>
      </c>
      <c r="T29" s="64">
        <v>4.567979981355184</v>
      </c>
      <c r="U29" s="64">
        <v>5.6306557926488656</v>
      </c>
      <c r="V29" s="64">
        <v>0.89373680506685438</v>
      </c>
      <c r="W29" s="64">
        <v>2.7244074090065196</v>
      </c>
      <c r="X29" s="64">
        <v>3.5453597497393119</v>
      </c>
      <c r="Y29" s="64">
        <v>0.49562421861046613</v>
      </c>
      <c r="Z29" s="64">
        <v>1.5862088747382612</v>
      </c>
      <c r="AA29" s="64">
        <v>2.6006258767670229</v>
      </c>
      <c r="AB29" s="64">
        <v>0.39932527797858791</v>
      </c>
      <c r="AC29" s="2198">
        <v>1.2567513607801106</v>
      </c>
      <c r="AD29" s="64">
        <v>1.7370817027393979</v>
      </c>
      <c r="AE29" s="64">
        <v>0.40594362745098039</v>
      </c>
      <c r="AF29" s="2192">
        <v>1.0575908042381827</v>
      </c>
      <c r="AG29" s="64">
        <v>2.9431727031529586</v>
      </c>
      <c r="AH29" s="64">
        <v>0.64067160057439521</v>
      </c>
      <c r="AI29" s="2192">
        <v>1.7282079678256055</v>
      </c>
      <c r="AJ29" s="64">
        <v>8.9425441538117596</v>
      </c>
      <c r="AK29" s="64">
        <v>0.57284592216382213</v>
      </c>
      <c r="AL29" s="2192">
        <v>2.3217789404839766</v>
      </c>
    </row>
    <row r="30" spans="1:38" x14ac:dyDescent="0.2">
      <c r="A30" s="62">
        <v>314</v>
      </c>
      <c r="B30" s="63" t="s">
        <v>755</v>
      </c>
      <c r="C30" s="64">
        <v>33.456289192180009</v>
      </c>
      <c r="D30" s="64">
        <v>0</v>
      </c>
      <c r="E30" s="64">
        <v>-16.496907966533286</v>
      </c>
      <c r="F30" s="64">
        <v>91.421568627450981</v>
      </c>
      <c r="G30" s="64">
        <v>-15.913849835477116</v>
      </c>
      <c r="H30" s="64">
        <v>-22.889455240522459</v>
      </c>
      <c r="I30" s="64">
        <v>-50.91799265605875</v>
      </c>
      <c r="J30" s="64">
        <v>-16.027531956735498</v>
      </c>
      <c r="K30" s="64">
        <v>-19.2114375069809</v>
      </c>
      <c r="L30" s="64">
        <v>-19.311761684643042</v>
      </c>
      <c r="M30" s="64">
        <v>-25.12676056338028</v>
      </c>
      <c r="N30" s="64">
        <v>-23.353434098206595</v>
      </c>
      <c r="O30" s="64">
        <v>-23.073182591782153</v>
      </c>
      <c r="P30" s="64">
        <v>-16.50106719658497</v>
      </c>
      <c r="Q30" s="64">
        <v>-18.028248587570623</v>
      </c>
      <c r="R30" s="2192">
        <v>-19.486525275075746</v>
      </c>
      <c r="S30" s="64">
        <v>-25.556343019135365</v>
      </c>
      <c r="T30" s="64">
        <v>-23.688729699229675</v>
      </c>
      <c r="U30" s="64">
        <v>-7.6751200983130374</v>
      </c>
      <c r="V30" s="64">
        <v>-14.637579169598874</v>
      </c>
      <c r="W30" s="64">
        <v>-11.946807132679936</v>
      </c>
      <c r="X30" s="64">
        <v>-12.729606160263094</v>
      </c>
      <c r="Y30" s="64">
        <v>-9.4793713163064837</v>
      </c>
      <c r="Z30" s="64">
        <v>-10.641654476092132</v>
      </c>
      <c r="AA30" s="64">
        <v>2.8542138771986618</v>
      </c>
      <c r="AB30" s="64">
        <v>-2.8228166201934664</v>
      </c>
      <c r="AC30" s="2198">
        <v>-0.61156295315553877</v>
      </c>
      <c r="AD30" s="64">
        <v>-5.6784601868860314</v>
      </c>
      <c r="AE30" s="64">
        <v>-8.8503370098039209</v>
      </c>
      <c r="AF30" s="2192">
        <v>-7.2975720373773312</v>
      </c>
      <c r="AG30" s="64">
        <v>-14.234589991978774</v>
      </c>
      <c r="AH30" s="64">
        <v>-12.360543466254279</v>
      </c>
      <c r="AI30" s="2192">
        <v>-13.245708623553755</v>
      </c>
      <c r="AJ30" s="64">
        <v>-76.078694388553544</v>
      </c>
      <c r="AK30" s="64">
        <v>-12.325045768617493</v>
      </c>
      <c r="AL30" s="2192">
        <v>-25.647014855647949</v>
      </c>
    </row>
    <row r="31" spans="1:38" ht="24.95" customHeight="1" x14ac:dyDescent="0.2">
      <c r="A31" s="65" t="s">
        <v>689</v>
      </c>
      <c r="B31" s="66" t="s">
        <v>541</v>
      </c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2194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2200"/>
      <c r="AD31" s="2203"/>
      <c r="AE31" s="2203"/>
      <c r="AF31" s="52"/>
      <c r="AG31" s="2203"/>
      <c r="AH31" s="2203"/>
      <c r="AI31" s="52"/>
      <c r="AJ31" s="2203"/>
      <c r="AK31" s="2203"/>
      <c r="AL31" s="52"/>
    </row>
    <row r="32" spans="1:38" ht="30" customHeight="1" x14ac:dyDescent="0.2">
      <c r="A32" s="69"/>
      <c r="B32" s="70" t="s">
        <v>690</v>
      </c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2195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2201"/>
      <c r="AD32" s="2203"/>
      <c r="AE32" s="2203"/>
      <c r="AF32" s="52"/>
      <c r="AG32" s="2203"/>
      <c r="AH32" s="2203"/>
      <c r="AI32" s="52"/>
      <c r="AJ32" s="2203"/>
      <c r="AK32" s="2203"/>
      <c r="AL32" s="52"/>
    </row>
    <row r="33" spans="1:38" x14ac:dyDescent="0.2">
      <c r="A33" s="56">
        <v>32</v>
      </c>
      <c r="B33" s="60" t="s">
        <v>756</v>
      </c>
      <c r="C33" s="61">
        <v>100</v>
      </c>
      <c r="D33" s="61">
        <v>100</v>
      </c>
      <c r="E33" s="61">
        <v>100</v>
      </c>
      <c r="F33" s="61">
        <v>100.00000000000001</v>
      </c>
      <c r="G33" s="61">
        <v>100</v>
      </c>
      <c r="H33" s="61">
        <v>100</v>
      </c>
      <c r="I33" s="61">
        <v>100</v>
      </c>
      <c r="J33" s="61">
        <v>100</v>
      </c>
      <c r="K33" s="61">
        <v>100</v>
      </c>
      <c r="L33" s="61">
        <v>100</v>
      </c>
      <c r="M33" s="61">
        <v>100</v>
      </c>
      <c r="N33" s="61">
        <v>100</v>
      </c>
      <c r="O33" s="61">
        <v>100</v>
      </c>
      <c r="P33" s="61">
        <v>100</v>
      </c>
      <c r="Q33" s="61">
        <v>100</v>
      </c>
      <c r="R33" s="2193">
        <v>100</v>
      </c>
      <c r="S33" s="61">
        <v>100</v>
      </c>
      <c r="T33" s="61">
        <v>100</v>
      </c>
      <c r="U33" s="61">
        <v>100</v>
      </c>
      <c r="V33" s="61">
        <v>99.999999999999986</v>
      </c>
      <c r="W33" s="61">
        <v>100.00000000000001</v>
      </c>
      <c r="X33" s="61">
        <v>100</v>
      </c>
      <c r="Y33" s="61">
        <v>100</v>
      </c>
      <c r="Z33" s="61">
        <v>100</v>
      </c>
      <c r="AA33" s="61">
        <v>100</v>
      </c>
      <c r="AB33" s="61">
        <v>100</v>
      </c>
      <c r="AC33" s="2199">
        <v>100</v>
      </c>
      <c r="AD33" s="61">
        <v>100</v>
      </c>
      <c r="AE33" s="61">
        <v>100</v>
      </c>
      <c r="AF33" s="2193">
        <v>100</v>
      </c>
      <c r="AG33" s="61">
        <v>100.00000000000001</v>
      </c>
      <c r="AH33" s="61">
        <v>100</v>
      </c>
      <c r="AI33" s="2193">
        <v>100</v>
      </c>
      <c r="AJ33" s="61">
        <v>100</v>
      </c>
      <c r="AK33" s="61">
        <v>100</v>
      </c>
      <c r="AL33" s="2193">
        <v>100.00000000000001</v>
      </c>
    </row>
    <row r="34" spans="1:38" x14ac:dyDescent="0.2">
      <c r="A34" s="62">
        <v>321</v>
      </c>
      <c r="B34" s="63" t="s">
        <v>757</v>
      </c>
      <c r="C34" s="64">
        <v>84.002084418968209</v>
      </c>
      <c r="D34" s="64">
        <v>100</v>
      </c>
      <c r="E34" s="64">
        <v>85.664254027550783</v>
      </c>
      <c r="F34" s="64">
        <v>175.7589089309283</v>
      </c>
      <c r="G34" s="64">
        <v>100</v>
      </c>
      <c r="H34" s="64">
        <v>160.10471204188482</v>
      </c>
      <c r="I34" s="64">
        <v>63.902439024390247</v>
      </c>
      <c r="J34" s="64">
        <v>83.788395904436854</v>
      </c>
      <c r="K34" s="64">
        <v>77.350111028867502</v>
      </c>
      <c r="L34" s="64">
        <v>1112.9224652087476</v>
      </c>
      <c r="M34" s="64">
        <v>82.011070110701112</v>
      </c>
      <c r="N34" s="64">
        <v>-145.81589958158995</v>
      </c>
      <c r="O34" s="64">
        <v>142.42186272970002</v>
      </c>
      <c r="P34" s="64">
        <v>64.419821483533397</v>
      </c>
      <c r="Q34" s="64">
        <v>117.86746848618017</v>
      </c>
      <c r="R34" s="2192">
        <v>96.849253055681302</v>
      </c>
      <c r="S34" s="64">
        <v>112.97974927675989</v>
      </c>
      <c r="T34" s="64">
        <v>102.00493522516965</v>
      </c>
      <c r="U34" s="64">
        <v>222.73885350318471</v>
      </c>
      <c r="V34" s="64">
        <v>169.9579831932773</v>
      </c>
      <c r="W34" s="64">
        <v>204.1252971612362</v>
      </c>
      <c r="X34" s="64">
        <v>91.141490088858504</v>
      </c>
      <c r="Y34" s="64">
        <v>101.42630744849446</v>
      </c>
      <c r="Z34" s="64">
        <v>91.595925297113752</v>
      </c>
      <c r="AA34" s="64">
        <v>127.73616815655956</v>
      </c>
      <c r="AB34" s="64">
        <v>-1743.3333333333333</v>
      </c>
      <c r="AC34" s="2198">
        <v>131.39683895771037</v>
      </c>
      <c r="AD34" s="64">
        <v>234.6522537222109</v>
      </c>
      <c r="AE34" s="64">
        <v>87.72753963593658</v>
      </c>
      <c r="AF34" s="2192">
        <v>249.75682753460532</v>
      </c>
      <c r="AG34" s="64">
        <v>143.38218456606367</v>
      </c>
      <c r="AH34" s="64">
        <v>1980.3418803418804</v>
      </c>
      <c r="AI34" s="2192">
        <v>118.6174575278266</v>
      </c>
      <c r="AJ34" s="64">
        <v>-21.226634736912125</v>
      </c>
      <c r="AK34" s="64">
        <v>-67300</v>
      </c>
      <c r="AL34" s="2192">
        <v>-30.497399653287104</v>
      </c>
    </row>
    <row r="35" spans="1:38" x14ac:dyDescent="0.2">
      <c r="A35" s="62">
        <v>322</v>
      </c>
      <c r="B35" s="63" t="s">
        <v>758</v>
      </c>
      <c r="C35" s="64">
        <v>15.997915581031787</v>
      </c>
      <c r="D35" s="64">
        <v>0</v>
      </c>
      <c r="E35" s="64">
        <v>14.335745972449217</v>
      </c>
      <c r="F35" s="64">
        <v>-75.758908930928285</v>
      </c>
      <c r="G35" s="64">
        <v>0</v>
      </c>
      <c r="H35" s="64">
        <v>-60.104712041884817</v>
      </c>
      <c r="I35" s="64">
        <v>36.097560975609753</v>
      </c>
      <c r="J35" s="64">
        <v>16.211604095563139</v>
      </c>
      <c r="K35" s="64">
        <v>22.649888971132494</v>
      </c>
      <c r="L35" s="64">
        <v>-1012.9224652087476</v>
      </c>
      <c r="M35" s="64">
        <v>17.988929889298895</v>
      </c>
      <c r="N35" s="64">
        <v>245.81589958158995</v>
      </c>
      <c r="O35" s="64">
        <v>-42.421862729700017</v>
      </c>
      <c r="P35" s="64">
        <v>35.580178516466603</v>
      </c>
      <c r="Q35" s="64">
        <v>-17.867468486180179</v>
      </c>
      <c r="R35" s="2192">
        <v>3.1507469443186964</v>
      </c>
      <c r="S35" s="64">
        <v>-12.979749276759884</v>
      </c>
      <c r="T35" s="64">
        <v>-2.0049352251696484</v>
      </c>
      <c r="U35" s="64">
        <v>-122.73885350318471</v>
      </c>
      <c r="V35" s="64">
        <v>-69.957983193277315</v>
      </c>
      <c r="W35" s="64">
        <v>-104.12529716123619</v>
      </c>
      <c r="X35" s="64">
        <v>8.8585099111414909</v>
      </c>
      <c r="Y35" s="64">
        <v>-1.4263074484944533</v>
      </c>
      <c r="Z35" s="64">
        <v>8.4040747028862484</v>
      </c>
      <c r="AA35" s="64">
        <v>-27.736168156559554</v>
      </c>
      <c r="AB35" s="64">
        <v>1843.3333333333333</v>
      </c>
      <c r="AC35" s="2198">
        <v>-31.396838957710379</v>
      </c>
      <c r="AD35" s="64">
        <v>-134.6522537222109</v>
      </c>
      <c r="AE35" s="64">
        <v>12.272460364063418</v>
      </c>
      <c r="AF35" s="2192">
        <v>-149.75682753460532</v>
      </c>
      <c r="AG35" s="64">
        <v>-43.382184566063657</v>
      </c>
      <c r="AH35" s="64">
        <v>-1880.3418803418804</v>
      </c>
      <c r="AI35" s="2192">
        <v>-18.617457527826595</v>
      </c>
      <c r="AJ35" s="64">
        <v>121.22663473691213</v>
      </c>
      <c r="AK35" s="64">
        <v>67400</v>
      </c>
      <c r="AL35" s="2192">
        <v>130.49739965328712</v>
      </c>
    </row>
    <row r="36" spans="1:38" x14ac:dyDescent="0.2">
      <c r="A36" s="62">
        <v>323</v>
      </c>
      <c r="B36" s="63" t="s">
        <v>759</v>
      </c>
      <c r="C36" s="64">
        <v>0</v>
      </c>
      <c r="D36" s="64">
        <v>0</v>
      </c>
      <c r="E36" s="64">
        <v>0</v>
      </c>
      <c r="F36" s="64">
        <v>0</v>
      </c>
      <c r="G36" s="64">
        <v>0</v>
      </c>
      <c r="H36" s="64">
        <v>0</v>
      </c>
      <c r="I36" s="64">
        <v>0</v>
      </c>
      <c r="J36" s="64">
        <v>0</v>
      </c>
      <c r="K36" s="64">
        <v>0</v>
      </c>
      <c r="L36" s="64">
        <v>0</v>
      </c>
      <c r="M36" s="64">
        <v>0</v>
      </c>
      <c r="N36" s="64">
        <v>0</v>
      </c>
      <c r="O36" s="64">
        <v>0</v>
      </c>
      <c r="P36" s="64">
        <v>0</v>
      </c>
      <c r="Q36" s="64">
        <v>0</v>
      </c>
      <c r="R36" s="2192">
        <v>0</v>
      </c>
      <c r="S36" s="64">
        <v>0</v>
      </c>
      <c r="T36" s="64">
        <v>0</v>
      </c>
      <c r="U36" s="64">
        <v>0</v>
      </c>
      <c r="V36" s="64">
        <v>0</v>
      </c>
      <c r="W36" s="64">
        <v>0</v>
      </c>
      <c r="X36" s="64">
        <v>0</v>
      </c>
      <c r="Y36" s="64">
        <v>0</v>
      </c>
      <c r="Z36" s="64">
        <v>0</v>
      </c>
      <c r="AA36" s="64">
        <v>0</v>
      </c>
      <c r="AB36" s="64">
        <v>0</v>
      </c>
      <c r="AC36" s="2198">
        <v>0</v>
      </c>
      <c r="AD36" s="64">
        <v>0</v>
      </c>
      <c r="AE36" s="64">
        <v>0</v>
      </c>
      <c r="AF36" s="2192">
        <v>0</v>
      </c>
      <c r="AG36" s="64">
        <v>0</v>
      </c>
      <c r="AH36" s="64">
        <v>0</v>
      </c>
      <c r="AI36" s="2192">
        <v>0</v>
      </c>
      <c r="AJ36" s="64">
        <v>0</v>
      </c>
      <c r="AK36" s="64">
        <v>0</v>
      </c>
      <c r="AL36" s="2192">
        <v>0</v>
      </c>
    </row>
    <row r="37" spans="1:38" ht="24.95" customHeight="1" x14ac:dyDescent="0.2">
      <c r="A37" s="56">
        <v>33</v>
      </c>
      <c r="B37" s="60" t="s">
        <v>760</v>
      </c>
      <c r="C37" s="61">
        <v>100</v>
      </c>
      <c r="D37" s="61">
        <v>100</v>
      </c>
      <c r="E37" s="61">
        <v>100</v>
      </c>
      <c r="F37" s="61">
        <v>100</v>
      </c>
      <c r="G37" s="61">
        <v>100</v>
      </c>
      <c r="H37" s="61">
        <v>100</v>
      </c>
      <c r="I37" s="61">
        <v>100</v>
      </c>
      <c r="J37" s="61">
        <v>100</v>
      </c>
      <c r="K37" s="61">
        <v>100</v>
      </c>
      <c r="L37" s="61">
        <v>100</v>
      </c>
      <c r="M37" s="61">
        <v>100</v>
      </c>
      <c r="N37" s="61">
        <v>100</v>
      </c>
      <c r="O37" s="61">
        <v>100</v>
      </c>
      <c r="P37" s="61">
        <v>100</v>
      </c>
      <c r="Q37" s="61">
        <v>100</v>
      </c>
      <c r="R37" s="2193">
        <v>100</v>
      </c>
      <c r="S37" s="61">
        <v>100</v>
      </c>
      <c r="T37" s="61">
        <v>100</v>
      </c>
      <c r="U37" s="61">
        <v>100</v>
      </c>
      <c r="V37" s="61">
        <v>100</v>
      </c>
      <c r="W37" s="61">
        <v>100</v>
      </c>
      <c r="X37" s="61">
        <v>100</v>
      </c>
      <c r="Y37" s="61">
        <v>100</v>
      </c>
      <c r="Z37" s="61">
        <v>100</v>
      </c>
      <c r="AA37" s="61">
        <v>100</v>
      </c>
      <c r="AB37" s="61">
        <v>100</v>
      </c>
      <c r="AC37" s="2199">
        <v>100</v>
      </c>
      <c r="AD37" s="61">
        <v>100</v>
      </c>
      <c r="AE37" s="61">
        <v>100</v>
      </c>
      <c r="AF37" s="2193">
        <v>100</v>
      </c>
      <c r="AG37" s="61">
        <v>100</v>
      </c>
      <c r="AH37" s="61">
        <v>100</v>
      </c>
      <c r="AI37" s="2193">
        <v>100</v>
      </c>
      <c r="AJ37" s="61">
        <v>100</v>
      </c>
      <c r="AK37" s="61">
        <v>100</v>
      </c>
      <c r="AL37" s="2193">
        <v>100</v>
      </c>
    </row>
    <row r="38" spans="1:38" x14ac:dyDescent="0.2">
      <c r="A38" s="62">
        <v>331</v>
      </c>
      <c r="B38" s="63" t="s">
        <v>757</v>
      </c>
      <c r="C38" s="64">
        <v>90.929203539823007</v>
      </c>
      <c r="D38" s="64">
        <v>95.963516398214637</v>
      </c>
      <c r="E38" s="64">
        <v>91.534612176814008</v>
      </c>
      <c r="F38" s="64">
        <v>91.192089360922907</v>
      </c>
      <c r="G38" s="64">
        <v>90.143084260731314</v>
      </c>
      <c r="H38" s="64">
        <v>91.149715866122165</v>
      </c>
      <c r="I38" s="64">
        <v>83.615361832362524</v>
      </c>
      <c r="J38" s="64">
        <v>74.200696422918639</v>
      </c>
      <c r="K38" s="64">
        <v>82.810849554851359</v>
      </c>
      <c r="L38" s="64">
        <v>36.42444977786856</v>
      </c>
      <c r="M38" s="64">
        <v>80.281690140845072</v>
      </c>
      <c r="N38" s="64">
        <v>38.263108501576149</v>
      </c>
      <c r="O38" s="64">
        <v>72.950029394473844</v>
      </c>
      <c r="P38" s="64">
        <v>92.890414317234615</v>
      </c>
      <c r="Q38" s="64">
        <v>74.157992768708226</v>
      </c>
      <c r="R38" s="2192">
        <v>67.745539083964857</v>
      </c>
      <c r="S38" s="64">
        <v>53.657174762702404</v>
      </c>
      <c r="T38" s="64">
        <v>66.352261265436312</v>
      </c>
      <c r="U38" s="64">
        <v>121.75930345788861</v>
      </c>
      <c r="V38" s="64">
        <v>54.080932784636488</v>
      </c>
      <c r="W38" s="64">
        <v>118.16982836495032</v>
      </c>
      <c r="X38" s="64">
        <v>29.671089406019242</v>
      </c>
      <c r="Y38" s="64">
        <v>79.110696070684583</v>
      </c>
      <c r="Z38" s="64">
        <v>38.034208918753819</v>
      </c>
      <c r="AA38" s="64">
        <v>3.7885642195404787</v>
      </c>
      <c r="AB38" s="64">
        <v>85.883187514778911</v>
      </c>
      <c r="AC38" s="2198">
        <v>18.465790134829579</v>
      </c>
      <c r="AD38" s="64">
        <v>-1.3345754268008667</v>
      </c>
      <c r="AE38" s="64">
        <v>83.827333875378812</v>
      </c>
      <c r="AF38" s="2192">
        <v>16.50386097299717</v>
      </c>
      <c r="AG38" s="64">
        <v>-35.630729663583189</v>
      </c>
      <c r="AH38" s="64">
        <v>67.266366816591699</v>
      </c>
      <c r="AI38" s="2192">
        <v>-27.54407434318712</v>
      </c>
      <c r="AJ38" s="64">
        <v>77.360332294911728</v>
      </c>
      <c r="AK38" s="64">
        <v>55.513626834381554</v>
      </c>
      <c r="AL38" s="2192">
        <v>76.346594953729337</v>
      </c>
    </row>
    <row r="39" spans="1:38" x14ac:dyDescent="0.2">
      <c r="A39" s="71">
        <v>332</v>
      </c>
      <c r="B39" s="72" t="s">
        <v>758</v>
      </c>
      <c r="C39" s="73">
        <v>9.0707964601769913</v>
      </c>
      <c r="D39" s="73">
        <v>4.0364836017853678</v>
      </c>
      <c r="E39" s="73">
        <v>8.4653878231859885</v>
      </c>
      <c r="F39" s="73">
        <v>8.8079106390770914</v>
      </c>
      <c r="G39" s="73">
        <v>9.8569157392686808</v>
      </c>
      <c r="H39" s="73">
        <v>8.8502841338778335</v>
      </c>
      <c r="I39" s="73">
        <v>16.384638167637476</v>
      </c>
      <c r="J39" s="73">
        <v>25.799303577081353</v>
      </c>
      <c r="K39" s="73">
        <v>17.189150445148634</v>
      </c>
      <c r="L39" s="73">
        <v>63.57555022213144</v>
      </c>
      <c r="M39" s="73">
        <v>19.718309859154928</v>
      </c>
      <c r="N39" s="73">
        <v>61.736891498423851</v>
      </c>
      <c r="O39" s="73">
        <v>27.049970605526163</v>
      </c>
      <c r="P39" s="73">
        <v>7.1095856827653838</v>
      </c>
      <c r="Q39" s="73">
        <v>25.84200723129177</v>
      </c>
      <c r="R39" s="2196">
        <v>32.254460916035143</v>
      </c>
      <c r="S39" s="73">
        <v>46.342825237297596</v>
      </c>
      <c r="T39" s="73">
        <v>33.647738734563696</v>
      </c>
      <c r="U39" s="73">
        <v>-21.759303457888606</v>
      </c>
      <c r="V39" s="73">
        <v>45.919067215363512</v>
      </c>
      <c r="W39" s="73">
        <v>-18.169828364950316</v>
      </c>
      <c r="X39" s="73">
        <v>70.328910593980765</v>
      </c>
      <c r="Y39" s="73">
        <v>20.889303929315421</v>
      </c>
      <c r="Z39" s="73">
        <v>61.965791081246181</v>
      </c>
      <c r="AA39" s="73">
        <v>96.211435780459524</v>
      </c>
      <c r="AB39" s="73">
        <v>14.116812485221093</v>
      </c>
      <c r="AC39" s="73">
        <v>81.534209865170425</v>
      </c>
      <c r="AD39" s="73">
        <v>101.33457542680087</v>
      </c>
      <c r="AE39" s="73">
        <v>16.172666124621184</v>
      </c>
      <c r="AF39" s="73">
        <v>83.496139027002826</v>
      </c>
      <c r="AG39" s="73">
        <v>135.6307296635832</v>
      </c>
      <c r="AH39" s="73">
        <v>32.733633183408294</v>
      </c>
      <c r="AI39" s="73">
        <v>127.54407434318712</v>
      </c>
      <c r="AJ39" s="73">
        <v>22.639667705088264</v>
      </c>
      <c r="AK39" s="73">
        <v>44.486373165618446</v>
      </c>
      <c r="AL39" s="73">
        <v>23.653405046270663</v>
      </c>
    </row>
  </sheetData>
  <mergeCells count="25">
    <mergeCell ref="X4:Z4"/>
    <mergeCell ref="AA4:AC4"/>
    <mergeCell ref="AD4:AF4"/>
    <mergeCell ref="AG4:AI4"/>
    <mergeCell ref="I4:K4"/>
    <mergeCell ref="L4:N4"/>
    <mergeCell ref="O4:Q4"/>
    <mergeCell ref="R4:T4"/>
    <mergeCell ref="U4:W4"/>
    <mergeCell ref="A1:B1"/>
    <mergeCell ref="AL5:AL6"/>
    <mergeCell ref="E5:E6"/>
    <mergeCell ref="H5:H6"/>
    <mergeCell ref="K5:K6"/>
    <mergeCell ref="N5:N6"/>
    <mergeCell ref="Q5:Q6"/>
    <mergeCell ref="T5:T6"/>
    <mergeCell ref="W5:W6"/>
    <mergeCell ref="Z5:Z6"/>
    <mergeCell ref="AC5:AC6"/>
    <mergeCell ref="AF5:AF6"/>
    <mergeCell ref="AI5:AI6"/>
    <mergeCell ref="AJ4:AL4"/>
    <mergeCell ref="C4:E4"/>
    <mergeCell ref="F4:H4"/>
  </mergeCells>
  <printOptions horizontalCentered="1"/>
  <pageMargins left="0.19685039370078741" right="0.19685039370078741" top="0.6692913385826772" bottom="0.51181102362204722" header="0" footer="0.31496062992125984"/>
  <pageSetup paperSize="9" scale="69" firstPageNumber="31" fitToWidth="0" fitToHeight="0" orientation="landscape" r:id="rId1"/>
  <headerFooter alignWithMargins="0">
    <oddHeader>&amp;L
STATEMENT OF GOVERNMENT OPERATIONS - STRUCTURE 2002 - 2013</oddHeader>
    <oddFooter>&amp;C&amp;P</oddFooter>
  </headerFooter>
  <colBreaks count="1" manualBreakCount="1">
    <brk id="20" max="38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0">
    <pageSetUpPr fitToPage="1"/>
  </sheetPr>
  <dimension ref="A1:M42"/>
  <sheetViews>
    <sheetView view="pageBreakPreview" zoomScale="60" zoomScaleNormal="100" workbookViewId="0">
      <selection sqref="A1:B1"/>
    </sheetView>
  </sheetViews>
  <sheetFormatPr defaultRowHeight="12.75" x14ac:dyDescent="0.2"/>
  <cols>
    <col min="1" max="1" width="4.7109375" style="173" customWidth="1"/>
    <col min="2" max="2" width="35.28515625" style="173" customWidth="1"/>
    <col min="3" max="3" width="0.85546875" style="173" customWidth="1"/>
    <col min="4" max="4" width="10" style="981" customWidth="1"/>
    <col min="5" max="5" width="11.28515625" style="981" customWidth="1"/>
    <col min="6" max="12" width="10" style="981" customWidth="1"/>
    <col min="13" max="13" width="3.28515625" style="173" customWidth="1"/>
    <col min="14" max="16384" width="9.140625" style="173"/>
  </cols>
  <sheetData>
    <row r="1" spans="1:13" ht="27.75" customHeight="1" x14ac:dyDescent="0.2">
      <c r="A1" s="3143" t="s">
        <v>184</v>
      </c>
      <c r="B1" s="3075"/>
      <c r="C1" s="172"/>
      <c r="D1" s="962"/>
      <c r="E1" s="963"/>
      <c r="F1" s="963"/>
      <c r="G1" s="3130" t="s">
        <v>185</v>
      </c>
      <c r="H1" s="3130"/>
      <c r="I1" s="3130"/>
      <c r="J1" s="3130"/>
      <c r="K1" s="3130"/>
      <c r="L1" s="964">
        <v>964</v>
      </c>
    </row>
    <row r="2" spans="1:13" x14ac:dyDescent="0.2">
      <c r="A2" s="171" t="s">
        <v>286</v>
      </c>
      <c r="B2" s="204"/>
      <c r="C2" s="205"/>
      <c r="D2" s="982"/>
      <c r="E2" s="963"/>
      <c r="F2" s="963"/>
      <c r="G2" s="3131" t="s">
        <v>549</v>
      </c>
      <c r="H2" s="3131"/>
      <c r="I2" s="3131"/>
      <c r="J2" s="3131"/>
      <c r="K2" s="3131"/>
      <c r="L2" s="3131"/>
    </row>
    <row r="3" spans="1:13" ht="12" customHeight="1" x14ac:dyDescent="0.2">
      <c r="A3" s="177"/>
      <c r="B3" s="178"/>
      <c r="C3" s="179"/>
      <c r="D3" s="3132" t="s">
        <v>476</v>
      </c>
      <c r="E3" s="3133"/>
      <c r="F3" s="3133"/>
      <c r="G3" s="3133"/>
      <c r="H3" s="3133"/>
      <c r="I3" s="3133"/>
      <c r="J3" s="3133"/>
      <c r="K3" s="3133"/>
      <c r="L3" s="3134"/>
    </row>
    <row r="4" spans="1:13" ht="12" customHeight="1" x14ac:dyDescent="0.2">
      <c r="A4" s="3135" t="s">
        <v>501</v>
      </c>
      <c r="B4" s="3136"/>
      <c r="C4" s="180"/>
      <c r="D4" s="3137" t="s">
        <v>552</v>
      </c>
      <c r="E4" s="3138"/>
      <c r="F4" s="3138"/>
      <c r="G4" s="3138"/>
      <c r="H4" s="3139"/>
      <c r="I4" s="3140" t="s">
        <v>553</v>
      </c>
      <c r="J4" s="3142" t="s">
        <v>554</v>
      </c>
      <c r="K4" s="3140" t="s">
        <v>555</v>
      </c>
      <c r="L4" s="3129" t="s">
        <v>502</v>
      </c>
    </row>
    <row r="5" spans="1:13" ht="34.5" x14ac:dyDescent="0.2">
      <c r="A5" s="3135"/>
      <c r="B5" s="3136"/>
      <c r="C5" s="180"/>
      <c r="D5" s="2178" t="s">
        <v>556</v>
      </c>
      <c r="E5" s="2138" t="s">
        <v>557</v>
      </c>
      <c r="F5" s="2082" t="s">
        <v>558</v>
      </c>
      <c r="G5" s="2138" t="s">
        <v>555</v>
      </c>
      <c r="H5" s="2082" t="s">
        <v>503</v>
      </c>
      <c r="I5" s="3141"/>
      <c r="J5" s="3142"/>
      <c r="K5" s="3141"/>
      <c r="L5" s="3129"/>
    </row>
    <row r="6" spans="1:13" ht="10.5" customHeight="1" x14ac:dyDescent="0.2">
      <c r="A6" s="181"/>
      <c r="B6" s="182"/>
      <c r="C6" s="182"/>
      <c r="D6" s="966" t="s">
        <v>559</v>
      </c>
      <c r="E6" s="967" t="s">
        <v>560</v>
      </c>
      <c r="F6" s="968" t="s">
        <v>561</v>
      </c>
      <c r="G6" s="967" t="s">
        <v>562</v>
      </c>
      <c r="H6" s="968" t="s">
        <v>563</v>
      </c>
      <c r="I6" s="967" t="s">
        <v>564</v>
      </c>
      <c r="J6" s="968" t="s">
        <v>565</v>
      </c>
      <c r="K6" s="967" t="s">
        <v>566</v>
      </c>
      <c r="L6" s="969" t="s">
        <v>567</v>
      </c>
    </row>
    <row r="7" spans="1:13" ht="10.5" customHeight="1" x14ac:dyDescent="0.2">
      <c r="A7" s="191"/>
      <c r="B7" s="184" t="s">
        <v>568</v>
      </c>
      <c r="C7" s="185"/>
      <c r="D7" s="984" t="s">
        <v>569</v>
      </c>
      <c r="E7" s="984" t="s">
        <v>569</v>
      </c>
      <c r="F7" s="984" t="s">
        <v>569</v>
      </c>
      <c r="G7" s="984" t="s">
        <v>569</v>
      </c>
      <c r="H7" s="984" t="s">
        <v>569</v>
      </c>
      <c r="I7" s="984" t="s">
        <v>569</v>
      </c>
      <c r="J7" s="984" t="s">
        <v>569</v>
      </c>
      <c r="K7" s="984" t="s">
        <v>569</v>
      </c>
      <c r="L7" s="984" t="s">
        <v>569</v>
      </c>
    </row>
    <row r="8" spans="1:13" ht="15" customHeight="1" x14ac:dyDescent="0.2">
      <c r="A8" s="1311">
        <v>63</v>
      </c>
      <c r="B8" s="1312" t="s">
        <v>658</v>
      </c>
      <c r="C8" s="759" t="s">
        <v>571</v>
      </c>
      <c r="D8" s="1368">
        <v>372823</v>
      </c>
      <c r="E8" s="1368">
        <v>243</v>
      </c>
      <c r="F8" s="1368">
        <v>8677</v>
      </c>
      <c r="G8" s="1368">
        <v>-1176</v>
      </c>
      <c r="H8" s="1368">
        <v>380567</v>
      </c>
      <c r="I8" s="1368"/>
      <c r="J8" s="1368">
        <v>17088</v>
      </c>
      <c r="K8" s="1368">
        <v>-3428</v>
      </c>
      <c r="L8" s="1368">
        <v>394227</v>
      </c>
    </row>
    <row r="9" spans="1:13" s="845" customFormat="1" ht="12" customHeight="1" x14ac:dyDescent="0.2">
      <c r="A9" s="1313" t="s">
        <v>586</v>
      </c>
      <c r="B9" s="1314" t="s">
        <v>372</v>
      </c>
      <c r="C9" s="842" t="s">
        <v>571</v>
      </c>
      <c r="D9" s="1479">
        <f>D17+D25</f>
        <v>0</v>
      </c>
      <c r="E9" s="1479">
        <f t="shared" ref="E9:L9" si="0">E17+E25</f>
        <v>26</v>
      </c>
      <c r="F9" s="1479">
        <f t="shared" si="0"/>
        <v>0</v>
      </c>
      <c r="G9" s="1479">
        <f t="shared" si="0"/>
        <v>-1</v>
      </c>
      <c r="H9" s="1479">
        <f t="shared" si="0"/>
        <v>25</v>
      </c>
      <c r="I9" s="1479">
        <f t="shared" si="0"/>
        <v>0</v>
      </c>
      <c r="J9" s="1479">
        <f t="shared" si="0"/>
        <v>25</v>
      </c>
      <c r="K9" s="1479">
        <f t="shared" si="0"/>
        <v>-1</v>
      </c>
      <c r="L9" s="1479">
        <f t="shared" si="0"/>
        <v>49</v>
      </c>
      <c r="M9" s="844"/>
    </row>
    <row r="10" spans="1:13" s="845" customFormat="1" ht="12" customHeight="1" x14ac:dyDescent="0.2">
      <c r="A10" s="1313" t="s">
        <v>373</v>
      </c>
      <c r="B10" s="1314" t="s">
        <v>374</v>
      </c>
      <c r="C10" s="842" t="s">
        <v>571</v>
      </c>
      <c r="D10" s="1479">
        <f t="shared" ref="D10:L15" si="1">D18+D26</f>
        <v>277571</v>
      </c>
      <c r="E10" s="1479">
        <f t="shared" si="1"/>
        <v>3</v>
      </c>
      <c r="F10" s="1479">
        <f t="shared" si="1"/>
        <v>0</v>
      </c>
      <c r="G10" s="1479">
        <f t="shared" si="1"/>
        <v>-349</v>
      </c>
      <c r="H10" s="1479">
        <f t="shared" si="1"/>
        <v>277225</v>
      </c>
      <c r="I10" s="1479">
        <f t="shared" si="1"/>
        <v>0</v>
      </c>
      <c r="J10" s="1479">
        <f t="shared" si="1"/>
        <v>2822</v>
      </c>
      <c r="K10" s="1479">
        <f t="shared" si="1"/>
        <v>-19</v>
      </c>
      <c r="L10" s="1479">
        <f t="shared" si="1"/>
        <v>280028</v>
      </c>
      <c r="M10" s="844"/>
    </row>
    <row r="11" spans="1:13" s="845" customFormat="1" ht="12" customHeight="1" x14ac:dyDescent="0.2">
      <c r="A11" s="1313" t="s">
        <v>375</v>
      </c>
      <c r="B11" s="1314" t="s">
        <v>376</v>
      </c>
      <c r="C11" s="842" t="s">
        <v>571</v>
      </c>
      <c r="D11" s="1479">
        <f t="shared" si="1"/>
        <v>95252</v>
      </c>
      <c r="E11" s="1479">
        <f t="shared" si="1"/>
        <v>214</v>
      </c>
      <c r="F11" s="1479">
        <f t="shared" si="1"/>
        <v>8677</v>
      </c>
      <c r="G11" s="1479">
        <f t="shared" si="1"/>
        <v>-826</v>
      </c>
      <c r="H11" s="1479">
        <f t="shared" si="1"/>
        <v>103317</v>
      </c>
      <c r="I11" s="1479">
        <f t="shared" si="1"/>
        <v>0</v>
      </c>
      <c r="J11" s="1479">
        <f t="shared" si="1"/>
        <v>14241</v>
      </c>
      <c r="K11" s="1479">
        <f t="shared" si="1"/>
        <v>-3408</v>
      </c>
      <c r="L11" s="1479">
        <f t="shared" si="1"/>
        <v>114150</v>
      </c>
      <c r="M11" s="844"/>
    </row>
    <row r="12" spans="1:13" s="845" customFormat="1" ht="12" customHeight="1" x14ac:dyDescent="0.2">
      <c r="A12" s="1313" t="s">
        <v>377</v>
      </c>
      <c r="B12" s="1314" t="s">
        <v>540</v>
      </c>
      <c r="C12" s="842"/>
      <c r="D12" s="1479">
        <f t="shared" si="1"/>
        <v>0</v>
      </c>
      <c r="E12" s="1479">
        <f t="shared" si="1"/>
        <v>0</v>
      </c>
      <c r="F12" s="1479">
        <f t="shared" si="1"/>
        <v>0</v>
      </c>
      <c r="G12" s="1479">
        <f t="shared" si="1"/>
        <v>0</v>
      </c>
      <c r="H12" s="1479">
        <f t="shared" si="1"/>
        <v>0</v>
      </c>
      <c r="I12" s="1479">
        <f t="shared" si="1"/>
        <v>0</v>
      </c>
      <c r="J12" s="1479">
        <f t="shared" si="1"/>
        <v>0</v>
      </c>
      <c r="K12" s="1479">
        <f t="shared" si="1"/>
        <v>0</v>
      </c>
      <c r="L12" s="1479">
        <f t="shared" si="1"/>
        <v>0</v>
      </c>
      <c r="M12" s="844"/>
    </row>
    <row r="13" spans="1:13" s="845" customFormat="1" ht="12" customHeight="1" x14ac:dyDescent="0.2">
      <c r="A13" s="1313" t="s">
        <v>379</v>
      </c>
      <c r="B13" s="1314" t="s">
        <v>380</v>
      </c>
      <c r="C13" s="842" t="s">
        <v>571</v>
      </c>
      <c r="D13" s="1479">
        <f t="shared" si="1"/>
        <v>0</v>
      </c>
      <c r="E13" s="1479">
        <f t="shared" si="1"/>
        <v>0</v>
      </c>
      <c r="F13" s="1479">
        <f t="shared" si="1"/>
        <v>0</v>
      </c>
      <c r="G13" s="1479">
        <f t="shared" si="1"/>
        <v>0</v>
      </c>
      <c r="H13" s="1479">
        <f t="shared" si="1"/>
        <v>0</v>
      </c>
      <c r="I13" s="1479">
        <f t="shared" si="1"/>
        <v>0</v>
      </c>
      <c r="J13" s="1479">
        <f t="shared" si="1"/>
        <v>0</v>
      </c>
      <c r="K13" s="1479">
        <f t="shared" si="1"/>
        <v>0</v>
      </c>
      <c r="L13" s="1479">
        <f t="shared" si="1"/>
        <v>0</v>
      </c>
      <c r="M13" s="844"/>
    </row>
    <row r="14" spans="1:13" s="845" customFormat="1" ht="12" customHeight="1" x14ac:dyDescent="0.2">
      <c r="A14" s="1313" t="s">
        <v>381</v>
      </c>
      <c r="B14" s="1314" t="s">
        <v>382</v>
      </c>
      <c r="C14" s="842" t="s">
        <v>571</v>
      </c>
      <c r="D14" s="1479">
        <f t="shared" si="1"/>
        <v>0</v>
      </c>
      <c r="E14" s="1479">
        <f t="shared" si="1"/>
        <v>0</v>
      </c>
      <c r="F14" s="1479">
        <f t="shared" si="1"/>
        <v>0</v>
      </c>
      <c r="G14" s="1479">
        <f t="shared" si="1"/>
        <v>0</v>
      </c>
      <c r="H14" s="1479">
        <f t="shared" si="1"/>
        <v>0</v>
      </c>
      <c r="I14" s="1479">
        <f t="shared" si="1"/>
        <v>0</v>
      </c>
      <c r="J14" s="1479">
        <f t="shared" si="1"/>
        <v>0</v>
      </c>
      <c r="K14" s="1479">
        <f t="shared" si="1"/>
        <v>0</v>
      </c>
      <c r="L14" s="1479">
        <f t="shared" si="1"/>
        <v>0</v>
      </c>
      <c r="M14" s="844"/>
    </row>
    <row r="15" spans="1:13" s="845" customFormat="1" ht="12" customHeight="1" x14ac:dyDescent="0.2">
      <c r="A15" s="1313" t="s">
        <v>383</v>
      </c>
      <c r="B15" s="1314" t="s">
        <v>472</v>
      </c>
      <c r="C15" s="842" t="s">
        <v>571</v>
      </c>
      <c r="D15" s="1479">
        <f t="shared" si="1"/>
        <v>0</v>
      </c>
      <c r="E15" s="1479">
        <f t="shared" si="1"/>
        <v>0</v>
      </c>
      <c r="F15" s="1479">
        <f t="shared" si="1"/>
        <v>0</v>
      </c>
      <c r="G15" s="1479">
        <f t="shared" si="1"/>
        <v>0</v>
      </c>
      <c r="H15" s="1479">
        <f t="shared" si="1"/>
        <v>0</v>
      </c>
      <c r="I15" s="1479">
        <f t="shared" si="1"/>
        <v>0</v>
      </c>
      <c r="J15" s="1479">
        <f t="shared" si="1"/>
        <v>0</v>
      </c>
      <c r="K15" s="1479">
        <f t="shared" si="1"/>
        <v>0</v>
      </c>
      <c r="L15" s="1479">
        <f t="shared" si="1"/>
        <v>0</v>
      </c>
      <c r="M15" s="844"/>
    </row>
    <row r="16" spans="1:13" ht="15" customHeight="1" x14ac:dyDescent="0.2">
      <c r="A16" s="1315">
        <v>631</v>
      </c>
      <c r="B16" s="1316" t="s">
        <v>817</v>
      </c>
      <c r="C16" s="255" t="s">
        <v>571</v>
      </c>
      <c r="D16" s="1369">
        <v>208373</v>
      </c>
      <c r="E16" s="1369">
        <v>231</v>
      </c>
      <c r="F16" s="1369">
        <v>8677</v>
      </c>
      <c r="G16" s="1369">
        <v>-1176</v>
      </c>
      <c r="H16" s="1369">
        <v>216105</v>
      </c>
      <c r="I16" s="1369"/>
      <c r="J16" s="1369">
        <v>16353</v>
      </c>
      <c r="K16" s="1369">
        <v>-3428</v>
      </c>
      <c r="L16" s="1369">
        <v>229030</v>
      </c>
    </row>
    <row r="17" spans="1:12" ht="12" customHeight="1" x14ac:dyDescent="0.2">
      <c r="A17" s="1317">
        <v>6312</v>
      </c>
      <c r="B17" s="1318" t="s">
        <v>616</v>
      </c>
      <c r="C17" s="216" t="s">
        <v>571</v>
      </c>
      <c r="D17" s="1372">
        <v>0</v>
      </c>
      <c r="E17" s="1372">
        <v>26</v>
      </c>
      <c r="F17" s="1372">
        <v>0</v>
      </c>
      <c r="G17" s="1372">
        <v>-1</v>
      </c>
      <c r="H17" s="1372">
        <v>25</v>
      </c>
      <c r="I17" s="1372"/>
      <c r="J17" s="1372">
        <v>25</v>
      </c>
      <c r="K17" s="1372">
        <v>-1</v>
      </c>
      <c r="L17" s="1372">
        <v>49</v>
      </c>
    </row>
    <row r="18" spans="1:12" ht="12" customHeight="1" x14ac:dyDescent="0.2">
      <c r="A18" s="1317">
        <v>6313</v>
      </c>
      <c r="B18" s="1318" t="s">
        <v>368</v>
      </c>
      <c r="C18" s="216" t="s">
        <v>571</v>
      </c>
      <c r="D18" s="1372">
        <v>193131</v>
      </c>
      <c r="E18" s="1372">
        <v>3</v>
      </c>
      <c r="F18" s="1372">
        <v>0</v>
      </c>
      <c r="G18" s="1372">
        <v>-349</v>
      </c>
      <c r="H18" s="1372">
        <v>192785</v>
      </c>
      <c r="I18" s="1372"/>
      <c r="J18" s="1372">
        <v>2659</v>
      </c>
      <c r="K18" s="1372">
        <v>-19</v>
      </c>
      <c r="L18" s="1372">
        <v>195425</v>
      </c>
    </row>
    <row r="19" spans="1:12" ht="12" customHeight="1" x14ac:dyDescent="0.2">
      <c r="A19" s="1317">
        <v>6314</v>
      </c>
      <c r="B19" s="1318" t="s">
        <v>364</v>
      </c>
      <c r="C19" s="216" t="s">
        <v>571</v>
      </c>
      <c r="D19" s="1372">
        <v>15242</v>
      </c>
      <c r="E19" s="1372">
        <v>202</v>
      </c>
      <c r="F19" s="1372">
        <v>8677</v>
      </c>
      <c r="G19" s="1372">
        <v>-826</v>
      </c>
      <c r="H19" s="1372">
        <v>23295</v>
      </c>
      <c r="I19" s="1372"/>
      <c r="J19" s="1372">
        <v>13669</v>
      </c>
      <c r="K19" s="1372">
        <v>-3408</v>
      </c>
      <c r="L19" s="1372">
        <v>33556</v>
      </c>
    </row>
    <row r="20" spans="1:12" ht="12" customHeight="1" x14ac:dyDescent="0.2">
      <c r="A20" s="1317">
        <v>6315</v>
      </c>
      <c r="B20" s="1318" t="s">
        <v>473</v>
      </c>
      <c r="C20" s="216"/>
      <c r="D20" s="1372"/>
      <c r="E20" s="1372"/>
      <c r="F20" s="1372"/>
      <c r="G20" s="1372"/>
      <c r="H20" s="1372"/>
      <c r="I20" s="1372"/>
      <c r="J20" s="1372"/>
      <c r="K20" s="1372"/>
      <c r="L20" s="1372"/>
    </row>
    <row r="21" spans="1:12" ht="12" customHeight="1" x14ac:dyDescent="0.2">
      <c r="A21" s="1317">
        <v>6316</v>
      </c>
      <c r="B21" s="1318" t="s">
        <v>665</v>
      </c>
      <c r="C21" s="216" t="s">
        <v>571</v>
      </c>
      <c r="D21" s="1372">
        <v>0</v>
      </c>
      <c r="E21" s="1372">
        <v>0</v>
      </c>
      <c r="F21" s="1372">
        <v>0</v>
      </c>
      <c r="G21" s="1372">
        <v>0</v>
      </c>
      <c r="H21" s="1372">
        <v>0</v>
      </c>
      <c r="I21" s="1372"/>
      <c r="J21" s="1372">
        <v>0</v>
      </c>
      <c r="K21" s="1372">
        <v>0</v>
      </c>
      <c r="L21" s="1372">
        <v>0</v>
      </c>
    </row>
    <row r="22" spans="1:12" ht="12" customHeight="1" x14ac:dyDescent="0.2">
      <c r="A22" s="1317">
        <v>6317</v>
      </c>
      <c r="B22" s="1318" t="s">
        <v>366</v>
      </c>
      <c r="C22" s="216" t="s">
        <v>571</v>
      </c>
      <c r="D22" s="1372">
        <v>0</v>
      </c>
      <c r="E22" s="1372">
        <v>0</v>
      </c>
      <c r="F22" s="1372">
        <v>0</v>
      </c>
      <c r="G22" s="1372">
        <v>0</v>
      </c>
      <c r="H22" s="1372">
        <v>0</v>
      </c>
      <c r="I22" s="1372"/>
      <c r="J22" s="1372">
        <v>0</v>
      </c>
      <c r="K22" s="1372">
        <v>0</v>
      </c>
      <c r="L22" s="1372">
        <v>0</v>
      </c>
    </row>
    <row r="23" spans="1:12" ht="12" customHeight="1" x14ac:dyDescent="0.2">
      <c r="A23" s="1317">
        <v>6318</v>
      </c>
      <c r="B23" s="1318" t="s">
        <v>618</v>
      </c>
      <c r="C23" s="216" t="s">
        <v>571</v>
      </c>
      <c r="D23" s="1372">
        <v>0</v>
      </c>
      <c r="E23" s="1372">
        <v>0</v>
      </c>
      <c r="F23" s="1372">
        <v>0</v>
      </c>
      <c r="G23" s="1372">
        <v>0</v>
      </c>
      <c r="H23" s="1372">
        <v>0</v>
      </c>
      <c r="I23" s="1372"/>
      <c r="J23" s="1372">
        <v>0</v>
      </c>
      <c r="K23" s="1372">
        <v>0</v>
      </c>
      <c r="L23" s="1372">
        <v>0</v>
      </c>
    </row>
    <row r="24" spans="1:12" ht="15" customHeight="1" x14ac:dyDescent="0.2">
      <c r="A24" s="1315">
        <v>632</v>
      </c>
      <c r="B24" s="1316" t="s">
        <v>825</v>
      </c>
      <c r="C24" s="255" t="s">
        <v>571</v>
      </c>
      <c r="D24" s="1369">
        <v>164450</v>
      </c>
      <c r="E24" s="1369">
        <v>12</v>
      </c>
      <c r="F24" s="1369">
        <v>0</v>
      </c>
      <c r="G24" s="1369">
        <v>0</v>
      </c>
      <c r="H24" s="1369">
        <v>164462</v>
      </c>
      <c r="I24" s="1369"/>
      <c r="J24" s="1369">
        <v>735</v>
      </c>
      <c r="K24" s="1369">
        <v>0</v>
      </c>
      <c r="L24" s="1369">
        <v>165197</v>
      </c>
    </row>
    <row r="25" spans="1:12" ht="12" customHeight="1" x14ac:dyDescent="0.2">
      <c r="A25" s="1317">
        <v>6322</v>
      </c>
      <c r="B25" s="1318" t="s">
        <v>362</v>
      </c>
      <c r="C25" s="216" t="s">
        <v>571</v>
      </c>
      <c r="D25" s="1372">
        <v>0</v>
      </c>
      <c r="E25" s="1372">
        <v>0</v>
      </c>
      <c r="F25" s="1372">
        <v>0</v>
      </c>
      <c r="G25" s="1372">
        <v>0</v>
      </c>
      <c r="H25" s="1373">
        <v>0</v>
      </c>
      <c r="I25" s="1372"/>
      <c r="J25" s="1372">
        <v>0</v>
      </c>
      <c r="K25" s="1372">
        <v>0</v>
      </c>
      <c r="L25" s="1374">
        <v>0</v>
      </c>
    </row>
    <row r="26" spans="1:12" ht="12" customHeight="1" x14ac:dyDescent="0.2">
      <c r="A26" s="1317">
        <v>6323</v>
      </c>
      <c r="B26" s="1318" t="s">
        <v>368</v>
      </c>
      <c r="C26" s="216" t="s">
        <v>571</v>
      </c>
      <c r="D26" s="1372">
        <v>84440</v>
      </c>
      <c r="E26" s="1372">
        <v>0</v>
      </c>
      <c r="F26" s="1372">
        <v>0</v>
      </c>
      <c r="G26" s="1372">
        <v>0</v>
      </c>
      <c r="H26" s="1373">
        <v>84440</v>
      </c>
      <c r="I26" s="1372"/>
      <c r="J26" s="1373">
        <v>163</v>
      </c>
      <c r="K26" s="1372">
        <v>0</v>
      </c>
      <c r="L26" s="1374">
        <v>84603</v>
      </c>
    </row>
    <row r="27" spans="1:12" ht="12" customHeight="1" x14ac:dyDescent="0.2">
      <c r="A27" s="1317">
        <v>6324</v>
      </c>
      <c r="B27" s="1318" t="s">
        <v>364</v>
      </c>
      <c r="C27" s="216" t="s">
        <v>571</v>
      </c>
      <c r="D27" s="1372">
        <v>80010</v>
      </c>
      <c r="E27" s="1372">
        <v>12</v>
      </c>
      <c r="F27" s="1372">
        <v>0</v>
      </c>
      <c r="G27" s="1372">
        <v>0</v>
      </c>
      <c r="H27" s="1373">
        <v>80022</v>
      </c>
      <c r="I27" s="1372"/>
      <c r="J27" s="1373">
        <v>572</v>
      </c>
      <c r="K27" s="1372">
        <v>0</v>
      </c>
      <c r="L27" s="1374">
        <v>80594</v>
      </c>
    </row>
    <row r="28" spans="1:12" ht="12" customHeight="1" x14ac:dyDescent="0.2">
      <c r="A28" s="1317">
        <v>6325</v>
      </c>
      <c r="B28" s="1318" t="s">
        <v>474</v>
      </c>
      <c r="C28" s="216"/>
      <c r="D28" s="1372"/>
      <c r="E28" s="1372"/>
      <c r="F28" s="1372"/>
      <c r="G28" s="1372"/>
      <c r="H28" s="1373"/>
      <c r="I28" s="1372"/>
      <c r="J28" s="1373"/>
      <c r="K28" s="1372"/>
      <c r="L28" s="1374"/>
    </row>
    <row r="29" spans="1:12" ht="12" customHeight="1" x14ac:dyDescent="0.2">
      <c r="A29" s="1317">
        <v>6326</v>
      </c>
      <c r="B29" s="1318" t="s">
        <v>665</v>
      </c>
      <c r="C29" s="216" t="s">
        <v>571</v>
      </c>
      <c r="D29" s="1372">
        <v>0</v>
      </c>
      <c r="E29" s="1372">
        <v>0</v>
      </c>
      <c r="F29" s="1372">
        <v>0</v>
      </c>
      <c r="G29" s="1372">
        <v>0</v>
      </c>
      <c r="H29" s="1373">
        <v>0</v>
      </c>
      <c r="I29" s="1372"/>
      <c r="J29" s="1373">
        <v>0</v>
      </c>
      <c r="K29" s="1372">
        <v>0</v>
      </c>
      <c r="L29" s="1374">
        <v>0</v>
      </c>
    </row>
    <row r="30" spans="1:12" ht="12" customHeight="1" x14ac:dyDescent="0.2">
      <c r="A30" s="1317">
        <v>6327</v>
      </c>
      <c r="B30" s="1318" t="s">
        <v>366</v>
      </c>
      <c r="C30" s="216" t="s">
        <v>571</v>
      </c>
      <c r="D30" s="1372">
        <v>0</v>
      </c>
      <c r="E30" s="1372">
        <v>0</v>
      </c>
      <c r="F30" s="1372">
        <v>0</v>
      </c>
      <c r="G30" s="1372">
        <v>0</v>
      </c>
      <c r="H30" s="1373">
        <v>0</v>
      </c>
      <c r="I30" s="1372"/>
      <c r="J30" s="1373">
        <v>0</v>
      </c>
      <c r="K30" s="1372">
        <v>0</v>
      </c>
      <c r="L30" s="1374">
        <v>0</v>
      </c>
    </row>
    <row r="31" spans="1:12" ht="12" customHeight="1" x14ac:dyDescent="0.2">
      <c r="A31" s="1319">
        <v>6328</v>
      </c>
      <c r="B31" s="1320" t="s">
        <v>619</v>
      </c>
      <c r="C31" s="763" t="s">
        <v>571</v>
      </c>
      <c r="D31" s="1486">
        <v>0</v>
      </c>
      <c r="E31" s="1486">
        <v>0</v>
      </c>
      <c r="F31" s="1486">
        <v>0</v>
      </c>
      <c r="G31" s="1486">
        <v>0</v>
      </c>
      <c r="H31" s="1487">
        <v>0</v>
      </c>
      <c r="I31" s="1486"/>
      <c r="J31" s="1487">
        <v>0</v>
      </c>
      <c r="K31" s="1486">
        <v>0</v>
      </c>
      <c r="L31" s="1488">
        <v>0</v>
      </c>
    </row>
    <row r="32" spans="1:12" ht="12.75" customHeight="1" x14ac:dyDescent="0.2">
      <c r="A32" s="198" t="s">
        <v>634</v>
      </c>
      <c r="B32" s="187"/>
      <c r="C32" s="197"/>
      <c r="D32" s="978"/>
      <c r="E32" s="978"/>
      <c r="F32" s="978"/>
      <c r="G32" s="978"/>
      <c r="H32" s="978"/>
      <c r="I32" s="978"/>
      <c r="J32" s="978"/>
      <c r="K32" s="978"/>
      <c r="L32" s="978"/>
    </row>
    <row r="33" spans="1:12" ht="9.75" customHeight="1" x14ac:dyDescent="0.2">
      <c r="A33" s="198" t="s">
        <v>635</v>
      </c>
      <c r="B33" s="187"/>
      <c r="C33" s="197"/>
      <c r="D33" s="978"/>
      <c r="E33" s="978"/>
      <c r="F33" s="978"/>
      <c r="G33" s="978"/>
      <c r="H33" s="978"/>
      <c r="I33" s="978"/>
      <c r="J33" s="978"/>
      <c r="K33" s="978"/>
      <c r="L33" s="978"/>
    </row>
    <row r="34" spans="1:12" ht="9.75" customHeight="1" x14ac:dyDescent="0.2">
      <c r="A34" s="198" t="s">
        <v>636</v>
      </c>
      <c r="B34" s="187"/>
      <c r="C34" s="197"/>
      <c r="D34" s="978"/>
      <c r="E34" s="997"/>
      <c r="F34" s="978"/>
      <c r="G34" s="978"/>
      <c r="H34" s="978"/>
      <c r="I34" s="978"/>
      <c r="J34" s="978"/>
      <c r="K34" s="978"/>
      <c r="L34" s="978"/>
    </row>
    <row r="35" spans="1:12" ht="9.75" customHeight="1" x14ac:dyDescent="0.2">
      <c r="A35" s="187"/>
      <c r="B35" s="187"/>
      <c r="C35" s="197"/>
      <c r="D35" s="978"/>
      <c r="E35" s="997"/>
      <c r="F35" s="978"/>
      <c r="G35" s="978"/>
      <c r="H35" s="978"/>
      <c r="I35" s="978"/>
      <c r="J35" s="978"/>
      <c r="K35" s="978"/>
      <c r="L35" s="978"/>
    </row>
    <row r="36" spans="1:12" ht="9.75" customHeight="1" x14ac:dyDescent="0.2">
      <c r="A36" s="187"/>
      <c r="B36" s="187"/>
      <c r="C36" s="197"/>
      <c r="D36" s="978"/>
      <c r="E36" s="978"/>
      <c r="F36" s="978"/>
      <c r="G36" s="978"/>
      <c r="H36" s="978"/>
      <c r="I36" s="978"/>
      <c r="J36" s="978"/>
      <c r="K36" s="978"/>
      <c r="L36" s="978"/>
    </row>
    <row r="37" spans="1:12" ht="9.75" customHeight="1" x14ac:dyDescent="0.2">
      <c r="A37" s="187"/>
      <c r="B37" s="187"/>
      <c r="C37" s="197"/>
      <c r="D37" s="978"/>
      <c r="E37" s="978"/>
      <c r="F37" s="978"/>
      <c r="G37" s="978"/>
      <c r="H37" s="978"/>
      <c r="I37" s="978"/>
      <c r="J37" s="978"/>
      <c r="K37" s="978"/>
      <c r="L37" s="978"/>
    </row>
    <row r="38" spans="1:12" ht="9.75" customHeight="1" x14ac:dyDescent="0.2">
      <c r="A38" s="187"/>
      <c r="B38" s="187"/>
      <c r="C38" s="197"/>
      <c r="D38" s="978"/>
      <c r="E38" s="978"/>
      <c r="F38" s="978"/>
      <c r="G38" s="978"/>
      <c r="H38" s="978"/>
      <c r="I38" s="978"/>
      <c r="J38" s="978"/>
      <c r="K38" s="978"/>
      <c r="L38" s="978"/>
    </row>
    <row r="39" spans="1:12" ht="9.75" customHeight="1" x14ac:dyDescent="0.2">
      <c r="A39" s="187"/>
      <c r="B39" s="187"/>
      <c r="C39" s="197"/>
      <c r="D39" s="978"/>
      <c r="E39" s="978"/>
      <c r="F39" s="978"/>
      <c r="G39" s="978"/>
      <c r="H39" s="978"/>
      <c r="I39" s="978"/>
      <c r="J39" s="978"/>
      <c r="K39" s="978"/>
      <c r="L39" s="978"/>
    </row>
    <row r="40" spans="1:12" ht="9.75" customHeight="1" x14ac:dyDescent="0.2">
      <c r="A40" s="187"/>
      <c r="B40" s="187"/>
      <c r="C40" s="197"/>
      <c r="D40" s="978"/>
      <c r="E40" s="978"/>
      <c r="F40" s="978"/>
      <c r="G40" s="978"/>
      <c r="H40" s="978"/>
      <c r="I40" s="978"/>
      <c r="J40" s="978"/>
      <c r="K40" s="978"/>
      <c r="L40" s="978"/>
    </row>
    <row r="41" spans="1:12" ht="9.75" customHeight="1" x14ac:dyDescent="0.2">
      <c r="A41" s="198"/>
      <c r="B41" s="187"/>
      <c r="C41" s="197"/>
      <c r="D41" s="978"/>
      <c r="E41" s="978"/>
      <c r="F41" s="978"/>
      <c r="G41" s="978"/>
      <c r="H41" s="978"/>
      <c r="I41" s="978"/>
      <c r="J41" s="978"/>
      <c r="K41" s="978"/>
      <c r="L41" s="978"/>
    </row>
    <row r="42" spans="1:12" ht="9.75" customHeight="1" x14ac:dyDescent="0.2">
      <c r="A42" s="256"/>
      <c r="B42" s="187"/>
      <c r="C42" s="197"/>
      <c r="D42" s="978"/>
      <c r="E42" s="978"/>
      <c r="F42" s="978"/>
      <c r="G42" s="978"/>
      <c r="H42" s="978"/>
      <c r="I42" s="978"/>
      <c r="J42" s="978"/>
      <c r="K42" s="978"/>
      <c r="L42" s="978"/>
    </row>
  </sheetData>
  <mergeCells count="10">
    <mergeCell ref="A4:B5"/>
    <mergeCell ref="D4:H4"/>
    <mergeCell ref="I4:I5"/>
    <mergeCell ref="J4:J5"/>
    <mergeCell ref="G1:K1"/>
    <mergeCell ref="G2:L2"/>
    <mergeCell ref="K4:K5"/>
    <mergeCell ref="L4:L5"/>
    <mergeCell ref="D3:L3"/>
    <mergeCell ref="A1:B1"/>
  </mergeCells>
  <phoneticPr fontId="2" type="noConversion"/>
  <printOptions horizontalCentered="1"/>
  <pageMargins left="0.19685039370078741" right="0.19685039370078741" top="0.6692913385826772" bottom="0.51181102362204722" header="0" footer="0.31496062992125984"/>
  <pageSetup paperSize="9" scale="92" firstPageNumber="31" fitToWidth="0" orientation="landscape" r:id="rId1"/>
  <headerFooter alignWithMargins="0">
    <oddFooter>&amp;C&amp;P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1">
    <pageSetUpPr fitToPage="1"/>
  </sheetPr>
  <dimension ref="A1:L36"/>
  <sheetViews>
    <sheetView view="pageBreakPreview" zoomScale="60" zoomScaleNormal="100" workbookViewId="0">
      <selection sqref="A1:B1"/>
    </sheetView>
  </sheetViews>
  <sheetFormatPr defaultRowHeight="12.75" x14ac:dyDescent="0.2"/>
  <cols>
    <col min="1" max="1" width="4.7109375" style="173" customWidth="1"/>
    <col min="2" max="2" width="35.28515625" style="173" customWidth="1"/>
    <col min="3" max="3" width="0.85546875" style="173" customWidth="1"/>
    <col min="4" max="4" width="10" style="981" customWidth="1"/>
    <col min="5" max="5" width="11.28515625" style="981" customWidth="1"/>
    <col min="6" max="12" width="10" style="981" customWidth="1"/>
    <col min="13" max="13" width="3.28515625" style="173" customWidth="1"/>
    <col min="14" max="16384" width="9.140625" style="173"/>
  </cols>
  <sheetData>
    <row r="1" spans="1:12" ht="27.75" customHeight="1" x14ac:dyDescent="0.2">
      <c r="A1" s="3143" t="s">
        <v>184</v>
      </c>
      <c r="B1" s="3075"/>
      <c r="C1" s="172"/>
      <c r="D1" s="962"/>
      <c r="E1" s="963"/>
      <c r="F1" s="963"/>
      <c r="G1" s="3130" t="s">
        <v>185</v>
      </c>
      <c r="H1" s="3130"/>
      <c r="I1" s="3130"/>
      <c r="J1" s="3130"/>
      <c r="K1" s="3130"/>
      <c r="L1" s="964">
        <v>964</v>
      </c>
    </row>
    <row r="2" spans="1:12" x14ac:dyDescent="0.2">
      <c r="A2" s="171" t="s">
        <v>44</v>
      </c>
      <c r="B2" s="204"/>
      <c r="C2" s="205"/>
      <c r="D2" s="982"/>
      <c r="E2" s="963"/>
      <c r="F2" s="963"/>
      <c r="G2" s="3131" t="s">
        <v>549</v>
      </c>
      <c r="H2" s="3131"/>
      <c r="I2" s="3131"/>
      <c r="J2" s="3131"/>
      <c r="K2" s="3131"/>
      <c r="L2" s="3131"/>
    </row>
    <row r="3" spans="1:12" ht="12" customHeight="1" x14ac:dyDescent="0.2">
      <c r="A3" s="177"/>
      <c r="B3" s="178"/>
      <c r="C3" s="179"/>
      <c r="D3" s="3132" t="s">
        <v>476</v>
      </c>
      <c r="E3" s="3133"/>
      <c r="F3" s="3133"/>
      <c r="G3" s="3133"/>
      <c r="H3" s="3133"/>
      <c r="I3" s="3133"/>
      <c r="J3" s="3133"/>
      <c r="K3" s="3133"/>
      <c r="L3" s="3134"/>
    </row>
    <row r="4" spans="1:12" ht="12" customHeight="1" x14ac:dyDescent="0.2">
      <c r="A4" s="3135" t="s">
        <v>45</v>
      </c>
      <c r="B4" s="3136"/>
      <c r="C4" s="180"/>
      <c r="D4" s="3137" t="s">
        <v>552</v>
      </c>
      <c r="E4" s="3138"/>
      <c r="F4" s="3138"/>
      <c r="G4" s="3138"/>
      <c r="H4" s="3139"/>
      <c r="I4" s="3140" t="s">
        <v>553</v>
      </c>
      <c r="J4" s="3142" t="s">
        <v>554</v>
      </c>
      <c r="K4" s="3140" t="s">
        <v>555</v>
      </c>
      <c r="L4" s="3129" t="s">
        <v>60</v>
      </c>
    </row>
    <row r="5" spans="1:12" ht="34.5" x14ac:dyDescent="0.2">
      <c r="A5" s="3135"/>
      <c r="B5" s="3136"/>
      <c r="C5" s="180"/>
      <c r="D5" s="2178" t="s">
        <v>556</v>
      </c>
      <c r="E5" s="2138" t="s">
        <v>557</v>
      </c>
      <c r="F5" s="2082" t="s">
        <v>558</v>
      </c>
      <c r="G5" s="2138" t="s">
        <v>555</v>
      </c>
      <c r="H5" s="2082" t="s">
        <v>61</v>
      </c>
      <c r="I5" s="3141"/>
      <c r="J5" s="3142"/>
      <c r="K5" s="3141"/>
      <c r="L5" s="3129"/>
    </row>
    <row r="6" spans="1:12" ht="10.5" customHeight="1" x14ac:dyDescent="0.2">
      <c r="A6" s="181"/>
      <c r="B6" s="182"/>
      <c r="C6" s="182"/>
      <c r="D6" s="966" t="s">
        <v>559</v>
      </c>
      <c r="E6" s="967" t="s">
        <v>560</v>
      </c>
      <c r="F6" s="968" t="s">
        <v>561</v>
      </c>
      <c r="G6" s="967" t="s">
        <v>562</v>
      </c>
      <c r="H6" s="968" t="s">
        <v>563</v>
      </c>
      <c r="I6" s="967" t="s">
        <v>564</v>
      </c>
      <c r="J6" s="968" t="s">
        <v>565</v>
      </c>
      <c r="K6" s="967" t="s">
        <v>566</v>
      </c>
      <c r="L6" s="969" t="s">
        <v>567</v>
      </c>
    </row>
    <row r="7" spans="1:12" ht="10.5" customHeight="1" x14ac:dyDescent="0.2">
      <c r="A7" s="191"/>
      <c r="B7" s="184" t="s">
        <v>568</v>
      </c>
      <c r="C7" s="257"/>
      <c r="D7" s="998" t="s">
        <v>569</v>
      </c>
      <c r="E7" s="998" t="s">
        <v>569</v>
      </c>
      <c r="F7" s="998" t="s">
        <v>569</v>
      </c>
      <c r="G7" s="998" t="s">
        <v>569</v>
      </c>
      <c r="H7" s="998" t="s">
        <v>569</v>
      </c>
      <c r="I7" s="998" t="s">
        <v>569</v>
      </c>
      <c r="J7" s="998" t="s">
        <v>569</v>
      </c>
      <c r="K7" s="998" t="s">
        <v>569</v>
      </c>
      <c r="L7" s="998" t="s">
        <v>569</v>
      </c>
    </row>
    <row r="8" spans="1:12" ht="15" customHeight="1" x14ac:dyDescent="0.2">
      <c r="A8" s="758">
        <v>7</v>
      </c>
      <c r="B8" s="233" t="s">
        <v>388</v>
      </c>
      <c r="C8" s="759" t="s">
        <v>571</v>
      </c>
      <c r="D8" s="1368">
        <v>206957</v>
      </c>
      <c r="E8" s="1368">
        <v>37742</v>
      </c>
      <c r="F8" s="1368">
        <v>164887</v>
      </c>
      <c r="G8" s="1368">
        <v>-75937</v>
      </c>
      <c r="H8" s="1368">
        <v>333649</v>
      </c>
      <c r="I8" s="1368"/>
      <c r="J8" s="1368">
        <v>100464</v>
      </c>
      <c r="K8" s="1368">
        <v>-52926</v>
      </c>
      <c r="L8" s="1368">
        <v>381187</v>
      </c>
    </row>
    <row r="9" spans="1:12" ht="16.5" customHeight="1" x14ac:dyDescent="0.2">
      <c r="A9" s="254">
        <v>701</v>
      </c>
      <c r="B9" s="236" t="s">
        <v>195</v>
      </c>
      <c r="C9" s="255" t="s">
        <v>571</v>
      </c>
      <c r="D9" s="1369">
        <v>38553</v>
      </c>
      <c r="E9" s="1369">
        <v>4876</v>
      </c>
      <c r="F9" s="1369">
        <v>278</v>
      </c>
      <c r="G9" s="1369">
        <v>-1667</v>
      </c>
      <c r="H9" s="1370">
        <v>42040</v>
      </c>
      <c r="I9" s="1369"/>
      <c r="J9" s="1369">
        <v>10299</v>
      </c>
      <c r="K9" s="1369">
        <v>-5483</v>
      </c>
      <c r="L9" s="1371">
        <v>46856</v>
      </c>
    </row>
    <row r="10" spans="1:12" ht="11.25" customHeight="1" x14ac:dyDescent="0.2">
      <c r="A10" s="215">
        <v>7017</v>
      </c>
      <c r="B10" s="760" t="s">
        <v>392</v>
      </c>
      <c r="C10" s="216" t="s">
        <v>571</v>
      </c>
      <c r="D10" s="1372">
        <v>23647</v>
      </c>
      <c r="E10" s="1372">
        <v>481</v>
      </c>
      <c r="F10" s="1372">
        <v>278</v>
      </c>
      <c r="G10" s="1372">
        <v>-13</v>
      </c>
      <c r="H10" s="1373">
        <v>24393</v>
      </c>
      <c r="I10" s="1372"/>
      <c r="J10" s="1372">
        <v>1058</v>
      </c>
      <c r="K10" s="1372">
        <v>-12</v>
      </c>
      <c r="L10" s="1374">
        <v>25439</v>
      </c>
    </row>
    <row r="11" spans="1:12" ht="12" customHeight="1" x14ac:dyDescent="0.2">
      <c r="A11" s="215">
        <v>7018</v>
      </c>
      <c r="B11" s="760" t="s">
        <v>652</v>
      </c>
      <c r="C11" s="216" t="s">
        <v>571</v>
      </c>
      <c r="D11" s="1372">
        <v>4764</v>
      </c>
      <c r="E11" s="1372">
        <v>0</v>
      </c>
      <c r="F11" s="1372">
        <v>0</v>
      </c>
      <c r="G11" s="1372">
        <v>0</v>
      </c>
      <c r="H11" s="1373">
        <v>4764</v>
      </c>
      <c r="I11" s="1372"/>
      <c r="J11" s="1372">
        <v>244</v>
      </c>
      <c r="K11" s="1372">
        <v>-5008</v>
      </c>
      <c r="L11" s="1374">
        <v>0</v>
      </c>
    </row>
    <row r="12" spans="1:12" ht="16.5" customHeight="1" x14ac:dyDescent="0.2">
      <c r="A12" s="254">
        <v>702</v>
      </c>
      <c r="B12" s="236" t="s">
        <v>396</v>
      </c>
      <c r="C12" s="255" t="s">
        <v>571</v>
      </c>
      <c r="D12" s="1369">
        <v>10166</v>
      </c>
      <c r="E12" s="1369">
        <v>527</v>
      </c>
      <c r="F12" s="1369">
        <v>0</v>
      </c>
      <c r="G12" s="1369">
        <v>-33</v>
      </c>
      <c r="H12" s="1370">
        <v>10660</v>
      </c>
      <c r="I12" s="1369"/>
      <c r="J12" s="1369">
        <v>31</v>
      </c>
      <c r="K12" s="1369">
        <v>-148</v>
      </c>
      <c r="L12" s="1371">
        <v>10543</v>
      </c>
    </row>
    <row r="13" spans="1:12" ht="16.5" customHeight="1" x14ac:dyDescent="0.2">
      <c r="A13" s="254">
        <v>703</v>
      </c>
      <c r="B13" s="236" t="s">
        <v>398</v>
      </c>
      <c r="C13" s="255" t="s">
        <v>571</v>
      </c>
      <c r="D13" s="1369">
        <v>15505</v>
      </c>
      <c r="E13" s="1369">
        <v>758</v>
      </c>
      <c r="F13" s="1369">
        <v>0</v>
      </c>
      <c r="G13" s="1369">
        <v>-42</v>
      </c>
      <c r="H13" s="1370">
        <v>16221</v>
      </c>
      <c r="I13" s="1369"/>
      <c r="J13" s="1369">
        <v>1800</v>
      </c>
      <c r="K13" s="1369">
        <v>-1278</v>
      </c>
      <c r="L13" s="1371">
        <v>16743</v>
      </c>
    </row>
    <row r="14" spans="1:12" ht="16.5" customHeight="1" x14ac:dyDescent="0.2">
      <c r="A14" s="254">
        <v>704</v>
      </c>
      <c r="B14" s="236" t="s">
        <v>196</v>
      </c>
      <c r="C14" s="255" t="s">
        <v>571</v>
      </c>
      <c r="D14" s="1369">
        <v>15283</v>
      </c>
      <c r="E14" s="1369">
        <v>4875</v>
      </c>
      <c r="F14" s="1369">
        <v>0</v>
      </c>
      <c r="G14" s="1369">
        <v>-2185</v>
      </c>
      <c r="H14" s="1370">
        <v>17973</v>
      </c>
      <c r="I14" s="1369"/>
      <c r="J14" s="1369">
        <v>12086</v>
      </c>
      <c r="K14" s="1369">
        <v>-4802</v>
      </c>
      <c r="L14" s="1371">
        <v>25257</v>
      </c>
    </row>
    <row r="15" spans="1:12" ht="10.5" customHeight="1" x14ac:dyDescent="0.2">
      <c r="A15" s="215">
        <v>7042</v>
      </c>
      <c r="B15" s="760" t="s">
        <v>46</v>
      </c>
      <c r="C15" s="216" t="s">
        <v>571</v>
      </c>
      <c r="D15" s="1372">
        <v>4850</v>
      </c>
      <c r="E15" s="1372">
        <v>3167</v>
      </c>
      <c r="F15" s="1372">
        <v>0</v>
      </c>
      <c r="G15" s="1372">
        <v>-2028</v>
      </c>
      <c r="H15" s="1373">
        <v>5989</v>
      </c>
      <c r="I15" s="1372"/>
      <c r="J15" s="1372">
        <v>1096</v>
      </c>
      <c r="K15" s="1372">
        <v>-627</v>
      </c>
      <c r="L15" s="1374">
        <v>6458</v>
      </c>
    </row>
    <row r="16" spans="1:12" ht="10.5" customHeight="1" x14ac:dyDescent="0.2">
      <c r="A16" s="215">
        <v>7043</v>
      </c>
      <c r="B16" s="760" t="s">
        <v>520</v>
      </c>
      <c r="C16" s="216" t="s">
        <v>571</v>
      </c>
      <c r="D16" s="1372">
        <v>998</v>
      </c>
      <c r="E16" s="1372">
        <v>0</v>
      </c>
      <c r="F16" s="1372">
        <v>0</v>
      </c>
      <c r="G16" s="1372">
        <v>0</v>
      </c>
      <c r="H16" s="1373">
        <v>998</v>
      </c>
      <c r="I16" s="1372"/>
      <c r="J16" s="1372">
        <v>4</v>
      </c>
      <c r="K16" s="1372">
        <v>-1</v>
      </c>
      <c r="L16" s="1374">
        <v>1001</v>
      </c>
    </row>
    <row r="17" spans="1:12" ht="10.5" customHeight="1" x14ac:dyDescent="0.2">
      <c r="A17" s="215">
        <v>7044</v>
      </c>
      <c r="B17" s="760" t="s">
        <v>521</v>
      </c>
      <c r="C17" s="216" t="s">
        <v>571</v>
      </c>
      <c r="D17" s="1372">
        <v>594</v>
      </c>
      <c r="E17" s="1372">
        <v>295</v>
      </c>
      <c r="F17" s="1372">
        <v>0</v>
      </c>
      <c r="G17" s="1372">
        <v>-49</v>
      </c>
      <c r="H17" s="1373">
        <v>840</v>
      </c>
      <c r="I17" s="1372"/>
      <c r="J17" s="1372">
        <v>155</v>
      </c>
      <c r="K17" s="1372">
        <v>-145</v>
      </c>
      <c r="L17" s="1374">
        <v>850</v>
      </c>
    </row>
    <row r="18" spans="1:12" ht="10.5" customHeight="1" x14ac:dyDescent="0.2">
      <c r="A18" s="215">
        <v>7045</v>
      </c>
      <c r="B18" s="760" t="s">
        <v>522</v>
      </c>
      <c r="C18" s="216" t="s">
        <v>571</v>
      </c>
      <c r="D18" s="1372">
        <v>7707</v>
      </c>
      <c r="E18" s="1372">
        <v>834</v>
      </c>
      <c r="F18" s="1372">
        <v>0</v>
      </c>
      <c r="G18" s="1372">
        <v>-38</v>
      </c>
      <c r="H18" s="1373">
        <v>8503</v>
      </c>
      <c r="I18" s="1372"/>
      <c r="J18" s="1372">
        <v>10376</v>
      </c>
      <c r="K18" s="1372">
        <v>-3955</v>
      </c>
      <c r="L18" s="1374">
        <v>14924</v>
      </c>
    </row>
    <row r="19" spans="1:12" ht="10.5" customHeight="1" x14ac:dyDescent="0.2">
      <c r="A19" s="215">
        <v>7046</v>
      </c>
      <c r="B19" s="760" t="s">
        <v>460</v>
      </c>
      <c r="C19" s="216" t="s">
        <v>571</v>
      </c>
      <c r="D19" s="1372">
        <v>93</v>
      </c>
      <c r="E19" s="1372">
        <v>3</v>
      </c>
      <c r="F19" s="1372">
        <v>0</v>
      </c>
      <c r="G19" s="1372">
        <v>0</v>
      </c>
      <c r="H19" s="1373">
        <v>96</v>
      </c>
      <c r="I19" s="1372"/>
      <c r="J19" s="1372">
        <v>0</v>
      </c>
      <c r="K19" s="1372">
        <v>0</v>
      </c>
      <c r="L19" s="1374">
        <v>96</v>
      </c>
    </row>
    <row r="20" spans="1:12" ht="16.5" customHeight="1" x14ac:dyDescent="0.2">
      <c r="A20" s="254">
        <v>705</v>
      </c>
      <c r="B20" s="236" t="s">
        <v>407</v>
      </c>
      <c r="C20" s="255" t="s">
        <v>571</v>
      </c>
      <c r="D20" s="1369">
        <v>434</v>
      </c>
      <c r="E20" s="1369">
        <v>746</v>
      </c>
      <c r="F20" s="1369">
        <v>0</v>
      </c>
      <c r="G20" s="1369">
        <v>-1</v>
      </c>
      <c r="H20" s="1370">
        <v>1179</v>
      </c>
      <c r="I20" s="1369"/>
      <c r="J20" s="1369">
        <v>4455</v>
      </c>
      <c r="K20" s="1369">
        <v>-312</v>
      </c>
      <c r="L20" s="1371">
        <v>5322</v>
      </c>
    </row>
    <row r="21" spans="1:12" ht="16.5" customHeight="1" x14ac:dyDescent="0.2">
      <c r="A21" s="254">
        <v>706</v>
      </c>
      <c r="B21" s="236" t="s">
        <v>409</v>
      </c>
      <c r="C21" s="255" t="s">
        <v>571</v>
      </c>
      <c r="D21" s="1369">
        <v>2868</v>
      </c>
      <c r="E21" s="1369">
        <v>942</v>
      </c>
      <c r="F21" s="1369">
        <v>0</v>
      </c>
      <c r="G21" s="1369">
        <v>-326</v>
      </c>
      <c r="H21" s="1370">
        <v>3484</v>
      </c>
      <c r="I21" s="1369"/>
      <c r="J21" s="1369">
        <v>8513</v>
      </c>
      <c r="K21" s="1369">
        <v>-660</v>
      </c>
      <c r="L21" s="1371">
        <v>11337</v>
      </c>
    </row>
    <row r="22" spans="1:12" ht="16.5" customHeight="1" x14ac:dyDescent="0.2">
      <c r="A22" s="254">
        <v>707</v>
      </c>
      <c r="B22" s="236" t="s">
        <v>411</v>
      </c>
      <c r="C22" s="255" t="s">
        <v>571</v>
      </c>
      <c r="D22" s="1369">
        <v>3079</v>
      </c>
      <c r="E22" s="1369">
        <v>9924</v>
      </c>
      <c r="F22" s="1369">
        <v>29591</v>
      </c>
      <c r="G22" s="1369">
        <v>-7402</v>
      </c>
      <c r="H22" s="1370">
        <v>35192</v>
      </c>
      <c r="I22" s="1369"/>
      <c r="J22" s="1369">
        <v>12398</v>
      </c>
      <c r="K22" s="1369">
        <v>-8310</v>
      </c>
      <c r="L22" s="1371">
        <v>39280</v>
      </c>
    </row>
    <row r="23" spans="1:12" ht="10.5" customHeight="1" x14ac:dyDescent="0.2">
      <c r="A23" s="215">
        <v>7072</v>
      </c>
      <c r="B23" s="760" t="s">
        <v>776</v>
      </c>
      <c r="C23" s="216" t="s">
        <v>571</v>
      </c>
      <c r="D23" s="1372">
        <v>116</v>
      </c>
      <c r="E23" s="1372">
        <v>0</v>
      </c>
      <c r="F23" s="1372">
        <v>0</v>
      </c>
      <c r="G23" s="1372">
        <v>0</v>
      </c>
      <c r="H23" s="1373">
        <v>116</v>
      </c>
      <c r="I23" s="1372"/>
      <c r="J23" s="1372">
        <v>175</v>
      </c>
      <c r="K23" s="1372">
        <v>-52</v>
      </c>
      <c r="L23" s="1374">
        <v>239</v>
      </c>
    </row>
    <row r="24" spans="1:12" ht="10.5" customHeight="1" x14ac:dyDescent="0.2">
      <c r="A24" s="215">
        <v>7073</v>
      </c>
      <c r="B24" s="760" t="s">
        <v>777</v>
      </c>
      <c r="C24" s="216" t="s">
        <v>571</v>
      </c>
      <c r="D24" s="1372">
        <v>1395</v>
      </c>
      <c r="E24" s="1372">
        <v>3</v>
      </c>
      <c r="F24" s="1372">
        <v>0</v>
      </c>
      <c r="G24" s="1372">
        <v>-1</v>
      </c>
      <c r="H24" s="1373">
        <v>1397</v>
      </c>
      <c r="I24" s="1372"/>
      <c r="J24" s="1372">
        <v>789</v>
      </c>
      <c r="K24" s="1372">
        <v>-567</v>
      </c>
      <c r="L24" s="1374">
        <v>1619</v>
      </c>
    </row>
    <row r="25" spans="1:12" ht="10.5" customHeight="1" x14ac:dyDescent="0.2">
      <c r="A25" s="215">
        <v>7074</v>
      </c>
      <c r="B25" s="760" t="s">
        <v>778</v>
      </c>
      <c r="C25" s="216" t="s">
        <v>571</v>
      </c>
      <c r="D25" s="1372">
        <v>711</v>
      </c>
      <c r="E25" s="1372">
        <v>123</v>
      </c>
      <c r="F25" s="1372">
        <v>0</v>
      </c>
      <c r="G25" s="1372">
        <v>-6</v>
      </c>
      <c r="H25" s="1373">
        <v>828</v>
      </c>
      <c r="I25" s="1372"/>
      <c r="J25" s="1372">
        <v>71</v>
      </c>
      <c r="K25" s="1372">
        <v>-2</v>
      </c>
      <c r="L25" s="1374">
        <v>897</v>
      </c>
    </row>
    <row r="26" spans="1:12" ht="16.5" customHeight="1" x14ac:dyDescent="0.2">
      <c r="A26" s="254">
        <v>708</v>
      </c>
      <c r="B26" s="236" t="s">
        <v>416</v>
      </c>
      <c r="C26" s="255" t="s">
        <v>571</v>
      </c>
      <c r="D26" s="1369">
        <v>1234</v>
      </c>
      <c r="E26" s="1369">
        <v>1446</v>
      </c>
      <c r="F26" s="1369">
        <v>0</v>
      </c>
      <c r="G26" s="1369">
        <v>-694</v>
      </c>
      <c r="H26" s="1370">
        <v>1986</v>
      </c>
      <c r="I26" s="1369"/>
      <c r="J26" s="1369">
        <v>5072</v>
      </c>
      <c r="K26" s="1369">
        <v>-276</v>
      </c>
      <c r="L26" s="1371">
        <v>6782</v>
      </c>
    </row>
    <row r="27" spans="1:12" ht="16.5" customHeight="1" x14ac:dyDescent="0.2">
      <c r="A27" s="254">
        <v>709</v>
      </c>
      <c r="B27" s="236" t="s">
        <v>418</v>
      </c>
      <c r="C27" s="255" t="s">
        <v>571</v>
      </c>
      <c r="D27" s="1369">
        <v>33277</v>
      </c>
      <c r="E27" s="1369">
        <v>10057</v>
      </c>
      <c r="F27" s="1369">
        <v>0</v>
      </c>
      <c r="G27" s="1369">
        <v>-6436</v>
      </c>
      <c r="H27" s="1370">
        <v>36898</v>
      </c>
      <c r="I27" s="1369"/>
      <c r="J27" s="1369">
        <v>35511</v>
      </c>
      <c r="K27" s="1369">
        <v>-24754</v>
      </c>
      <c r="L27" s="1371">
        <v>47655</v>
      </c>
    </row>
    <row r="28" spans="1:12" ht="10.5" customHeight="1" x14ac:dyDescent="0.2">
      <c r="A28" s="215">
        <v>7091</v>
      </c>
      <c r="B28" s="760" t="s">
        <v>779</v>
      </c>
      <c r="C28" s="216" t="s">
        <v>571</v>
      </c>
      <c r="D28" s="1372">
        <v>127</v>
      </c>
      <c r="E28" s="1372">
        <v>0</v>
      </c>
      <c r="F28" s="1372">
        <v>0</v>
      </c>
      <c r="G28" s="1372">
        <v>0</v>
      </c>
      <c r="H28" s="1373">
        <v>127</v>
      </c>
      <c r="I28" s="1372"/>
      <c r="J28" s="1372">
        <v>16860</v>
      </c>
      <c r="K28" s="1372">
        <v>-100</v>
      </c>
      <c r="L28" s="1374">
        <v>16887</v>
      </c>
    </row>
    <row r="29" spans="1:12" ht="10.5" customHeight="1" x14ac:dyDescent="0.2">
      <c r="A29" s="215">
        <v>7092</v>
      </c>
      <c r="B29" s="760" t="s">
        <v>673</v>
      </c>
      <c r="C29" s="216" t="s">
        <v>571</v>
      </c>
      <c r="D29" s="1372">
        <v>485</v>
      </c>
      <c r="E29" s="1372">
        <v>8</v>
      </c>
      <c r="F29" s="1372">
        <v>0</v>
      </c>
      <c r="G29" s="1372">
        <v>0</v>
      </c>
      <c r="H29" s="1373">
        <v>493</v>
      </c>
      <c r="I29" s="1372"/>
      <c r="J29" s="1372">
        <v>14722</v>
      </c>
      <c r="K29" s="1372">
        <v>-112</v>
      </c>
      <c r="L29" s="1374">
        <v>15103</v>
      </c>
    </row>
    <row r="30" spans="1:12" ht="10.5" customHeight="1" x14ac:dyDescent="0.2">
      <c r="A30" s="215">
        <v>7094</v>
      </c>
      <c r="B30" s="760" t="s">
        <v>674</v>
      </c>
      <c r="C30" s="216" t="s">
        <v>571</v>
      </c>
      <c r="D30" s="1372">
        <v>7091</v>
      </c>
      <c r="E30" s="1372">
        <v>9958</v>
      </c>
      <c r="F30" s="1372">
        <v>0</v>
      </c>
      <c r="G30" s="1372">
        <v>-6432</v>
      </c>
      <c r="H30" s="1373">
        <v>10617</v>
      </c>
      <c r="I30" s="1372"/>
      <c r="J30" s="1372">
        <v>31</v>
      </c>
      <c r="K30" s="1372">
        <v>-42</v>
      </c>
      <c r="L30" s="1374">
        <v>10606</v>
      </c>
    </row>
    <row r="31" spans="1:12" ht="16.5" customHeight="1" x14ac:dyDescent="0.2">
      <c r="A31" s="258">
        <v>710</v>
      </c>
      <c r="B31" s="259" t="s">
        <v>423</v>
      </c>
      <c r="C31" s="260" t="s">
        <v>571</v>
      </c>
      <c r="D31" s="1375">
        <v>86558</v>
      </c>
      <c r="E31" s="1375">
        <v>3591</v>
      </c>
      <c r="F31" s="1375">
        <v>135018</v>
      </c>
      <c r="G31" s="1375">
        <v>-57151</v>
      </c>
      <c r="H31" s="1376">
        <v>168016</v>
      </c>
      <c r="I31" s="1375"/>
      <c r="J31" s="1375">
        <v>10299</v>
      </c>
      <c r="K31" s="1375">
        <v>-6903</v>
      </c>
      <c r="L31" s="1377">
        <v>171412</v>
      </c>
    </row>
    <row r="32" spans="1:12" ht="12.75" customHeight="1" x14ac:dyDescent="0.2">
      <c r="A32" s="198" t="s">
        <v>58</v>
      </c>
      <c r="B32" s="187"/>
      <c r="C32" s="187"/>
      <c r="D32" s="977"/>
      <c r="E32" s="977"/>
      <c r="F32" s="977"/>
      <c r="G32" s="977"/>
      <c r="H32" s="977"/>
      <c r="I32" s="977"/>
      <c r="J32" s="977"/>
      <c r="K32" s="977"/>
      <c r="L32" s="977"/>
    </row>
    <row r="33" spans="1:12" ht="9.75" customHeight="1" x14ac:dyDescent="0.2">
      <c r="A33" s="198" t="s">
        <v>59</v>
      </c>
      <c r="B33" s="187"/>
      <c r="C33" s="187"/>
      <c r="D33" s="977"/>
      <c r="E33" s="977"/>
      <c r="F33" s="977"/>
      <c r="G33" s="977"/>
      <c r="H33" s="977"/>
      <c r="I33" s="977"/>
      <c r="J33" s="977"/>
      <c r="K33" s="977"/>
      <c r="L33" s="977"/>
    </row>
    <row r="34" spans="1:12" ht="9.75" customHeight="1" x14ac:dyDescent="0.2">
      <c r="A34" s="256" t="s">
        <v>675</v>
      </c>
      <c r="B34" s="187"/>
      <c r="C34" s="187"/>
      <c r="D34" s="977"/>
      <c r="E34" s="977"/>
      <c r="F34" s="977"/>
      <c r="G34" s="977"/>
      <c r="H34" s="977"/>
      <c r="I34" s="977"/>
      <c r="J34" s="977"/>
      <c r="K34" s="977"/>
      <c r="L34" s="977"/>
    </row>
    <row r="35" spans="1:12" ht="10.5" customHeight="1" x14ac:dyDescent="0.2"/>
    <row r="36" spans="1:12" ht="10.5" customHeight="1" x14ac:dyDescent="0.2"/>
  </sheetData>
  <mergeCells count="10">
    <mergeCell ref="A4:B5"/>
    <mergeCell ref="D4:H4"/>
    <mergeCell ref="I4:I5"/>
    <mergeCell ref="J4:J5"/>
    <mergeCell ref="G1:K1"/>
    <mergeCell ref="G2:L2"/>
    <mergeCell ref="K4:K5"/>
    <mergeCell ref="L4:L5"/>
    <mergeCell ref="D3:L3"/>
    <mergeCell ref="A1:B1"/>
  </mergeCells>
  <phoneticPr fontId="2" type="noConversion"/>
  <printOptions horizontalCentered="1"/>
  <pageMargins left="0.19685039370078741" right="0.19685039370078741" top="0.6692913385826772" bottom="0.51181102362204722" header="0" footer="0.31496062992125984"/>
  <pageSetup paperSize="9" firstPageNumber="31" fitToWidth="0" orientation="landscape" r:id="rId1"/>
  <headerFooter alignWithMargins="0">
    <oddFooter>&amp;C&amp;P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2">
    <pageSetUpPr fitToPage="1"/>
  </sheetPr>
  <dimension ref="A1:L38"/>
  <sheetViews>
    <sheetView view="pageBreakPreview" zoomScale="60" zoomScaleNormal="100" workbookViewId="0">
      <selection sqref="A1:B1"/>
    </sheetView>
  </sheetViews>
  <sheetFormatPr defaultRowHeight="12.75" x14ac:dyDescent="0.2"/>
  <cols>
    <col min="1" max="1" width="4.7109375" style="173" customWidth="1"/>
    <col min="2" max="2" width="35.28515625" style="173" customWidth="1"/>
    <col min="3" max="3" width="0.85546875" style="173" customWidth="1"/>
    <col min="4" max="4" width="10" style="981" customWidth="1"/>
    <col min="5" max="5" width="11.28515625" style="981" customWidth="1"/>
    <col min="6" max="12" width="10" style="981" customWidth="1"/>
    <col min="13" max="13" width="3.28515625" style="173" customWidth="1"/>
    <col min="14" max="16384" width="9.140625" style="173"/>
  </cols>
  <sheetData>
    <row r="1" spans="1:12" ht="27.75" customHeight="1" x14ac:dyDescent="0.2">
      <c r="A1" s="3143" t="s">
        <v>184</v>
      </c>
      <c r="B1" s="3075"/>
      <c r="C1" s="172"/>
      <c r="D1" s="962"/>
      <c r="E1" s="963"/>
      <c r="F1" s="963"/>
      <c r="G1" s="3130" t="s">
        <v>185</v>
      </c>
      <c r="H1" s="3130"/>
      <c r="I1" s="3130"/>
      <c r="J1" s="3130"/>
      <c r="K1" s="3130"/>
      <c r="L1" s="964">
        <v>964</v>
      </c>
    </row>
    <row r="2" spans="1:12" x14ac:dyDescent="0.2">
      <c r="A2" s="171" t="s">
        <v>677</v>
      </c>
      <c r="B2" s="204"/>
      <c r="C2" s="205"/>
      <c r="D2" s="982"/>
      <c r="E2" s="963"/>
      <c r="F2" s="963"/>
      <c r="G2" s="3131" t="s">
        <v>549</v>
      </c>
      <c r="H2" s="3131"/>
      <c r="I2" s="3131"/>
      <c r="J2" s="3131"/>
      <c r="K2" s="3131"/>
      <c r="L2" s="3131"/>
    </row>
    <row r="3" spans="1:12" ht="12" customHeight="1" x14ac:dyDescent="0.2">
      <c r="A3" s="177"/>
      <c r="B3" s="178"/>
      <c r="C3" s="179"/>
      <c r="D3" s="3132" t="s">
        <v>476</v>
      </c>
      <c r="E3" s="3133"/>
      <c r="F3" s="3133"/>
      <c r="G3" s="3133"/>
      <c r="H3" s="3133"/>
      <c r="I3" s="3133"/>
      <c r="J3" s="3133"/>
      <c r="K3" s="3133"/>
      <c r="L3" s="3134"/>
    </row>
    <row r="4" spans="1:12" ht="12" customHeight="1" x14ac:dyDescent="0.2">
      <c r="A4" s="3135" t="s">
        <v>678</v>
      </c>
      <c r="B4" s="3136"/>
      <c r="C4" s="180"/>
      <c r="D4" s="3137" t="s">
        <v>552</v>
      </c>
      <c r="E4" s="3138"/>
      <c r="F4" s="3138"/>
      <c r="G4" s="3138"/>
      <c r="H4" s="3139"/>
      <c r="I4" s="3140" t="s">
        <v>553</v>
      </c>
      <c r="J4" s="3142" t="s">
        <v>554</v>
      </c>
      <c r="K4" s="3140" t="s">
        <v>555</v>
      </c>
      <c r="L4" s="3129" t="s">
        <v>60</v>
      </c>
    </row>
    <row r="5" spans="1:12" ht="34.5" x14ac:dyDescent="0.2">
      <c r="A5" s="3135"/>
      <c r="B5" s="3136"/>
      <c r="C5" s="180"/>
      <c r="D5" s="2178" t="s">
        <v>556</v>
      </c>
      <c r="E5" s="2138" t="s">
        <v>557</v>
      </c>
      <c r="F5" s="2082" t="s">
        <v>558</v>
      </c>
      <c r="G5" s="2138" t="s">
        <v>555</v>
      </c>
      <c r="H5" s="2082" t="s">
        <v>61</v>
      </c>
      <c r="I5" s="3141"/>
      <c r="J5" s="3142"/>
      <c r="K5" s="3141"/>
      <c r="L5" s="3129"/>
    </row>
    <row r="6" spans="1:12" ht="10.5" customHeight="1" x14ac:dyDescent="0.2">
      <c r="A6" s="181"/>
      <c r="B6" s="182"/>
      <c r="C6" s="182"/>
      <c r="D6" s="966" t="s">
        <v>559</v>
      </c>
      <c r="E6" s="967" t="s">
        <v>560</v>
      </c>
      <c r="F6" s="968" t="s">
        <v>561</v>
      </c>
      <c r="G6" s="967" t="s">
        <v>562</v>
      </c>
      <c r="H6" s="968" t="s">
        <v>563</v>
      </c>
      <c r="I6" s="967" t="s">
        <v>564</v>
      </c>
      <c r="J6" s="968" t="s">
        <v>565</v>
      </c>
      <c r="K6" s="967" t="s">
        <v>566</v>
      </c>
      <c r="L6" s="969" t="s">
        <v>567</v>
      </c>
    </row>
    <row r="7" spans="1:12" ht="10.5" customHeight="1" x14ac:dyDescent="0.2">
      <c r="A7" s="191"/>
      <c r="B7" s="184" t="s">
        <v>568</v>
      </c>
      <c r="C7" s="257"/>
      <c r="D7" s="998" t="s">
        <v>569</v>
      </c>
      <c r="E7" s="998" t="s">
        <v>569</v>
      </c>
      <c r="F7" s="998" t="s">
        <v>569</v>
      </c>
      <c r="G7" s="998" t="s">
        <v>569</v>
      </c>
      <c r="H7" s="998" t="s">
        <v>569</v>
      </c>
      <c r="I7" s="998" t="s">
        <v>569</v>
      </c>
      <c r="J7" s="998" t="s">
        <v>569</v>
      </c>
      <c r="K7" s="998" t="s">
        <v>569</v>
      </c>
      <c r="L7" s="998" t="s">
        <v>569</v>
      </c>
    </row>
    <row r="8" spans="1:12" ht="15" customHeight="1" x14ac:dyDescent="0.2">
      <c r="A8" s="758">
        <v>82</v>
      </c>
      <c r="B8" s="233" t="s">
        <v>640</v>
      </c>
      <c r="C8" s="759" t="s">
        <v>571</v>
      </c>
      <c r="D8" s="1368">
        <v>-7816</v>
      </c>
      <c r="E8" s="1368">
        <v>1029</v>
      </c>
      <c r="F8" s="1368">
        <v>-3961</v>
      </c>
      <c r="G8" s="1368">
        <v>8475</v>
      </c>
      <c r="H8" s="1368">
        <v>-2273</v>
      </c>
      <c r="I8" s="1368"/>
      <c r="J8" s="1368">
        <v>-669</v>
      </c>
      <c r="K8" s="1368">
        <v>77</v>
      </c>
      <c r="L8" s="1368">
        <v>-2865</v>
      </c>
    </row>
    <row r="9" spans="1:12" ht="15.75" customHeight="1" x14ac:dyDescent="0.2">
      <c r="A9" s="254">
        <v>821</v>
      </c>
      <c r="B9" s="236" t="s">
        <v>641</v>
      </c>
      <c r="C9" s="255" t="s">
        <v>571</v>
      </c>
      <c r="D9" s="1369">
        <v>-9538</v>
      </c>
      <c r="E9" s="1369">
        <v>1029</v>
      </c>
      <c r="F9" s="1369">
        <v>-3961</v>
      </c>
      <c r="G9" s="1369">
        <v>8475</v>
      </c>
      <c r="H9" s="1369">
        <v>-3995</v>
      </c>
      <c r="I9" s="1369"/>
      <c r="J9" s="1369">
        <v>-669</v>
      </c>
      <c r="K9" s="1369">
        <v>77</v>
      </c>
      <c r="L9" s="1369">
        <v>-4587</v>
      </c>
    </row>
    <row r="10" spans="1:12" ht="9.75" customHeight="1" x14ac:dyDescent="0.2">
      <c r="A10" s="215">
        <v>8211</v>
      </c>
      <c r="B10" s="760" t="s">
        <v>679</v>
      </c>
      <c r="C10" s="216" t="s">
        <v>571</v>
      </c>
      <c r="D10" s="1372">
        <v>-7092</v>
      </c>
      <c r="E10" s="1372">
        <v>-745</v>
      </c>
      <c r="F10" s="1372">
        <v>4</v>
      </c>
      <c r="G10" s="1372">
        <v>8475</v>
      </c>
      <c r="H10" s="1372">
        <v>642</v>
      </c>
      <c r="I10" s="1372"/>
      <c r="J10" s="1372">
        <v>-638</v>
      </c>
      <c r="K10" s="1372">
        <v>77</v>
      </c>
      <c r="L10" s="1372">
        <v>81</v>
      </c>
    </row>
    <row r="11" spans="1:12" ht="9.75" customHeight="1" x14ac:dyDescent="0.2">
      <c r="A11" s="215">
        <v>8212</v>
      </c>
      <c r="B11" s="760" t="s">
        <v>680</v>
      </c>
      <c r="C11" s="216" t="s">
        <v>571</v>
      </c>
      <c r="D11" s="1372">
        <v>3164</v>
      </c>
      <c r="E11" s="1372">
        <v>0</v>
      </c>
      <c r="F11" s="1372">
        <v>0</v>
      </c>
      <c r="G11" s="1372">
        <v>0</v>
      </c>
      <c r="H11" s="1372">
        <v>3164</v>
      </c>
      <c r="I11" s="1372"/>
      <c r="J11" s="1372">
        <v>0</v>
      </c>
      <c r="K11" s="1372">
        <v>0</v>
      </c>
      <c r="L11" s="1372">
        <v>3164</v>
      </c>
    </row>
    <row r="12" spans="1:12" ht="9.75" customHeight="1" x14ac:dyDescent="0.2">
      <c r="A12" s="215">
        <v>8213</v>
      </c>
      <c r="B12" s="760" t="s">
        <v>681</v>
      </c>
      <c r="C12" s="216" t="s">
        <v>571</v>
      </c>
      <c r="D12" s="1372">
        <v>0</v>
      </c>
      <c r="E12" s="1372">
        <v>789</v>
      </c>
      <c r="F12" s="1372">
        <v>-773</v>
      </c>
      <c r="G12" s="1372">
        <v>0</v>
      </c>
      <c r="H12" s="1372">
        <v>16</v>
      </c>
      <c r="I12" s="1372"/>
      <c r="J12" s="1372">
        <v>1305</v>
      </c>
      <c r="K12" s="1372">
        <v>0</v>
      </c>
      <c r="L12" s="1372">
        <v>1321</v>
      </c>
    </row>
    <row r="13" spans="1:12" ht="9.75" customHeight="1" x14ac:dyDescent="0.2">
      <c r="A13" s="215">
        <v>8214</v>
      </c>
      <c r="B13" s="760" t="s">
        <v>682</v>
      </c>
      <c r="C13" s="216" t="s">
        <v>571</v>
      </c>
      <c r="D13" s="1372">
        <v>-410</v>
      </c>
      <c r="E13" s="1372">
        <v>-734</v>
      </c>
      <c r="F13" s="1372">
        <v>-47</v>
      </c>
      <c r="G13" s="1372">
        <v>0</v>
      </c>
      <c r="H13" s="1372">
        <v>-1191</v>
      </c>
      <c r="I13" s="1372"/>
      <c r="J13" s="1372">
        <v>0</v>
      </c>
      <c r="K13" s="1372">
        <v>0</v>
      </c>
      <c r="L13" s="1372">
        <v>-1191</v>
      </c>
    </row>
    <row r="14" spans="1:12" ht="9.75" customHeight="1" x14ac:dyDescent="0.2">
      <c r="A14" s="215">
        <v>8215</v>
      </c>
      <c r="B14" s="760" t="s">
        <v>683</v>
      </c>
      <c r="C14" s="216" t="s">
        <v>571</v>
      </c>
      <c r="D14" s="1372">
        <v>-4335</v>
      </c>
      <c r="E14" s="1372">
        <v>159</v>
      </c>
      <c r="F14" s="1372">
        <v>-1050</v>
      </c>
      <c r="G14" s="1372">
        <v>0</v>
      </c>
      <c r="H14" s="1372">
        <v>-5226</v>
      </c>
      <c r="I14" s="1372"/>
      <c r="J14" s="1372">
        <v>-1183</v>
      </c>
      <c r="K14" s="1372">
        <v>0</v>
      </c>
      <c r="L14" s="1372">
        <v>-6409</v>
      </c>
    </row>
    <row r="15" spans="1:12" ht="9.75" customHeight="1" x14ac:dyDescent="0.2">
      <c r="A15" s="215">
        <v>8216</v>
      </c>
      <c r="B15" s="760" t="s">
        <v>684</v>
      </c>
      <c r="C15" s="216" t="s">
        <v>571</v>
      </c>
      <c r="D15" s="1372">
        <v>-865</v>
      </c>
      <c r="E15" s="1372">
        <v>1560</v>
      </c>
      <c r="F15" s="1372">
        <v>-2095</v>
      </c>
      <c r="G15" s="1372">
        <v>0</v>
      </c>
      <c r="H15" s="1372">
        <v>-1400</v>
      </c>
      <c r="I15" s="1372"/>
      <c r="J15" s="1372">
        <v>-153</v>
      </c>
      <c r="K15" s="1372">
        <v>0</v>
      </c>
      <c r="L15" s="1372">
        <v>-1553</v>
      </c>
    </row>
    <row r="16" spans="1:12" ht="15.75" customHeight="1" x14ac:dyDescent="0.2">
      <c r="A16" s="254">
        <v>822</v>
      </c>
      <c r="B16" s="236" t="s">
        <v>645</v>
      </c>
      <c r="C16" s="255" t="s">
        <v>571</v>
      </c>
      <c r="D16" s="1369">
        <v>1722</v>
      </c>
      <c r="E16" s="1369">
        <v>0</v>
      </c>
      <c r="F16" s="1369">
        <v>0</v>
      </c>
      <c r="G16" s="1369">
        <v>0</v>
      </c>
      <c r="H16" s="1369">
        <v>1722</v>
      </c>
      <c r="I16" s="1369"/>
      <c r="J16" s="1369">
        <v>0</v>
      </c>
      <c r="K16" s="1369">
        <v>0</v>
      </c>
      <c r="L16" s="1369">
        <v>1722</v>
      </c>
    </row>
    <row r="17" spans="1:12" ht="9.75" customHeight="1" x14ac:dyDescent="0.2">
      <c r="A17" s="215">
        <v>8221</v>
      </c>
      <c r="B17" s="760" t="s">
        <v>685</v>
      </c>
      <c r="C17" s="216" t="s">
        <v>571</v>
      </c>
      <c r="D17" s="1372">
        <v>1072</v>
      </c>
      <c r="E17" s="1372">
        <v>0</v>
      </c>
      <c r="F17" s="1373">
        <v>0</v>
      </c>
      <c r="G17" s="1372">
        <v>0</v>
      </c>
      <c r="H17" s="1373">
        <v>1072</v>
      </c>
      <c r="I17" s="1372"/>
      <c r="J17" s="1373">
        <v>0</v>
      </c>
      <c r="K17" s="1372">
        <v>0</v>
      </c>
      <c r="L17" s="1374">
        <v>1072</v>
      </c>
    </row>
    <row r="18" spans="1:12" ht="9.75" customHeight="1" x14ac:dyDescent="0.2">
      <c r="A18" s="215">
        <v>8227</v>
      </c>
      <c r="B18" s="760" t="s">
        <v>686</v>
      </c>
      <c r="C18" s="216" t="s">
        <v>571</v>
      </c>
      <c r="D18" s="1372">
        <v>35</v>
      </c>
      <c r="E18" s="1372">
        <v>0</v>
      </c>
      <c r="F18" s="1373">
        <v>0</v>
      </c>
      <c r="G18" s="1372">
        <v>0</v>
      </c>
      <c r="H18" s="1373">
        <v>35</v>
      </c>
      <c r="I18" s="1372"/>
      <c r="J18" s="1373">
        <v>0</v>
      </c>
      <c r="K18" s="1372">
        <v>0</v>
      </c>
      <c r="L18" s="1374">
        <v>35</v>
      </c>
    </row>
    <row r="19" spans="1:12" ht="9.75" customHeight="1" x14ac:dyDescent="0.2">
      <c r="A19" s="215">
        <v>8228</v>
      </c>
      <c r="B19" s="760" t="s">
        <v>295</v>
      </c>
      <c r="C19" s="216" t="s">
        <v>571</v>
      </c>
      <c r="D19" s="1372">
        <v>615</v>
      </c>
      <c r="E19" s="1372">
        <v>0</v>
      </c>
      <c r="F19" s="1373">
        <v>0</v>
      </c>
      <c r="G19" s="1372">
        <v>0</v>
      </c>
      <c r="H19" s="1373">
        <v>615</v>
      </c>
      <c r="I19" s="1372"/>
      <c r="J19" s="1373">
        <v>0</v>
      </c>
      <c r="K19" s="1372">
        <v>0</v>
      </c>
      <c r="L19" s="1374">
        <v>615</v>
      </c>
    </row>
    <row r="20" spans="1:12" ht="9.75" customHeight="1" x14ac:dyDescent="0.2">
      <c r="A20" s="215">
        <v>8229</v>
      </c>
      <c r="B20" s="760" t="s">
        <v>296</v>
      </c>
      <c r="C20" s="216" t="s">
        <v>571</v>
      </c>
      <c r="D20" s="1372">
        <v>0</v>
      </c>
      <c r="E20" s="1372">
        <v>0</v>
      </c>
      <c r="F20" s="1373">
        <v>0</v>
      </c>
      <c r="G20" s="1372">
        <v>0</v>
      </c>
      <c r="H20" s="1373">
        <v>0</v>
      </c>
      <c r="I20" s="1372"/>
      <c r="J20" s="1373">
        <v>0</v>
      </c>
      <c r="K20" s="1372">
        <v>0</v>
      </c>
      <c r="L20" s="1374">
        <v>0</v>
      </c>
    </row>
    <row r="21" spans="1:12" ht="15.75" customHeight="1" x14ac:dyDescent="0.2">
      <c r="A21" s="254">
        <v>823</v>
      </c>
      <c r="B21" s="236" t="s">
        <v>646</v>
      </c>
      <c r="C21" s="255" t="s">
        <v>571</v>
      </c>
      <c r="D21" s="1369">
        <v>0</v>
      </c>
      <c r="E21" s="1369">
        <v>0</v>
      </c>
      <c r="F21" s="1369">
        <v>0</v>
      </c>
      <c r="G21" s="1369">
        <v>0</v>
      </c>
      <c r="H21" s="1370">
        <v>0</v>
      </c>
      <c r="I21" s="1369"/>
      <c r="J21" s="1370">
        <v>0</v>
      </c>
      <c r="K21" s="1369">
        <v>0</v>
      </c>
      <c r="L21" s="1371">
        <v>0</v>
      </c>
    </row>
    <row r="22" spans="1:12" ht="15.75" customHeight="1" x14ac:dyDescent="0.2">
      <c r="A22" s="758">
        <v>83</v>
      </c>
      <c r="B22" s="233" t="s">
        <v>647</v>
      </c>
      <c r="C22" s="759" t="s">
        <v>571</v>
      </c>
      <c r="D22" s="1368">
        <v>38305</v>
      </c>
      <c r="E22" s="1368">
        <v>478</v>
      </c>
      <c r="F22" s="1368">
        <v>-3570</v>
      </c>
      <c r="G22" s="1368">
        <v>8475</v>
      </c>
      <c r="H22" s="1489">
        <v>43688</v>
      </c>
      <c r="I22" s="1368"/>
      <c r="J22" s="1368">
        <v>2516</v>
      </c>
      <c r="K22" s="1368">
        <v>77</v>
      </c>
      <c r="L22" s="1490">
        <v>46281</v>
      </c>
    </row>
    <row r="23" spans="1:12" ht="15.75" customHeight="1" x14ac:dyDescent="0.2">
      <c r="A23" s="254">
        <v>831</v>
      </c>
      <c r="B23" s="236" t="s">
        <v>192</v>
      </c>
      <c r="C23" s="255" t="s">
        <v>571</v>
      </c>
      <c r="D23" s="1369">
        <v>34457</v>
      </c>
      <c r="E23" s="1369">
        <v>478</v>
      </c>
      <c r="F23" s="1369">
        <v>-3570</v>
      </c>
      <c r="G23" s="1369">
        <v>8475</v>
      </c>
      <c r="H23" s="1370">
        <v>39840</v>
      </c>
      <c r="I23" s="1369"/>
      <c r="J23" s="1369">
        <v>2268</v>
      </c>
      <c r="K23" s="1369">
        <v>77</v>
      </c>
      <c r="L23" s="1371">
        <v>42185</v>
      </c>
    </row>
    <row r="24" spans="1:12" ht="9.75" customHeight="1" x14ac:dyDescent="0.2">
      <c r="A24" s="215">
        <v>8311</v>
      </c>
      <c r="B24" s="760" t="s">
        <v>685</v>
      </c>
      <c r="C24" s="216" t="s">
        <v>571</v>
      </c>
      <c r="D24" s="1372">
        <v>7404</v>
      </c>
      <c r="E24" s="1372">
        <v>10</v>
      </c>
      <c r="F24" s="1372">
        <v>-8087</v>
      </c>
      <c r="G24" s="1372">
        <v>8475</v>
      </c>
      <c r="H24" s="1373">
        <v>7802</v>
      </c>
      <c r="I24" s="1372"/>
      <c r="J24" s="1372">
        <v>207</v>
      </c>
      <c r="K24" s="1372">
        <v>77</v>
      </c>
      <c r="L24" s="1374">
        <v>8086</v>
      </c>
    </row>
    <row r="25" spans="1:12" ht="9.75" customHeight="1" x14ac:dyDescent="0.2">
      <c r="A25" s="215">
        <v>8312</v>
      </c>
      <c r="B25" s="760" t="s">
        <v>642</v>
      </c>
      <c r="C25" s="216" t="s">
        <v>571</v>
      </c>
      <c r="D25" s="1372">
        <v>-8130</v>
      </c>
      <c r="E25" s="1372">
        <v>0</v>
      </c>
      <c r="F25" s="1372">
        <v>0</v>
      </c>
      <c r="G25" s="1372">
        <v>0</v>
      </c>
      <c r="H25" s="1373">
        <v>-8130</v>
      </c>
      <c r="I25" s="1372"/>
      <c r="J25" s="1372">
        <v>7</v>
      </c>
      <c r="K25" s="1372">
        <v>0</v>
      </c>
      <c r="L25" s="1374">
        <v>-8123</v>
      </c>
    </row>
    <row r="26" spans="1:12" ht="9.75" customHeight="1" x14ac:dyDescent="0.2">
      <c r="A26" s="215">
        <v>8313</v>
      </c>
      <c r="B26" s="760" t="s">
        <v>643</v>
      </c>
      <c r="C26" s="216" t="s">
        <v>571</v>
      </c>
      <c r="D26" s="1372">
        <v>43355</v>
      </c>
      <c r="E26" s="1372">
        <v>452</v>
      </c>
      <c r="F26" s="1372">
        <v>3952</v>
      </c>
      <c r="G26" s="1372">
        <v>0</v>
      </c>
      <c r="H26" s="1373">
        <v>47759</v>
      </c>
      <c r="I26" s="1372"/>
      <c r="J26" s="1372">
        <v>839</v>
      </c>
      <c r="K26" s="1372">
        <v>0</v>
      </c>
      <c r="L26" s="1374">
        <v>48598</v>
      </c>
    </row>
    <row r="27" spans="1:12" ht="9.75" customHeight="1" x14ac:dyDescent="0.2">
      <c r="A27" s="215">
        <v>8314</v>
      </c>
      <c r="B27" s="760" t="s">
        <v>682</v>
      </c>
      <c r="C27" s="216" t="s">
        <v>571</v>
      </c>
      <c r="D27" s="1372">
        <v>-612</v>
      </c>
      <c r="E27" s="1372">
        <v>-31</v>
      </c>
      <c r="F27" s="1372">
        <v>0</v>
      </c>
      <c r="G27" s="1372">
        <v>0</v>
      </c>
      <c r="H27" s="1373">
        <v>-643</v>
      </c>
      <c r="I27" s="1372"/>
      <c r="J27" s="1372">
        <v>143</v>
      </c>
      <c r="K27" s="1372">
        <v>0</v>
      </c>
      <c r="L27" s="1374">
        <v>-500</v>
      </c>
    </row>
    <row r="28" spans="1:12" ht="9.75" customHeight="1" x14ac:dyDescent="0.2">
      <c r="A28" s="215">
        <v>8315</v>
      </c>
      <c r="B28" s="760" t="s">
        <v>702</v>
      </c>
      <c r="C28" s="216" t="s">
        <v>571</v>
      </c>
      <c r="D28" s="1372">
        <v>-4702</v>
      </c>
      <c r="E28" s="1372">
        <v>-35</v>
      </c>
      <c r="F28" s="1372">
        <v>533</v>
      </c>
      <c r="G28" s="1372">
        <v>0</v>
      </c>
      <c r="H28" s="1373">
        <v>-4204</v>
      </c>
      <c r="I28" s="1372"/>
      <c r="J28" s="1372">
        <v>1094</v>
      </c>
      <c r="K28" s="1372">
        <v>0</v>
      </c>
      <c r="L28" s="1374">
        <v>-3110</v>
      </c>
    </row>
    <row r="29" spans="1:12" ht="9.75" customHeight="1" x14ac:dyDescent="0.2">
      <c r="A29" s="215">
        <v>8316</v>
      </c>
      <c r="B29" s="760" t="s">
        <v>684</v>
      </c>
      <c r="C29" s="216" t="s">
        <v>571</v>
      </c>
      <c r="D29" s="1372">
        <v>-2858</v>
      </c>
      <c r="E29" s="1372">
        <v>82</v>
      </c>
      <c r="F29" s="1372">
        <v>32</v>
      </c>
      <c r="G29" s="1372">
        <v>0</v>
      </c>
      <c r="H29" s="1373">
        <v>-2744</v>
      </c>
      <c r="I29" s="1372"/>
      <c r="J29" s="1372">
        <v>-22</v>
      </c>
      <c r="K29" s="1372">
        <v>0</v>
      </c>
      <c r="L29" s="1374">
        <v>-2766</v>
      </c>
    </row>
    <row r="30" spans="1:12" ht="15.75" customHeight="1" x14ac:dyDescent="0.2">
      <c r="A30" s="254">
        <v>832</v>
      </c>
      <c r="B30" s="236" t="s">
        <v>193</v>
      </c>
      <c r="C30" s="255" t="s">
        <v>571</v>
      </c>
      <c r="D30" s="1369">
        <v>3848</v>
      </c>
      <c r="E30" s="1369">
        <v>0</v>
      </c>
      <c r="F30" s="1369">
        <v>0</v>
      </c>
      <c r="G30" s="1369">
        <v>0</v>
      </c>
      <c r="H30" s="1370">
        <v>3848</v>
      </c>
      <c r="I30" s="1369"/>
      <c r="J30" s="1369">
        <v>248</v>
      </c>
      <c r="K30" s="1369">
        <v>0</v>
      </c>
      <c r="L30" s="1371">
        <v>4096</v>
      </c>
    </row>
    <row r="31" spans="1:12" ht="9.75" customHeight="1" x14ac:dyDescent="0.2">
      <c r="A31" s="215">
        <v>8321</v>
      </c>
      <c r="B31" s="760" t="s">
        <v>679</v>
      </c>
      <c r="C31" s="216" t="s">
        <v>571</v>
      </c>
      <c r="D31" s="1372">
        <v>-6016</v>
      </c>
      <c r="E31" s="1372">
        <v>0</v>
      </c>
      <c r="F31" s="1373">
        <v>0</v>
      </c>
      <c r="G31" s="1372">
        <v>0</v>
      </c>
      <c r="H31" s="1373">
        <v>-6016</v>
      </c>
      <c r="I31" s="1372"/>
      <c r="J31" s="1373">
        <v>2</v>
      </c>
      <c r="K31" s="1372">
        <v>0</v>
      </c>
      <c r="L31" s="1374">
        <v>-6014</v>
      </c>
    </row>
    <row r="32" spans="1:12" ht="9.75" customHeight="1" x14ac:dyDescent="0.2">
      <c r="A32" s="215">
        <v>8327</v>
      </c>
      <c r="B32" s="760" t="s">
        <v>686</v>
      </c>
      <c r="C32" s="216" t="s">
        <v>571</v>
      </c>
      <c r="D32" s="1372">
        <v>1834</v>
      </c>
      <c r="E32" s="1372">
        <v>0</v>
      </c>
      <c r="F32" s="1373">
        <v>0</v>
      </c>
      <c r="G32" s="1372">
        <v>0</v>
      </c>
      <c r="H32" s="1373">
        <v>1834</v>
      </c>
      <c r="I32" s="1372"/>
      <c r="J32" s="1373">
        <v>234</v>
      </c>
      <c r="K32" s="1372">
        <v>0</v>
      </c>
      <c r="L32" s="1374">
        <v>2068</v>
      </c>
    </row>
    <row r="33" spans="1:12" ht="9.75" customHeight="1" x14ac:dyDescent="0.2">
      <c r="A33" s="215">
        <v>8328</v>
      </c>
      <c r="B33" s="760" t="s">
        <v>295</v>
      </c>
      <c r="C33" s="216" t="s">
        <v>571</v>
      </c>
      <c r="D33" s="1372">
        <v>9069</v>
      </c>
      <c r="E33" s="1372">
        <v>0</v>
      </c>
      <c r="F33" s="1373">
        <v>0</v>
      </c>
      <c r="G33" s="1372">
        <v>0</v>
      </c>
      <c r="H33" s="1373">
        <v>9069</v>
      </c>
      <c r="I33" s="1372"/>
      <c r="J33" s="1373">
        <v>0</v>
      </c>
      <c r="K33" s="1372">
        <v>0</v>
      </c>
      <c r="L33" s="1374">
        <v>9069</v>
      </c>
    </row>
    <row r="34" spans="1:12" ht="10.5" customHeight="1" x14ac:dyDescent="0.2">
      <c r="A34" s="761">
        <v>8329</v>
      </c>
      <c r="B34" s="762" t="s">
        <v>296</v>
      </c>
      <c r="C34" s="763" t="s">
        <v>571</v>
      </c>
      <c r="D34" s="1486">
        <v>-1039</v>
      </c>
      <c r="E34" s="1486">
        <v>0</v>
      </c>
      <c r="F34" s="1486">
        <v>0</v>
      </c>
      <c r="G34" s="1486">
        <v>0</v>
      </c>
      <c r="H34" s="1487">
        <v>-1039</v>
      </c>
      <c r="I34" s="1486"/>
      <c r="J34" s="1487">
        <v>12</v>
      </c>
      <c r="K34" s="1486">
        <v>0</v>
      </c>
      <c r="L34" s="1488">
        <v>-1027</v>
      </c>
    </row>
    <row r="35" spans="1:12" ht="12.75" customHeight="1" x14ac:dyDescent="0.2">
      <c r="A35" s="198" t="s">
        <v>58</v>
      </c>
      <c r="B35" s="187"/>
      <c r="C35" s="187"/>
      <c r="D35" s="977"/>
      <c r="E35" s="977"/>
      <c r="F35" s="977"/>
      <c r="G35" s="977"/>
      <c r="H35" s="977"/>
      <c r="I35" s="977"/>
      <c r="J35" s="977"/>
      <c r="K35" s="977"/>
      <c r="L35" s="977"/>
    </row>
    <row r="36" spans="1:12" ht="9.75" customHeight="1" x14ac:dyDescent="0.2">
      <c r="A36" s="198" t="s">
        <v>59</v>
      </c>
      <c r="B36" s="187"/>
      <c r="C36" s="187"/>
      <c r="D36" s="977"/>
      <c r="E36" s="977"/>
      <c r="F36" s="977"/>
      <c r="G36" s="977"/>
      <c r="H36" s="977"/>
      <c r="I36" s="977"/>
      <c r="J36" s="977"/>
      <c r="K36" s="977"/>
      <c r="L36" s="977"/>
    </row>
    <row r="37" spans="1:12" ht="10.5" customHeight="1" x14ac:dyDescent="0.2"/>
    <row r="38" spans="1:12" ht="10.5" customHeight="1" x14ac:dyDescent="0.2"/>
  </sheetData>
  <mergeCells count="10">
    <mergeCell ref="A4:B5"/>
    <mergeCell ref="D4:H4"/>
    <mergeCell ref="I4:I5"/>
    <mergeCell ref="J4:J5"/>
    <mergeCell ref="G1:K1"/>
    <mergeCell ref="G2:L2"/>
    <mergeCell ref="K4:K5"/>
    <mergeCell ref="L4:L5"/>
    <mergeCell ref="D3:L3"/>
    <mergeCell ref="A1:B1"/>
  </mergeCells>
  <phoneticPr fontId="2" type="noConversion"/>
  <printOptions horizontalCentered="1"/>
  <pageMargins left="0.19685039370078741" right="0.19685039370078741" top="0.6692913385826772" bottom="0.51181102362204722" header="0" footer="0.31496062992125984"/>
  <pageSetup paperSize="9" firstPageNumber="31" fitToWidth="0" orientation="landscape" r:id="rId1"/>
  <headerFooter alignWithMargins="0">
    <oddFooter>&amp;C&amp;P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3">
    <pageSetUpPr fitToPage="1"/>
  </sheetPr>
  <dimension ref="A1:I74"/>
  <sheetViews>
    <sheetView view="pageBreakPreview" zoomScaleNormal="100" zoomScaleSheetLayoutView="100" workbookViewId="0">
      <selection sqref="A1:B1"/>
    </sheetView>
  </sheetViews>
  <sheetFormatPr defaultRowHeight="12.75" x14ac:dyDescent="0.2"/>
  <cols>
    <col min="1" max="1" width="10.5703125" style="173" customWidth="1"/>
    <col min="2" max="2" width="17.140625" style="173" customWidth="1"/>
    <col min="3" max="3" width="9.85546875" style="981" customWidth="1"/>
    <col min="4" max="4" width="11" style="981" customWidth="1"/>
    <col min="5" max="9" width="9.85546875" style="981" customWidth="1"/>
    <col min="10" max="16384" width="9.140625" style="173"/>
  </cols>
  <sheetData>
    <row r="1" spans="1:9" ht="27.75" customHeight="1" x14ac:dyDescent="0.2">
      <c r="A1" s="3143" t="s">
        <v>184</v>
      </c>
      <c r="B1" s="3075"/>
      <c r="C1" s="963"/>
      <c r="D1" s="3130" t="s">
        <v>185</v>
      </c>
      <c r="E1" s="3130"/>
      <c r="F1" s="3130"/>
      <c r="G1" s="3130"/>
      <c r="H1" s="3130"/>
      <c r="I1" s="964">
        <v>964</v>
      </c>
    </row>
    <row r="2" spans="1:9" x14ac:dyDescent="0.2">
      <c r="A2" s="171" t="s">
        <v>194</v>
      </c>
      <c r="B2" s="261"/>
      <c r="C2" s="963"/>
      <c r="D2" s="3162" t="s">
        <v>704</v>
      </c>
      <c r="E2" s="3162"/>
      <c r="F2" s="3162"/>
      <c r="G2" s="3162"/>
      <c r="H2" s="3162"/>
      <c r="I2" s="3162"/>
    </row>
    <row r="3" spans="1:9" ht="12.75" customHeight="1" x14ac:dyDescent="0.2">
      <c r="A3" s="261"/>
      <c r="B3" s="261"/>
      <c r="C3" s="963"/>
      <c r="D3" s="963"/>
      <c r="E3" s="963"/>
      <c r="F3" s="963"/>
      <c r="G3" s="3163">
        <v>2003</v>
      </c>
      <c r="H3" s="3163"/>
      <c r="I3" s="3163"/>
    </row>
    <row r="4" spans="1:9" ht="13.5" customHeight="1" x14ac:dyDescent="0.2">
      <c r="A4" s="262" t="s">
        <v>705</v>
      </c>
      <c r="B4" s="197"/>
      <c r="C4" s="978"/>
      <c r="D4" s="978"/>
      <c r="E4" s="999"/>
      <c r="F4" s="1000"/>
      <c r="G4" s="1001"/>
      <c r="H4" s="999"/>
      <c r="I4" s="1002"/>
    </row>
    <row r="5" spans="1:9" ht="12.75" customHeight="1" x14ac:dyDescent="0.2">
      <c r="A5" s="263" t="s">
        <v>706</v>
      </c>
      <c r="B5" s="197"/>
      <c r="C5" s="978"/>
      <c r="D5" s="978"/>
      <c r="E5" s="978"/>
      <c r="F5" s="978"/>
      <c r="G5" s="978"/>
      <c r="H5" s="978"/>
      <c r="I5" s="978"/>
    </row>
    <row r="6" spans="1:9" ht="12.75" customHeight="1" x14ac:dyDescent="0.2">
      <c r="A6" s="3164"/>
      <c r="B6" s="3165"/>
      <c r="C6" s="3168" t="s">
        <v>707</v>
      </c>
      <c r="D6" s="3169"/>
      <c r="E6" s="3169"/>
      <c r="F6" s="3169"/>
      <c r="G6" s="3169"/>
      <c r="H6" s="3169"/>
      <c r="I6" s="3170"/>
    </row>
    <row r="7" spans="1:9" ht="33" customHeight="1" x14ac:dyDescent="0.2">
      <c r="A7" s="3166"/>
      <c r="B7" s="3167"/>
      <c r="C7" s="2174" t="s">
        <v>734</v>
      </c>
      <c r="D7" s="2175" t="s">
        <v>557</v>
      </c>
      <c r="E7" s="2175" t="s">
        <v>708</v>
      </c>
      <c r="F7" s="2175" t="s">
        <v>709</v>
      </c>
      <c r="G7" s="2175" t="s">
        <v>710</v>
      </c>
      <c r="H7" s="2176" t="s">
        <v>711</v>
      </c>
      <c r="I7" s="2177" t="s">
        <v>712</v>
      </c>
    </row>
    <row r="8" spans="1:9" ht="12.75" customHeight="1" x14ac:dyDescent="0.2">
      <c r="A8" s="3159" t="s">
        <v>713</v>
      </c>
      <c r="B8" s="264" t="s">
        <v>582</v>
      </c>
      <c r="C8" s="1491"/>
      <c r="D8" s="1492">
        <v>0</v>
      </c>
      <c r="E8" s="1492">
        <v>0</v>
      </c>
      <c r="F8" s="1492">
        <v>0</v>
      </c>
      <c r="G8" s="1493"/>
      <c r="H8" s="1494">
        <v>172</v>
      </c>
      <c r="I8" s="1495">
        <v>172</v>
      </c>
    </row>
    <row r="9" spans="1:9" ht="12.75" customHeight="1" x14ac:dyDescent="0.2">
      <c r="A9" s="3160"/>
      <c r="B9" s="265" t="s">
        <v>557</v>
      </c>
      <c r="C9" s="1496">
        <v>269</v>
      </c>
      <c r="D9" s="1497"/>
      <c r="E9" s="1498">
        <v>0</v>
      </c>
      <c r="F9" s="1498">
        <v>269</v>
      </c>
      <c r="G9" s="1499"/>
      <c r="H9" s="1500">
        <v>86</v>
      </c>
      <c r="I9" s="1501">
        <v>355</v>
      </c>
    </row>
    <row r="10" spans="1:9" ht="12.75" customHeight="1" x14ac:dyDescent="0.2">
      <c r="A10" s="3160"/>
      <c r="B10" s="265" t="s">
        <v>708</v>
      </c>
      <c r="C10" s="1496">
        <v>0</v>
      </c>
      <c r="D10" s="1498">
        <v>0</v>
      </c>
      <c r="E10" s="1497"/>
      <c r="F10" s="1498">
        <v>0</v>
      </c>
      <c r="G10" s="1499"/>
      <c r="H10" s="1500">
        <v>81</v>
      </c>
      <c r="I10" s="1501">
        <v>81</v>
      </c>
    </row>
    <row r="11" spans="1:9" ht="12.75" customHeight="1" x14ac:dyDescent="0.2">
      <c r="A11" s="3160"/>
      <c r="B11" s="266" t="s">
        <v>709</v>
      </c>
      <c r="C11" s="1502">
        <v>269</v>
      </c>
      <c r="D11" s="1503">
        <v>0</v>
      </c>
      <c r="E11" s="1503">
        <v>0</v>
      </c>
      <c r="F11" s="1504"/>
      <c r="G11" s="1499"/>
      <c r="H11" s="1505">
        <v>339</v>
      </c>
      <c r="I11" s="1501">
        <v>608</v>
      </c>
    </row>
    <row r="12" spans="1:9" ht="12.75" customHeight="1" x14ac:dyDescent="0.2">
      <c r="A12" s="3160"/>
      <c r="B12" s="265" t="s">
        <v>710</v>
      </c>
      <c r="C12" s="1506"/>
      <c r="D12" s="1507"/>
      <c r="E12" s="1508"/>
      <c r="F12" s="1508"/>
      <c r="G12" s="1504"/>
      <c r="H12" s="1509"/>
      <c r="I12" s="1510"/>
    </row>
    <row r="13" spans="1:9" ht="12.75" customHeight="1" x14ac:dyDescent="0.2">
      <c r="A13" s="3160"/>
      <c r="B13" s="267" t="s">
        <v>711</v>
      </c>
      <c r="C13" s="1503">
        <v>150</v>
      </c>
      <c r="D13" s="1503">
        <v>0</v>
      </c>
      <c r="E13" s="1503">
        <v>0</v>
      </c>
      <c r="F13" s="1511">
        <v>150</v>
      </c>
      <c r="G13" s="1512"/>
      <c r="H13" s="1513"/>
      <c r="I13" s="1501">
        <v>150</v>
      </c>
    </row>
    <row r="14" spans="1:9" ht="12.75" customHeight="1" x14ac:dyDescent="0.2">
      <c r="A14" s="3161"/>
      <c r="B14" s="268" t="s">
        <v>714</v>
      </c>
      <c r="C14" s="1514">
        <v>419</v>
      </c>
      <c r="D14" s="1515">
        <v>0</v>
      </c>
      <c r="E14" s="1515">
        <v>0</v>
      </c>
      <c r="F14" s="1515">
        <v>419</v>
      </c>
      <c r="G14" s="1516"/>
      <c r="H14" s="1515">
        <v>339</v>
      </c>
      <c r="I14" s="1517">
        <v>758</v>
      </c>
    </row>
    <row r="15" spans="1:9" ht="12.75" customHeight="1" x14ac:dyDescent="0.2">
      <c r="A15" s="197"/>
      <c r="B15" s="197"/>
      <c r="C15" s="978"/>
      <c r="D15" s="978"/>
      <c r="E15" s="978"/>
      <c r="F15" s="978"/>
      <c r="G15" s="978"/>
      <c r="H15" s="978"/>
      <c r="I15" s="975"/>
    </row>
    <row r="16" spans="1:9" ht="12.75" customHeight="1" x14ac:dyDescent="0.2">
      <c r="A16" s="263" t="s">
        <v>715</v>
      </c>
      <c r="B16" s="197"/>
      <c r="C16" s="978"/>
      <c r="D16" s="978"/>
      <c r="E16" s="978"/>
      <c r="F16" s="978"/>
      <c r="G16" s="978"/>
      <c r="H16" s="978"/>
      <c r="I16" s="978"/>
    </row>
    <row r="17" spans="1:9" ht="12.75" customHeight="1" x14ac:dyDescent="0.2">
      <c r="A17" s="3164"/>
      <c r="B17" s="3165"/>
      <c r="C17" s="3168" t="s">
        <v>716</v>
      </c>
      <c r="D17" s="3169"/>
      <c r="E17" s="3169"/>
      <c r="F17" s="3169"/>
      <c r="G17" s="3169"/>
      <c r="H17" s="3169"/>
      <c r="I17" s="3170"/>
    </row>
    <row r="18" spans="1:9" ht="33" customHeight="1" x14ac:dyDescent="0.2">
      <c r="A18" s="3166"/>
      <c r="B18" s="3167"/>
      <c r="C18" s="2174" t="s">
        <v>734</v>
      </c>
      <c r="D18" s="2175" t="s">
        <v>557</v>
      </c>
      <c r="E18" s="2175" t="s">
        <v>708</v>
      </c>
      <c r="F18" s="2175" t="s">
        <v>709</v>
      </c>
      <c r="G18" s="2175" t="s">
        <v>710</v>
      </c>
      <c r="H18" s="2176" t="s">
        <v>711</v>
      </c>
      <c r="I18" s="2177" t="s">
        <v>712</v>
      </c>
    </row>
    <row r="19" spans="1:9" ht="12.75" customHeight="1" x14ac:dyDescent="0.2">
      <c r="A19" s="3159" t="s">
        <v>717</v>
      </c>
      <c r="B19" s="264" t="s">
        <v>582</v>
      </c>
      <c r="C19" s="1491"/>
      <c r="D19" s="1492">
        <v>0</v>
      </c>
      <c r="E19" s="1492">
        <v>0</v>
      </c>
      <c r="F19" s="1492">
        <v>0</v>
      </c>
      <c r="G19" s="1493"/>
      <c r="H19" s="1494">
        <v>3</v>
      </c>
      <c r="I19" s="1495">
        <v>3</v>
      </c>
    </row>
    <row r="20" spans="1:9" ht="12.75" customHeight="1" x14ac:dyDescent="0.2">
      <c r="A20" s="3160"/>
      <c r="B20" s="265" t="s">
        <v>557</v>
      </c>
      <c r="C20" s="1496">
        <v>12</v>
      </c>
      <c r="D20" s="1497"/>
      <c r="E20" s="1498">
        <v>0</v>
      </c>
      <c r="F20" s="1498">
        <v>12</v>
      </c>
      <c r="G20" s="1499"/>
      <c r="H20" s="1500">
        <v>1</v>
      </c>
      <c r="I20" s="1501">
        <v>13</v>
      </c>
    </row>
    <row r="21" spans="1:9" ht="12.75" customHeight="1" x14ac:dyDescent="0.2">
      <c r="A21" s="3160"/>
      <c r="B21" s="265" t="s">
        <v>708</v>
      </c>
      <c r="C21" s="1496">
        <v>1</v>
      </c>
      <c r="D21" s="1498">
        <v>0</v>
      </c>
      <c r="E21" s="1497"/>
      <c r="F21" s="1498">
        <v>1</v>
      </c>
      <c r="G21" s="1499"/>
      <c r="H21" s="1500">
        <v>0</v>
      </c>
      <c r="I21" s="1501">
        <v>1</v>
      </c>
    </row>
    <row r="22" spans="1:9" ht="12.75" customHeight="1" x14ac:dyDescent="0.2">
      <c r="A22" s="3160"/>
      <c r="B22" s="266" t="s">
        <v>709</v>
      </c>
      <c r="C22" s="1502">
        <v>13</v>
      </c>
      <c r="D22" s="1503">
        <v>0</v>
      </c>
      <c r="E22" s="1503">
        <v>0</v>
      </c>
      <c r="F22" s="1504"/>
      <c r="G22" s="1499"/>
      <c r="H22" s="1505">
        <v>4</v>
      </c>
      <c r="I22" s="1501">
        <v>17</v>
      </c>
    </row>
    <row r="23" spans="1:9" ht="12.75" customHeight="1" x14ac:dyDescent="0.2">
      <c r="A23" s="3160"/>
      <c r="B23" s="265" t="s">
        <v>710</v>
      </c>
      <c r="C23" s="1506"/>
      <c r="D23" s="1508"/>
      <c r="E23" s="1508"/>
      <c r="F23" s="1508"/>
      <c r="G23" s="1504"/>
      <c r="H23" s="1509"/>
      <c r="I23" s="1510"/>
    </row>
    <row r="24" spans="1:9" ht="12.75" customHeight="1" x14ac:dyDescent="0.2">
      <c r="A24" s="3160"/>
      <c r="B24" s="267" t="s">
        <v>711</v>
      </c>
      <c r="C24" s="1502">
        <v>8</v>
      </c>
      <c r="D24" s="1503">
        <v>0</v>
      </c>
      <c r="E24" s="1503">
        <v>0</v>
      </c>
      <c r="F24" s="1511">
        <v>8</v>
      </c>
      <c r="G24" s="1512"/>
      <c r="H24" s="1513"/>
      <c r="I24" s="1501">
        <v>8</v>
      </c>
    </row>
    <row r="25" spans="1:9" ht="12.75" customHeight="1" x14ac:dyDescent="0.2">
      <c r="A25" s="3161"/>
      <c r="B25" s="268" t="s">
        <v>714</v>
      </c>
      <c r="C25" s="1514">
        <v>21</v>
      </c>
      <c r="D25" s="1515">
        <v>0</v>
      </c>
      <c r="E25" s="1515">
        <v>0</v>
      </c>
      <c r="F25" s="1515">
        <v>21</v>
      </c>
      <c r="G25" s="1516"/>
      <c r="H25" s="1515">
        <v>4</v>
      </c>
      <c r="I25" s="1517">
        <v>25</v>
      </c>
    </row>
    <row r="26" spans="1:9" ht="12.75" customHeight="1" x14ac:dyDescent="0.2">
      <c r="A26" s="197"/>
      <c r="B26" s="197"/>
      <c r="C26" s="978"/>
      <c r="D26" s="978"/>
      <c r="E26" s="978"/>
      <c r="F26" s="978"/>
      <c r="G26" s="978"/>
      <c r="H26" s="978"/>
      <c r="I26" s="975"/>
    </row>
    <row r="27" spans="1:9" ht="12.75" customHeight="1" x14ac:dyDescent="0.2">
      <c r="A27" s="263" t="s">
        <v>718</v>
      </c>
      <c r="B27" s="197"/>
      <c r="C27" s="978"/>
      <c r="D27" s="978"/>
      <c r="E27" s="978"/>
      <c r="F27" s="978"/>
      <c r="G27" s="978"/>
      <c r="H27" s="978"/>
      <c r="I27" s="978"/>
    </row>
    <row r="28" spans="1:9" ht="12.75" customHeight="1" x14ac:dyDescent="0.2">
      <c r="A28" s="3164"/>
      <c r="B28" s="3165"/>
      <c r="C28" s="3168" t="s">
        <v>719</v>
      </c>
      <c r="D28" s="3169"/>
      <c r="E28" s="3169"/>
      <c r="F28" s="3169"/>
      <c r="G28" s="3169"/>
      <c r="H28" s="3169"/>
      <c r="I28" s="3170"/>
    </row>
    <row r="29" spans="1:9" ht="33" customHeight="1" x14ac:dyDescent="0.2">
      <c r="A29" s="3166"/>
      <c r="B29" s="3167"/>
      <c r="C29" s="2174" t="s">
        <v>734</v>
      </c>
      <c r="D29" s="2175" t="s">
        <v>557</v>
      </c>
      <c r="E29" s="2175" t="s">
        <v>708</v>
      </c>
      <c r="F29" s="2175" t="s">
        <v>709</v>
      </c>
      <c r="G29" s="2175" t="s">
        <v>710</v>
      </c>
      <c r="H29" s="2176" t="s">
        <v>711</v>
      </c>
      <c r="I29" s="2177" t="s">
        <v>712</v>
      </c>
    </row>
    <row r="30" spans="1:9" ht="12.75" customHeight="1" x14ac:dyDescent="0.2">
      <c r="A30" s="3159" t="s">
        <v>720</v>
      </c>
      <c r="B30" s="264" t="s">
        <v>582</v>
      </c>
      <c r="C30" s="1491"/>
      <c r="D30" s="1492">
        <v>11998</v>
      </c>
      <c r="E30" s="1492">
        <v>47352</v>
      </c>
      <c r="F30" s="1492">
        <v>59350</v>
      </c>
      <c r="G30" s="1493"/>
      <c r="H30" s="1494">
        <v>41911</v>
      </c>
      <c r="I30" s="1495">
        <v>101261</v>
      </c>
    </row>
    <row r="31" spans="1:9" ht="12.75" customHeight="1" x14ac:dyDescent="0.2">
      <c r="A31" s="3160"/>
      <c r="B31" s="265" t="s">
        <v>557</v>
      </c>
      <c r="C31" s="1496">
        <v>341</v>
      </c>
      <c r="D31" s="1497"/>
      <c r="E31" s="1498">
        <v>225</v>
      </c>
      <c r="F31" s="1498">
        <v>566</v>
      </c>
      <c r="G31" s="1499"/>
      <c r="H31" s="1500">
        <v>158</v>
      </c>
      <c r="I31" s="1501">
        <v>724</v>
      </c>
    </row>
    <row r="32" spans="1:9" ht="12.75" customHeight="1" x14ac:dyDescent="0.2">
      <c r="A32" s="3160"/>
      <c r="B32" s="265" t="s">
        <v>708</v>
      </c>
      <c r="C32" s="1496">
        <v>0</v>
      </c>
      <c r="D32" s="1498">
        <v>6545</v>
      </c>
      <c r="E32" s="1497"/>
      <c r="F32" s="1498">
        <v>6545</v>
      </c>
      <c r="G32" s="1499"/>
      <c r="H32" s="1500">
        <v>7645</v>
      </c>
      <c r="I32" s="1501">
        <v>14190</v>
      </c>
    </row>
    <row r="33" spans="1:9" ht="12.75" customHeight="1" x14ac:dyDescent="0.2">
      <c r="A33" s="3160"/>
      <c r="B33" s="266" t="s">
        <v>709</v>
      </c>
      <c r="C33" s="1502">
        <v>341</v>
      </c>
      <c r="D33" s="1503">
        <v>18543</v>
      </c>
      <c r="E33" s="1503">
        <v>47577</v>
      </c>
      <c r="F33" s="1504"/>
      <c r="G33" s="1499"/>
      <c r="H33" s="1505">
        <v>49714</v>
      </c>
      <c r="I33" s="1501">
        <v>116175</v>
      </c>
    </row>
    <row r="34" spans="1:9" ht="12.75" customHeight="1" x14ac:dyDescent="0.2">
      <c r="A34" s="3160"/>
      <c r="B34" s="265" t="s">
        <v>710</v>
      </c>
      <c r="C34" s="1506"/>
      <c r="D34" s="1507"/>
      <c r="E34" s="1508"/>
      <c r="F34" s="1508"/>
      <c r="G34" s="1504"/>
      <c r="H34" s="1509"/>
      <c r="I34" s="1510"/>
    </row>
    <row r="35" spans="1:9" ht="12.75" customHeight="1" x14ac:dyDescent="0.2">
      <c r="A35" s="3160"/>
      <c r="B35" s="267" t="s">
        <v>711</v>
      </c>
      <c r="C35" s="1502">
        <v>281</v>
      </c>
      <c r="D35" s="1503">
        <v>29</v>
      </c>
      <c r="E35" s="1503">
        <v>1</v>
      </c>
      <c r="F35" s="1511">
        <v>311</v>
      </c>
      <c r="G35" s="1512"/>
      <c r="H35" s="1513"/>
      <c r="I35" s="1501">
        <v>311</v>
      </c>
    </row>
    <row r="36" spans="1:9" ht="12.75" customHeight="1" x14ac:dyDescent="0.2">
      <c r="A36" s="3161"/>
      <c r="B36" s="268" t="s">
        <v>714</v>
      </c>
      <c r="C36" s="1514">
        <v>622</v>
      </c>
      <c r="D36" s="1515">
        <v>18572</v>
      </c>
      <c r="E36" s="1515">
        <v>47578</v>
      </c>
      <c r="F36" s="1515">
        <v>66772</v>
      </c>
      <c r="G36" s="1516"/>
      <c r="H36" s="1515">
        <v>49714</v>
      </c>
      <c r="I36" s="1517">
        <v>116486</v>
      </c>
    </row>
    <row r="37" spans="1:9" ht="12.75" customHeight="1" x14ac:dyDescent="0.2">
      <c r="A37" s="269"/>
      <c r="B37" s="270"/>
      <c r="C37" s="1003"/>
      <c r="D37" s="1003"/>
      <c r="E37" s="1003"/>
      <c r="F37" s="1003"/>
      <c r="G37" s="1003"/>
      <c r="H37" s="1003"/>
      <c r="I37" s="975"/>
    </row>
    <row r="38" spans="1:9" ht="12.75" customHeight="1" x14ac:dyDescent="0.2">
      <c r="A38" s="263" t="s">
        <v>721</v>
      </c>
      <c r="B38" s="197"/>
      <c r="C38" s="978"/>
      <c r="D38" s="978"/>
      <c r="E38" s="978"/>
      <c r="F38" s="978"/>
      <c r="G38" s="978"/>
      <c r="H38" s="978"/>
      <c r="I38" s="978"/>
    </row>
    <row r="39" spans="1:9" ht="12.75" customHeight="1" x14ac:dyDescent="0.2">
      <c r="A39" s="3164"/>
      <c r="B39" s="3165"/>
      <c r="C39" s="3168" t="s">
        <v>722</v>
      </c>
      <c r="D39" s="3169"/>
      <c r="E39" s="3169"/>
      <c r="F39" s="3169"/>
      <c r="G39" s="3169"/>
      <c r="H39" s="3169"/>
      <c r="I39" s="3170"/>
    </row>
    <row r="40" spans="1:9" ht="33" customHeight="1" x14ac:dyDescent="0.2">
      <c r="A40" s="3166"/>
      <c r="B40" s="3167"/>
      <c r="C40" s="2174" t="s">
        <v>735</v>
      </c>
      <c r="D40" s="2175" t="s">
        <v>557</v>
      </c>
      <c r="E40" s="2175" t="s">
        <v>708</v>
      </c>
      <c r="F40" s="2175" t="s">
        <v>709</v>
      </c>
      <c r="G40" s="2175" t="s">
        <v>710</v>
      </c>
      <c r="H40" s="2176" t="s">
        <v>711</v>
      </c>
      <c r="I40" s="2177" t="s">
        <v>712</v>
      </c>
    </row>
    <row r="41" spans="1:9" ht="12.75" customHeight="1" x14ac:dyDescent="0.2">
      <c r="A41" s="3160" t="s">
        <v>723</v>
      </c>
      <c r="B41" s="264" t="s">
        <v>582</v>
      </c>
      <c r="C41" s="1518"/>
      <c r="D41" s="1519">
        <v>889</v>
      </c>
      <c r="E41" s="1519">
        <v>8142</v>
      </c>
      <c r="F41" s="1519">
        <v>9031</v>
      </c>
      <c r="G41" s="1520"/>
      <c r="H41" s="1521">
        <v>2155</v>
      </c>
      <c r="I41" s="1522">
        <v>11186</v>
      </c>
    </row>
    <row r="42" spans="1:9" ht="12.75" customHeight="1" x14ac:dyDescent="0.2">
      <c r="A42" s="3160"/>
      <c r="B42" s="265" t="s">
        <v>557</v>
      </c>
      <c r="C42" s="1523">
        <v>0</v>
      </c>
      <c r="D42" s="1497"/>
      <c r="E42" s="1498">
        <v>0</v>
      </c>
      <c r="F42" s="1498">
        <v>0</v>
      </c>
      <c r="G42" s="1499"/>
      <c r="H42" s="1500">
        <v>186</v>
      </c>
      <c r="I42" s="1524">
        <v>186</v>
      </c>
    </row>
    <row r="43" spans="1:9" ht="12.75" customHeight="1" x14ac:dyDescent="0.2">
      <c r="A43" s="3160"/>
      <c r="B43" s="265" t="s">
        <v>708</v>
      </c>
      <c r="C43" s="1523">
        <v>146</v>
      </c>
      <c r="D43" s="1498">
        <v>0</v>
      </c>
      <c r="E43" s="1497"/>
      <c r="F43" s="1498">
        <v>146</v>
      </c>
      <c r="G43" s="1499"/>
      <c r="H43" s="1500">
        <v>0</v>
      </c>
      <c r="I43" s="1524">
        <v>146</v>
      </c>
    </row>
    <row r="44" spans="1:9" ht="12.75" customHeight="1" x14ac:dyDescent="0.2">
      <c r="A44" s="3160"/>
      <c r="B44" s="266" t="s">
        <v>709</v>
      </c>
      <c r="C44" s="1525">
        <v>146</v>
      </c>
      <c r="D44" s="1503">
        <v>889</v>
      </c>
      <c r="E44" s="1503">
        <v>8142</v>
      </c>
      <c r="F44" s="1504"/>
      <c r="G44" s="1499"/>
      <c r="H44" s="1505">
        <v>2341</v>
      </c>
      <c r="I44" s="1524">
        <v>11518</v>
      </c>
    </row>
    <row r="45" spans="1:9" ht="12.75" customHeight="1" x14ac:dyDescent="0.2">
      <c r="A45" s="3160"/>
      <c r="B45" s="265" t="s">
        <v>710</v>
      </c>
      <c r="C45" s="1526"/>
      <c r="D45" s="1508"/>
      <c r="E45" s="1508"/>
      <c r="F45" s="1508"/>
      <c r="G45" s="1504"/>
      <c r="H45" s="1509"/>
      <c r="I45" s="1527"/>
    </row>
    <row r="46" spans="1:9" ht="12.75" customHeight="1" x14ac:dyDescent="0.2">
      <c r="A46" s="3160"/>
      <c r="B46" s="267" t="s">
        <v>711</v>
      </c>
      <c r="C46" s="1528">
        <v>0</v>
      </c>
      <c r="D46" s="1529">
        <v>17</v>
      </c>
      <c r="E46" s="1529">
        <v>0</v>
      </c>
      <c r="F46" s="1530">
        <v>17</v>
      </c>
      <c r="G46" s="1531"/>
      <c r="H46" s="1532"/>
      <c r="I46" s="1533">
        <v>17</v>
      </c>
    </row>
    <row r="47" spans="1:9" ht="12.75" customHeight="1" x14ac:dyDescent="0.2">
      <c r="A47" s="3161"/>
      <c r="B47" s="268" t="s">
        <v>714</v>
      </c>
      <c r="C47" s="1534">
        <v>146</v>
      </c>
      <c r="D47" s="1535">
        <v>906</v>
      </c>
      <c r="E47" s="1535">
        <v>8142</v>
      </c>
      <c r="F47" s="1535">
        <v>9194</v>
      </c>
      <c r="G47" s="1536"/>
      <c r="H47" s="1537">
        <v>2341</v>
      </c>
      <c r="I47" s="1538">
        <v>11535</v>
      </c>
    </row>
    <row r="48" spans="1:9" ht="12.75" customHeight="1" x14ac:dyDescent="0.2">
      <c r="A48" s="271"/>
      <c r="B48" s="270"/>
      <c r="C48" s="1003"/>
      <c r="D48" s="1003"/>
      <c r="E48" s="1003"/>
      <c r="F48" s="1003"/>
      <c r="G48" s="1003"/>
      <c r="H48" s="1003"/>
      <c r="I48" s="975"/>
    </row>
    <row r="49" spans="1:9" ht="12.75" customHeight="1" x14ac:dyDescent="0.2">
      <c r="A49" s="263" t="s">
        <v>724</v>
      </c>
      <c r="B49" s="197"/>
      <c r="C49" s="978"/>
      <c r="D49" s="978"/>
      <c r="E49" s="978"/>
      <c r="F49" s="978"/>
      <c r="G49" s="978"/>
      <c r="H49" s="978"/>
      <c r="I49" s="978"/>
    </row>
    <row r="50" spans="1:9" ht="12.75" customHeight="1" x14ac:dyDescent="0.2">
      <c r="A50" s="3164"/>
      <c r="B50" s="3165"/>
      <c r="C50" s="3168" t="s">
        <v>725</v>
      </c>
      <c r="D50" s="3169"/>
      <c r="E50" s="3169"/>
      <c r="F50" s="3169"/>
      <c r="G50" s="3169"/>
      <c r="H50" s="3169"/>
      <c r="I50" s="3170"/>
    </row>
    <row r="51" spans="1:9" ht="33" customHeight="1" x14ac:dyDescent="0.2">
      <c r="A51" s="3166"/>
      <c r="B51" s="3167"/>
      <c r="C51" s="2174" t="s">
        <v>734</v>
      </c>
      <c r="D51" s="2175" t="s">
        <v>557</v>
      </c>
      <c r="E51" s="2175" t="s">
        <v>708</v>
      </c>
      <c r="F51" s="2175" t="s">
        <v>709</v>
      </c>
      <c r="G51" s="2175" t="s">
        <v>710</v>
      </c>
      <c r="H51" s="2176" t="s">
        <v>711</v>
      </c>
      <c r="I51" s="2177" t="s">
        <v>726</v>
      </c>
    </row>
    <row r="52" spans="1:9" ht="12.75" customHeight="1" x14ac:dyDescent="0.2">
      <c r="A52" s="3159" t="s">
        <v>727</v>
      </c>
      <c r="B52" s="264" t="s">
        <v>582</v>
      </c>
      <c r="C52" s="1491"/>
      <c r="D52" s="1492">
        <v>55</v>
      </c>
      <c r="E52" s="1492">
        <v>11</v>
      </c>
      <c r="F52" s="1492">
        <v>66</v>
      </c>
      <c r="G52" s="1493"/>
      <c r="H52" s="1494">
        <v>0</v>
      </c>
      <c r="I52" s="1522">
        <v>66</v>
      </c>
    </row>
    <row r="53" spans="1:9" ht="12.75" customHeight="1" x14ac:dyDescent="0.2">
      <c r="A53" s="3160"/>
      <c r="B53" s="265" t="s">
        <v>557</v>
      </c>
      <c r="C53" s="1496">
        <v>0</v>
      </c>
      <c r="D53" s="1497"/>
      <c r="E53" s="1498">
        <v>0</v>
      </c>
      <c r="F53" s="1498">
        <v>0</v>
      </c>
      <c r="G53" s="1499"/>
      <c r="H53" s="1500">
        <v>0</v>
      </c>
      <c r="I53" s="1524">
        <v>0</v>
      </c>
    </row>
    <row r="54" spans="1:9" ht="12.75" customHeight="1" x14ac:dyDescent="0.2">
      <c r="A54" s="3160"/>
      <c r="B54" s="265" t="s">
        <v>708</v>
      </c>
      <c r="C54" s="1496">
        <v>0</v>
      </c>
      <c r="D54" s="1498">
        <v>0</v>
      </c>
      <c r="E54" s="1497"/>
      <c r="F54" s="1498">
        <v>0</v>
      </c>
      <c r="G54" s="1499"/>
      <c r="H54" s="1500">
        <v>0</v>
      </c>
      <c r="I54" s="1524">
        <v>0</v>
      </c>
    </row>
    <row r="55" spans="1:9" ht="12.75" customHeight="1" x14ac:dyDescent="0.2">
      <c r="A55" s="3160"/>
      <c r="B55" s="266" t="s">
        <v>709</v>
      </c>
      <c r="C55" s="1502">
        <v>0</v>
      </c>
      <c r="D55" s="1503">
        <v>55</v>
      </c>
      <c r="E55" s="1503">
        <v>11</v>
      </c>
      <c r="F55" s="1504"/>
      <c r="G55" s="1508"/>
      <c r="H55" s="1505">
        <v>0</v>
      </c>
      <c r="I55" s="1501">
        <v>66</v>
      </c>
    </row>
    <row r="56" spans="1:9" ht="12.75" customHeight="1" x14ac:dyDescent="0.2">
      <c r="A56" s="3160"/>
      <c r="B56" s="265" t="s">
        <v>710</v>
      </c>
      <c r="C56" s="1506"/>
      <c r="D56" s="1508"/>
      <c r="E56" s="1508"/>
      <c r="F56" s="1512"/>
      <c r="G56" s="1539"/>
      <c r="H56" s="1509"/>
      <c r="I56" s="1510"/>
    </row>
    <row r="57" spans="1:9" ht="12.75" customHeight="1" x14ac:dyDescent="0.2">
      <c r="A57" s="3160"/>
      <c r="B57" s="267" t="s">
        <v>711</v>
      </c>
      <c r="C57" s="1502">
        <v>0</v>
      </c>
      <c r="D57" s="1503">
        <v>0</v>
      </c>
      <c r="E57" s="1503">
        <v>0</v>
      </c>
      <c r="F57" s="1511">
        <v>0</v>
      </c>
      <c r="G57" s="1512"/>
      <c r="H57" s="1513"/>
      <c r="I57" s="1501">
        <v>0</v>
      </c>
    </row>
    <row r="58" spans="1:9" ht="12.75" customHeight="1" x14ac:dyDescent="0.2">
      <c r="A58" s="3161"/>
      <c r="B58" s="268" t="s">
        <v>728</v>
      </c>
      <c r="C58" s="1514">
        <v>0</v>
      </c>
      <c r="D58" s="1515">
        <v>55</v>
      </c>
      <c r="E58" s="1515">
        <v>11</v>
      </c>
      <c r="F58" s="1515">
        <v>66</v>
      </c>
      <c r="G58" s="1516"/>
      <c r="H58" s="1515">
        <v>0</v>
      </c>
      <c r="I58" s="1517">
        <v>66</v>
      </c>
    </row>
    <row r="59" spans="1:9" ht="12.75" customHeight="1" x14ac:dyDescent="0.2">
      <c r="A59" s="271"/>
      <c r="B59" s="270"/>
      <c r="C59" s="1003"/>
      <c r="D59" s="1003"/>
      <c r="E59" s="1003"/>
      <c r="F59" s="1003"/>
      <c r="G59" s="1003"/>
      <c r="H59" s="1003"/>
      <c r="I59" s="975"/>
    </row>
    <row r="60" spans="1:9" ht="12.75" customHeight="1" x14ac:dyDescent="0.2">
      <c r="A60" s="263" t="s">
        <v>729</v>
      </c>
      <c r="B60" s="197"/>
      <c r="C60" s="978"/>
      <c r="D60" s="978"/>
      <c r="E60" s="978"/>
      <c r="F60" s="978"/>
      <c r="G60" s="978"/>
      <c r="H60" s="978"/>
      <c r="I60" s="978"/>
    </row>
    <row r="61" spans="1:9" ht="12.75" customHeight="1" x14ac:dyDescent="0.2">
      <c r="A61" s="3164"/>
      <c r="B61" s="3165"/>
      <c r="C61" s="3168" t="s">
        <v>730</v>
      </c>
      <c r="D61" s="3169"/>
      <c r="E61" s="3169"/>
      <c r="F61" s="3169"/>
      <c r="G61" s="3169"/>
      <c r="H61" s="3169"/>
      <c r="I61" s="3170"/>
    </row>
    <row r="62" spans="1:9" ht="33" customHeight="1" x14ac:dyDescent="0.2">
      <c r="A62" s="3166"/>
      <c r="B62" s="3167"/>
      <c r="C62" s="2174" t="s">
        <v>734</v>
      </c>
      <c r="D62" s="2175" t="s">
        <v>557</v>
      </c>
      <c r="E62" s="2175" t="s">
        <v>708</v>
      </c>
      <c r="F62" s="2175" t="s">
        <v>709</v>
      </c>
      <c r="G62" s="2175" t="s">
        <v>710</v>
      </c>
      <c r="H62" s="2176" t="s">
        <v>711</v>
      </c>
      <c r="I62" s="2177" t="s">
        <v>731</v>
      </c>
    </row>
    <row r="63" spans="1:9" ht="12.75" customHeight="1" x14ac:dyDescent="0.2">
      <c r="A63" s="3159" t="s">
        <v>732</v>
      </c>
      <c r="B63" s="264" t="s">
        <v>582</v>
      </c>
      <c r="C63" s="1491"/>
      <c r="D63" s="1492">
        <v>0</v>
      </c>
      <c r="E63" s="1492">
        <v>0</v>
      </c>
      <c r="F63" s="1492">
        <v>0</v>
      </c>
      <c r="G63" s="1493"/>
      <c r="H63" s="1494">
        <v>0</v>
      </c>
      <c r="I63" s="1495">
        <v>0</v>
      </c>
    </row>
    <row r="64" spans="1:9" ht="12.75" customHeight="1" x14ac:dyDescent="0.2">
      <c r="A64" s="3160"/>
      <c r="B64" s="265" t="s">
        <v>557</v>
      </c>
      <c r="C64" s="1496">
        <v>0</v>
      </c>
      <c r="D64" s="1497"/>
      <c r="E64" s="1498">
        <v>0</v>
      </c>
      <c r="F64" s="1498">
        <v>0</v>
      </c>
      <c r="G64" s="1499"/>
      <c r="H64" s="1500">
        <v>0</v>
      </c>
      <c r="I64" s="1501">
        <v>0</v>
      </c>
    </row>
    <row r="65" spans="1:9" ht="12.75" customHeight="1" x14ac:dyDescent="0.2">
      <c r="A65" s="3160"/>
      <c r="B65" s="265" t="s">
        <v>708</v>
      </c>
      <c r="C65" s="1496">
        <v>-6000</v>
      </c>
      <c r="D65" s="1498">
        <v>0</v>
      </c>
      <c r="E65" s="1497"/>
      <c r="F65" s="1498">
        <v>-6000</v>
      </c>
      <c r="G65" s="1499"/>
      <c r="H65" s="1500">
        <v>5</v>
      </c>
      <c r="I65" s="1501">
        <v>-5995</v>
      </c>
    </row>
    <row r="66" spans="1:9" ht="12.75" customHeight="1" x14ac:dyDescent="0.2">
      <c r="A66" s="3160"/>
      <c r="B66" s="266" t="s">
        <v>709</v>
      </c>
      <c r="C66" s="1502">
        <v>-6000</v>
      </c>
      <c r="D66" s="1503">
        <v>0</v>
      </c>
      <c r="E66" s="1503">
        <v>0</v>
      </c>
      <c r="F66" s="1504"/>
      <c r="G66" s="1508"/>
      <c r="H66" s="1505">
        <v>5</v>
      </c>
      <c r="I66" s="1501">
        <v>-5995</v>
      </c>
    </row>
    <row r="67" spans="1:9" ht="12.75" customHeight="1" x14ac:dyDescent="0.2">
      <c r="A67" s="3160"/>
      <c r="B67" s="265" t="s">
        <v>710</v>
      </c>
      <c r="C67" s="1506"/>
      <c r="D67" s="1508"/>
      <c r="E67" s="1508"/>
      <c r="F67" s="1512"/>
      <c r="G67" s="1539"/>
      <c r="H67" s="1509"/>
      <c r="I67" s="1510"/>
    </row>
    <row r="68" spans="1:9" ht="12.75" customHeight="1" x14ac:dyDescent="0.2">
      <c r="A68" s="3160"/>
      <c r="B68" s="267" t="s">
        <v>711</v>
      </c>
      <c r="C68" s="1502">
        <v>0</v>
      </c>
      <c r="D68" s="1503">
        <v>-82</v>
      </c>
      <c r="E68" s="1503">
        <v>0</v>
      </c>
      <c r="F68" s="1511">
        <v>-82</v>
      </c>
      <c r="G68" s="1512"/>
      <c r="H68" s="1513"/>
      <c r="I68" s="1501">
        <v>-82</v>
      </c>
    </row>
    <row r="69" spans="1:9" ht="12.75" customHeight="1" x14ac:dyDescent="0.2">
      <c r="A69" s="3161"/>
      <c r="B69" s="268" t="s">
        <v>733</v>
      </c>
      <c r="C69" s="1514">
        <v>-6000</v>
      </c>
      <c r="D69" s="1515">
        <v>-82</v>
      </c>
      <c r="E69" s="1515">
        <v>0</v>
      </c>
      <c r="F69" s="1515">
        <v>-6082</v>
      </c>
      <c r="G69" s="1516"/>
      <c r="H69" s="1515">
        <v>5</v>
      </c>
      <c r="I69" s="1517">
        <v>-6077</v>
      </c>
    </row>
    <row r="70" spans="1:9" ht="12.75" customHeight="1" x14ac:dyDescent="0.2">
      <c r="A70" s="271"/>
      <c r="B70" s="270"/>
      <c r="C70" s="1003"/>
      <c r="D70" s="1003"/>
      <c r="E70" s="1003"/>
      <c r="F70" s="1003"/>
      <c r="G70" s="1003"/>
      <c r="H70" s="1003"/>
      <c r="I70" s="975"/>
    </row>
    <row r="71" spans="1:9" x14ac:dyDescent="0.2">
      <c r="A71" s="197" t="s">
        <v>637</v>
      </c>
      <c r="B71" s="197"/>
    </row>
    <row r="72" spans="1:9" x14ac:dyDescent="0.2">
      <c r="A72" s="197" t="s">
        <v>638</v>
      </c>
      <c r="B72" s="197"/>
    </row>
    <row r="73" spans="1:9" x14ac:dyDescent="0.2">
      <c r="A73" s="197" t="s">
        <v>639</v>
      </c>
      <c r="B73" s="197"/>
    </row>
    <row r="74" spans="1:9" x14ac:dyDescent="0.2">
      <c r="A74" s="197"/>
      <c r="B74" s="197"/>
    </row>
  </sheetData>
  <mergeCells count="22">
    <mergeCell ref="A39:B40"/>
    <mergeCell ref="C39:I39"/>
    <mergeCell ref="A61:B62"/>
    <mergeCell ref="C61:I61"/>
    <mergeCell ref="A63:A69"/>
    <mergeCell ref="A41:A47"/>
    <mergeCell ref="A50:B51"/>
    <mergeCell ref="C50:I50"/>
    <mergeCell ref="A52:A58"/>
    <mergeCell ref="A30:A36"/>
    <mergeCell ref="D1:H1"/>
    <mergeCell ref="D2:I2"/>
    <mergeCell ref="G3:I3"/>
    <mergeCell ref="A6:B7"/>
    <mergeCell ref="C6:I6"/>
    <mergeCell ref="A8:A14"/>
    <mergeCell ref="A17:B18"/>
    <mergeCell ref="C17:I17"/>
    <mergeCell ref="A19:A25"/>
    <mergeCell ref="A28:B29"/>
    <mergeCell ref="C28:I28"/>
    <mergeCell ref="A1:B1"/>
  </mergeCells>
  <phoneticPr fontId="2" type="noConversion"/>
  <printOptions horizontalCentered="1"/>
  <pageMargins left="0.19685039370078741" right="0.19685039370078741" top="0.6692913385826772" bottom="0.51181102362204722" header="0" footer="0.31496062992125984"/>
  <pageSetup paperSize="9" scale="70" firstPageNumber="31" fitToWidth="0" orientation="portrait" r:id="rId1"/>
  <headerFooter alignWithMargins="0">
    <oddFooter>&amp;C&amp;P</oddFooter>
  </headerFooter>
  <rowBreaks count="1" manualBreakCount="1">
    <brk id="48" max="8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4">
    <pageSetUpPr fitToPage="1"/>
  </sheetPr>
  <dimension ref="A1:M43"/>
  <sheetViews>
    <sheetView view="pageBreakPreview" zoomScale="60" zoomScaleNormal="100" workbookViewId="0">
      <selection sqref="A1:B1"/>
    </sheetView>
  </sheetViews>
  <sheetFormatPr defaultRowHeight="12.75" x14ac:dyDescent="0.2"/>
  <cols>
    <col min="1" max="1" width="4.7109375" customWidth="1"/>
    <col min="2" max="2" width="35.7109375" customWidth="1"/>
    <col min="3" max="3" width="0.85546875" customWidth="1"/>
    <col min="4" max="4" width="10" style="1020" customWidth="1"/>
    <col min="5" max="5" width="11.140625" style="1020" customWidth="1"/>
    <col min="6" max="12" width="10" style="1020" customWidth="1"/>
  </cols>
  <sheetData>
    <row r="1" spans="1:13" ht="27.75" customHeight="1" x14ac:dyDescent="0.2">
      <c r="A1" s="3185" t="s">
        <v>184</v>
      </c>
      <c r="B1" s="3075"/>
      <c r="C1" s="273"/>
      <c r="D1" s="1004"/>
      <c r="E1" s="1005"/>
      <c r="F1" s="1005"/>
      <c r="G1" s="3173" t="s">
        <v>185</v>
      </c>
      <c r="H1" s="3173"/>
      <c r="I1" s="3173"/>
      <c r="J1" s="3173"/>
      <c r="K1" s="3173"/>
      <c r="L1" s="1006">
        <v>964</v>
      </c>
      <c r="M1" s="274"/>
    </row>
    <row r="2" spans="1:13" x14ac:dyDescent="0.2">
      <c r="A2" s="275" t="s">
        <v>186</v>
      </c>
      <c r="B2" s="276"/>
      <c r="C2" s="277"/>
      <c r="D2" s="1007"/>
      <c r="E2" s="1005"/>
      <c r="F2" s="1005"/>
      <c r="G2" s="3180" t="s">
        <v>356</v>
      </c>
      <c r="H2" s="3180"/>
      <c r="I2" s="3180"/>
      <c r="J2" s="3180"/>
      <c r="K2" s="3180"/>
      <c r="L2" s="3180"/>
      <c r="M2" s="274"/>
    </row>
    <row r="3" spans="1:13" x14ac:dyDescent="0.2">
      <c r="A3" s="278"/>
      <c r="B3" s="279"/>
      <c r="C3" s="280"/>
      <c r="D3" s="3182" t="s">
        <v>197</v>
      </c>
      <c r="E3" s="3183"/>
      <c r="F3" s="3183"/>
      <c r="G3" s="3183"/>
      <c r="H3" s="3183"/>
      <c r="I3" s="3183"/>
      <c r="J3" s="3183"/>
      <c r="K3" s="3183"/>
      <c r="L3" s="3184"/>
      <c r="M3" s="274"/>
    </row>
    <row r="4" spans="1:13" x14ac:dyDescent="0.2">
      <c r="A4" s="3171" t="s">
        <v>551</v>
      </c>
      <c r="B4" s="3172"/>
      <c r="C4" s="281"/>
      <c r="D4" s="3177" t="s">
        <v>552</v>
      </c>
      <c r="E4" s="3178"/>
      <c r="F4" s="3178"/>
      <c r="G4" s="3178"/>
      <c r="H4" s="3179"/>
      <c r="I4" s="3174" t="s">
        <v>553</v>
      </c>
      <c r="J4" s="3176" t="s">
        <v>554</v>
      </c>
      <c r="K4" s="3174" t="s">
        <v>555</v>
      </c>
      <c r="L4" s="3181" t="s">
        <v>357</v>
      </c>
      <c r="M4" s="282"/>
    </row>
    <row r="5" spans="1:13" ht="31.5" x14ac:dyDescent="0.2">
      <c r="A5" s="3171"/>
      <c r="B5" s="3172"/>
      <c r="C5" s="281"/>
      <c r="D5" s="2172" t="s">
        <v>556</v>
      </c>
      <c r="E5" s="2173" t="s">
        <v>557</v>
      </c>
      <c r="F5" s="2171" t="s">
        <v>558</v>
      </c>
      <c r="G5" s="2173" t="s">
        <v>555</v>
      </c>
      <c r="H5" s="2171" t="s">
        <v>124</v>
      </c>
      <c r="I5" s="3175"/>
      <c r="J5" s="3176"/>
      <c r="K5" s="3175"/>
      <c r="L5" s="3181"/>
      <c r="M5" s="282"/>
    </row>
    <row r="6" spans="1:13" x14ac:dyDescent="0.2">
      <c r="A6" s="283"/>
      <c r="B6" s="284"/>
      <c r="C6" s="284"/>
      <c r="D6" s="1010" t="s">
        <v>559</v>
      </c>
      <c r="E6" s="1011" t="s">
        <v>560</v>
      </c>
      <c r="F6" s="1012" t="s">
        <v>561</v>
      </c>
      <c r="G6" s="1011" t="s">
        <v>562</v>
      </c>
      <c r="H6" s="1012" t="s">
        <v>563</v>
      </c>
      <c r="I6" s="1011" t="s">
        <v>564</v>
      </c>
      <c r="J6" s="1012" t="s">
        <v>565</v>
      </c>
      <c r="K6" s="1011" t="s">
        <v>566</v>
      </c>
      <c r="L6" s="1013" t="s">
        <v>567</v>
      </c>
      <c r="M6" s="282"/>
    </row>
    <row r="7" spans="1:13" x14ac:dyDescent="0.2">
      <c r="A7" s="285"/>
      <c r="B7" s="286" t="s">
        <v>568</v>
      </c>
      <c r="C7" s="287"/>
      <c r="D7" s="1014" t="s">
        <v>569</v>
      </c>
      <c r="E7" s="1014" t="s">
        <v>569</v>
      </c>
      <c r="F7" s="1014" t="s">
        <v>569</v>
      </c>
      <c r="G7" s="1014" t="s">
        <v>569</v>
      </c>
      <c r="H7" s="1008" t="s">
        <v>569</v>
      </c>
      <c r="I7" s="1014" t="s">
        <v>569</v>
      </c>
      <c r="J7" s="1008" t="s">
        <v>569</v>
      </c>
      <c r="K7" s="1014" t="s">
        <v>569</v>
      </c>
      <c r="L7" s="1009" t="s">
        <v>569</v>
      </c>
      <c r="M7" s="282"/>
    </row>
    <row r="8" spans="1:13" ht="13.5" customHeight="1" x14ac:dyDescent="0.2">
      <c r="A8" s="40"/>
      <c r="B8" s="1321" t="s">
        <v>570</v>
      </c>
      <c r="C8" s="764" t="s">
        <v>571</v>
      </c>
      <c r="D8" s="1015"/>
      <c r="E8" s="1015"/>
      <c r="F8" s="1016"/>
      <c r="G8" s="1015"/>
      <c r="H8" s="1016"/>
      <c r="I8" s="1015"/>
      <c r="J8" s="1016"/>
      <c r="K8" s="1015"/>
      <c r="L8" s="1017"/>
      <c r="M8" s="282"/>
    </row>
    <row r="9" spans="1:13" ht="11.25" customHeight="1" x14ac:dyDescent="0.2">
      <c r="A9" s="27" t="s">
        <v>125</v>
      </c>
      <c r="B9" s="1310" t="s">
        <v>126</v>
      </c>
      <c r="C9" s="26" t="s">
        <v>571</v>
      </c>
      <c r="D9" s="1540">
        <v>168657</v>
      </c>
      <c r="E9" s="1540">
        <v>36418</v>
      </c>
      <c r="F9" s="1541">
        <v>165047</v>
      </c>
      <c r="G9" s="1540">
        <v>-70874</v>
      </c>
      <c r="H9" s="1540">
        <v>299248</v>
      </c>
      <c r="I9" s="1540"/>
      <c r="J9" s="1540">
        <v>114242</v>
      </c>
      <c r="K9" s="1540">
        <v>-57923</v>
      </c>
      <c r="L9" s="1540">
        <v>355567</v>
      </c>
      <c r="M9" s="288"/>
    </row>
    <row r="10" spans="1:13" ht="9.75" customHeight="1" x14ac:dyDescent="0.2">
      <c r="A10" s="24" t="s">
        <v>127</v>
      </c>
      <c r="B10" s="1314" t="s">
        <v>572</v>
      </c>
      <c r="C10" s="26" t="s">
        <v>571</v>
      </c>
      <c r="D10" s="1542">
        <v>141751</v>
      </c>
      <c r="E10" s="1542">
        <v>3622</v>
      </c>
      <c r="F10" s="1542">
        <v>0</v>
      </c>
      <c r="G10" s="1542">
        <v>-272</v>
      </c>
      <c r="H10" s="1542">
        <v>145101</v>
      </c>
      <c r="I10" s="1542"/>
      <c r="J10" s="1542">
        <v>37393</v>
      </c>
      <c r="K10" s="1542">
        <v>-818</v>
      </c>
      <c r="L10" s="1542">
        <v>181676</v>
      </c>
      <c r="M10" s="288"/>
    </row>
    <row r="11" spans="1:13" ht="9.75" customHeight="1" x14ac:dyDescent="0.2">
      <c r="A11" s="24" t="s">
        <v>128</v>
      </c>
      <c r="B11" s="1314" t="s">
        <v>187</v>
      </c>
      <c r="C11" s="26" t="s">
        <v>571</v>
      </c>
      <c r="D11" s="1542">
        <v>8396</v>
      </c>
      <c r="E11" s="1542">
        <v>0</v>
      </c>
      <c r="F11" s="1542">
        <v>113750</v>
      </c>
      <c r="G11" s="1542">
        <v>0</v>
      </c>
      <c r="H11" s="1542">
        <v>122146</v>
      </c>
      <c r="I11" s="1542"/>
      <c r="J11" s="1542">
        <v>0</v>
      </c>
      <c r="K11" s="1542">
        <v>0</v>
      </c>
      <c r="L11" s="1542">
        <v>122146</v>
      </c>
      <c r="M11" s="288"/>
    </row>
    <row r="12" spans="1:13" ht="9.75" customHeight="1" x14ac:dyDescent="0.2">
      <c r="A12" s="24" t="s">
        <v>129</v>
      </c>
      <c r="B12" s="1314" t="s">
        <v>188</v>
      </c>
      <c r="C12" s="26" t="s">
        <v>571</v>
      </c>
      <c r="D12" s="1542">
        <v>8303</v>
      </c>
      <c r="E12" s="1542">
        <v>19177</v>
      </c>
      <c r="F12" s="1542">
        <v>49957</v>
      </c>
      <c r="G12" s="1542">
        <v>-70593</v>
      </c>
      <c r="H12" s="1542">
        <v>6844</v>
      </c>
      <c r="I12" s="1542"/>
      <c r="J12" s="1542">
        <v>55795</v>
      </c>
      <c r="K12" s="1542">
        <v>-57071</v>
      </c>
      <c r="L12" s="1542">
        <v>5568</v>
      </c>
      <c r="M12" s="288"/>
    </row>
    <row r="13" spans="1:13" ht="9.75" customHeight="1" x14ac:dyDescent="0.2">
      <c r="A13" s="24" t="s">
        <v>130</v>
      </c>
      <c r="B13" s="1314" t="s">
        <v>189</v>
      </c>
      <c r="C13" s="26" t="s">
        <v>571</v>
      </c>
      <c r="D13" s="1542">
        <v>10207</v>
      </c>
      <c r="E13" s="1542">
        <v>13619</v>
      </c>
      <c r="F13" s="1542">
        <v>1340</v>
      </c>
      <c r="G13" s="1542">
        <v>-9</v>
      </c>
      <c r="H13" s="1542">
        <v>25157</v>
      </c>
      <c r="I13" s="1542"/>
      <c r="J13" s="1542">
        <v>21054</v>
      </c>
      <c r="K13" s="1542">
        <v>-34</v>
      </c>
      <c r="L13" s="1542">
        <v>46177</v>
      </c>
      <c r="M13" s="288"/>
    </row>
    <row r="14" spans="1:13" ht="11.25" customHeight="1" x14ac:dyDescent="0.2">
      <c r="A14" s="27" t="s">
        <v>131</v>
      </c>
      <c r="B14" s="1310" t="s">
        <v>504</v>
      </c>
      <c r="C14" s="26" t="s">
        <v>571</v>
      </c>
      <c r="D14" s="1540">
        <v>214560</v>
      </c>
      <c r="E14" s="1540">
        <v>39063</v>
      </c>
      <c r="F14" s="1541">
        <v>166532</v>
      </c>
      <c r="G14" s="1540">
        <v>-70874</v>
      </c>
      <c r="H14" s="1540">
        <v>349281</v>
      </c>
      <c r="I14" s="1540"/>
      <c r="J14" s="1540">
        <v>106921</v>
      </c>
      <c r="K14" s="1543">
        <v>-57923</v>
      </c>
      <c r="L14" s="1543">
        <v>398279</v>
      </c>
      <c r="M14" s="288"/>
    </row>
    <row r="15" spans="1:13" ht="9.75" customHeight="1" x14ac:dyDescent="0.2">
      <c r="A15" s="24" t="s">
        <v>505</v>
      </c>
      <c r="B15" s="1314" t="s">
        <v>190</v>
      </c>
      <c r="C15" s="26" t="s">
        <v>571</v>
      </c>
      <c r="D15" s="1542">
        <v>33485</v>
      </c>
      <c r="E15" s="1542">
        <v>12881</v>
      </c>
      <c r="F15" s="1542">
        <v>2168</v>
      </c>
      <c r="G15" s="1542">
        <v>0</v>
      </c>
      <c r="H15" s="1542">
        <v>48534</v>
      </c>
      <c r="I15" s="1542"/>
      <c r="J15" s="1542">
        <v>54067</v>
      </c>
      <c r="K15" s="1542">
        <v>0</v>
      </c>
      <c r="L15" s="1542">
        <v>102601</v>
      </c>
      <c r="M15" s="288"/>
    </row>
    <row r="16" spans="1:13" ht="9.75" customHeight="1" x14ac:dyDescent="0.2">
      <c r="A16" s="24" t="s">
        <v>506</v>
      </c>
      <c r="B16" s="1314" t="s">
        <v>191</v>
      </c>
      <c r="C16" s="26" t="s">
        <v>571</v>
      </c>
      <c r="D16" s="1542">
        <v>13551</v>
      </c>
      <c r="E16" s="1542">
        <v>9060</v>
      </c>
      <c r="F16" s="1542">
        <v>2163</v>
      </c>
      <c r="G16" s="1542">
        <v>-224</v>
      </c>
      <c r="H16" s="1542">
        <v>24550</v>
      </c>
      <c r="I16" s="1542"/>
      <c r="J16" s="1542">
        <v>29200</v>
      </c>
      <c r="K16" s="1542">
        <v>-346</v>
      </c>
      <c r="L16" s="1542">
        <v>53404</v>
      </c>
      <c r="M16" s="288"/>
    </row>
    <row r="17" spans="1:13" ht="9.75" customHeight="1" x14ac:dyDescent="0.2">
      <c r="A17" s="24" t="s">
        <v>507</v>
      </c>
      <c r="B17" s="1314" t="s">
        <v>546</v>
      </c>
      <c r="C17" s="26" t="s">
        <v>571</v>
      </c>
      <c r="D17" s="1542">
        <v>3653</v>
      </c>
      <c r="E17" s="1542">
        <v>6234</v>
      </c>
      <c r="F17" s="1542">
        <v>240</v>
      </c>
      <c r="G17" s="1542">
        <v>0</v>
      </c>
      <c r="H17" s="1542">
        <v>10127</v>
      </c>
      <c r="I17" s="1542"/>
      <c r="J17" s="1542">
        <v>8707</v>
      </c>
      <c r="K17" s="1542">
        <v>0</v>
      </c>
      <c r="L17" s="1542">
        <v>18834</v>
      </c>
      <c r="M17" s="288"/>
    </row>
    <row r="18" spans="1:13" ht="9.75" customHeight="1" x14ac:dyDescent="0.2">
      <c r="A18" s="24" t="s">
        <v>508</v>
      </c>
      <c r="B18" s="1314" t="s">
        <v>573</v>
      </c>
      <c r="C18" s="26" t="s">
        <v>571</v>
      </c>
      <c r="D18" s="1542">
        <v>23552</v>
      </c>
      <c r="E18" s="1542">
        <v>289</v>
      </c>
      <c r="F18" s="1542">
        <v>518</v>
      </c>
      <c r="G18" s="1542">
        <v>-6</v>
      </c>
      <c r="H18" s="1542">
        <v>24353</v>
      </c>
      <c r="I18" s="1542"/>
      <c r="J18" s="1542">
        <v>1391</v>
      </c>
      <c r="K18" s="1542">
        <v>0</v>
      </c>
      <c r="L18" s="1542">
        <v>25744</v>
      </c>
      <c r="M18" s="288"/>
    </row>
    <row r="19" spans="1:13" ht="9.75" customHeight="1" x14ac:dyDescent="0.2">
      <c r="A19" s="24" t="s">
        <v>509</v>
      </c>
      <c r="B19" s="1314" t="s">
        <v>574</v>
      </c>
      <c r="C19" s="26" t="s">
        <v>571</v>
      </c>
      <c r="D19" s="1542">
        <v>3134</v>
      </c>
      <c r="E19" s="1542">
        <v>2743</v>
      </c>
      <c r="F19" s="1542">
        <v>0</v>
      </c>
      <c r="G19" s="1542">
        <v>0</v>
      </c>
      <c r="H19" s="1542">
        <v>5877</v>
      </c>
      <c r="I19" s="1542"/>
      <c r="J19" s="1542">
        <v>1471</v>
      </c>
      <c r="K19" s="1542">
        <v>0</v>
      </c>
      <c r="L19" s="1542">
        <v>7348</v>
      </c>
      <c r="M19" s="288"/>
    </row>
    <row r="20" spans="1:13" ht="9.75" customHeight="1" x14ac:dyDescent="0.2">
      <c r="A20" s="24" t="s">
        <v>510</v>
      </c>
      <c r="B20" s="1314" t="s">
        <v>188</v>
      </c>
      <c r="C20" s="26" t="s">
        <v>571</v>
      </c>
      <c r="D20" s="1542">
        <v>111922</v>
      </c>
      <c r="E20" s="1542">
        <v>1970</v>
      </c>
      <c r="F20" s="1542">
        <v>14860</v>
      </c>
      <c r="G20" s="1542">
        <v>-70593</v>
      </c>
      <c r="H20" s="1542">
        <v>58159</v>
      </c>
      <c r="I20" s="1542"/>
      <c r="J20" s="1542">
        <v>1280</v>
      </c>
      <c r="K20" s="1542">
        <v>-57071</v>
      </c>
      <c r="L20" s="1542">
        <v>2368</v>
      </c>
      <c r="M20" s="288"/>
    </row>
    <row r="21" spans="1:13" ht="9.75" customHeight="1" x14ac:dyDescent="0.2">
      <c r="A21" s="24" t="s">
        <v>511</v>
      </c>
      <c r="B21" s="1314" t="s">
        <v>575</v>
      </c>
      <c r="C21" s="26" t="s">
        <v>571</v>
      </c>
      <c r="D21" s="1542">
        <v>18816</v>
      </c>
      <c r="E21" s="1542">
        <v>1054</v>
      </c>
      <c r="F21" s="1542">
        <v>142227</v>
      </c>
      <c r="G21" s="1542">
        <v>0</v>
      </c>
      <c r="H21" s="1542">
        <v>162097</v>
      </c>
      <c r="I21" s="1542"/>
      <c r="J21" s="1542">
        <v>7421</v>
      </c>
      <c r="K21" s="1542">
        <v>0</v>
      </c>
      <c r="L21" s="1542">
        <v>169518</v>
      </c>
      <c r="M21" s="288"/>
    </row>
    <row r="22" spans="1:13" ht="9.75" customHeight="1" x14ac:dyDescent="0.2">
      <c r="A22" s="24" t="s">
        <v>512</v>
      </c>
      <c r="B22" s="1314" t="s">
        <v>576</v>
      </c>
      <c r="C22" s="26" t="s">
        <v>571</v>
      </c>
      <c r="D22" s="1542">
        <v>6447</v>
      </c>
      <c r="E22" s="1542">
        <v>4832</v>
      </c>
      <c r="F22" s="1542">
        <v>4356</v>
      </c>
      <c r="G22" s="1542">
        <v>-51</v>
      </c>
      <c r="H22" s="1542">
        <v>15584</v>
      </c>
      <c r="I22" s="1542"/>
      <c r="J22" s="1542">
        <v>3384</v>
      </c>
      <c r="K22" s="1542">
        <v>-506</v>
      </c>
      <c r="L22" s="1542">
        <v>18462</v>
      </c>
      <c r="M22" s="288"/>
    </row>
    <row r="23" spans="1:13" ht="15" customHeight="1" x14ac:dyDescent="0.2">
      <c r="A23" s="30" t="s">
        <v>577</v>
      </c>
      <c r="B23" s="1322" t="s">
        <v>101</v>
      </c>
      <c r="C23" s="26" t="s">
        <v>571</v>
      </c>
      <c r="D23" s="1544">
        <v>-42250</v>
      </c>
      <c r="E23" s="1544">
        <v>3589</v>
      </c>
      <c r="F23" s="1545">
        <v>-1245</v>
      </c>
      <c r="G23" s="1544">
        <v>0</v>
      </c>
      <c r="H23" s="1545">
        <v>-39906</v>
      </c>
      <c r="I23" s="1544"/>
      <c r="J23" s="1545">
        <v>16028</v>
      </c>
      <c r="K23" s="1544">
        <v>0</v>
      </c>
      <c r="L23" s="1546">
        <v>-23878</v>
      </c>
      <c r="M23" s="288"/>
    </row>
    <row r="24" spans="1:13" ht="15" customHeight="1" x14ac:dyDescent="0.2">
      <c r="A24" s="30" t="s">
        <v>578</v>
      </c>
      <c r="B24" s="1322" t="s">
        <v>102</v>
      </c>
      <c r="C24" s="26" t="s">
        <v>571</v>
      </c>
      <c r="D24" s="1544">
        <v>-45903</v>
      </c>
      <c r="E24" s="1544">
        <v>-2645</v>
      </c>
      <c r="F24" s="1544">
        <v>-1485</v>
      </c>
      <c r="G24" s="1544">
        <v>0</v>
      </c>
      <c r="H24" s="1544">
        <v>-50033</v>
      </c>
      <c r="I24" s="1544"/>
      <c r="J24" s="1544">
        <v>7321</v>
      </c>
      <c r="K24" s="1544">
        <v>0</v>
      </c>
      <c r="L24" s="1544">
        <v>-42712</v>
      </c>
      <c r="M24" s="288"/>
    </row>
    <row r="25" spans="1:13" ht="14.25" customHeight="1" x14ac:dyDescent="0.2">
      <c r="A25" s="27"/>
      <c r="B25" s="1321" t="s">
        <v>579</v>
      </c>
      <c r="C25" s="26" t="s">
        <v>571</v>
      </c>
      <c r="D25" s="1542"/>
      <c r="E25" s="1542"/>
      <c r="F25" s="1547"/>
      <c r="G25" s="1542"/>
      <c r="H25" s="1547"/>
      <c r="I25" s="1542"/>
      <c r="J25" s="1547"/>
      <c r="K25" s="1542"/>
      <c r="L25" s="1548"/>
      <c r="M25" s="288"/>
    </row>
    <row r="26" spans="1:13" ht="11.25" customHeight="1" x14ac:dyDescent="0.2">
      <c r="A26" s="27" t="s">
        <v>513</v>
      </c>
      <c r="B26" s="1310" t="s">
        <v>514</v>
      </c>
      <c r="C26" s="26" t="s">
        <v>571</v>
      </c>
      <c r="D26" s="1540">
        <v>3914</v>
      </c>
      <c r="E26" s="1540">
        <v>-3163</v>
      </c>
      <c r="F26" s="1540">
        <v>66</v>
      </c>
      <c r="G26" s="1540">
        <v>0</v>
      </c>
      <c r="H26" s="1540">
        <v>817</v>
      </c>
      <c r="I26" s="1540"/>
      <c r="J26" s="1540">
        <v>8136</v>
      </c>
      <c r="K26" s="1540">
        <v>0</v>
      </c>
      <c r="L26" s="1540">
        <v>8953</v>
      </c>
      <c r="M26" s="288"/>
    </row>
    <row r="27" spans="1:13" ht="9.75" customHeight="1" x14ac:dyDescent="0.2">
      <c r="A27" s="24" t="s">
        <v>515</v>
      </c>
      <c r="B27" s="1314" t="s">
        <v>580</v>
      </c>
      <c r="C27" s="26" t="s">
        <v>571</v>
      </c>
      <c r="D27" s="1542">
        <v>3904</v>
      </c>
      <c r="E27" s="1542">
        <v>-2518</v>
      </c>
      <c r="F27" s="1542">
        <v>66</v>
      </c>
      <c r="G27" s="1542">
        <v>0</v>
      </c>
      <c r="H27" s="1542">
        <v>1452</v>
      </c>
      <c r="I27" s="1542"/>
      <c r="J27" s="1542">
        <v>9440</v>
      </c>
      <c r="K27" s="1542">
        <v>0</v>
      </c>
      <c r="L27" s="1542">
        <v>10892</v>
      </c>
      <c r="M27" s="288"/>
    </row>
    <row r="28" spans="1:13" ht="9.75" customHeight="1" x14ac:dyDescent="0.2">
      <c r="A28" s="24" t="s">
        <v>516</v>
      </c>
      <c r="B28" s="1314" t="s">
        <v>581</v>
      </c>
      <c r="C28" s="26" t="s">
        <v>571</v>
      </c>
      <c r="D28" s="1542">
        <v>0</v>
      </c>
      <c r="E28" s="1542">
        <v>-219</v>
      </c>
      <c r="F28" s="1542">
        <v>0</v>
      </c>
      <c r="G28" s="1542">
        <v>0</v>
      </c>
      <c r="H28" s="1542">
        <v>-219</v>
      </c>
      <c r="I28" s="1542"/>
      <c r="J28" s="1542">
        <v>0</v>
      </c>
      <c r="K28" s="1542">
        <v>0</v>
      </c>
      <c r="L28" s="1542">
        <v>-219</v>
      </c>
      <c r="M28" s="288"/>
    </row>
    <row r="29" spans="1:13" ht="9.75" customHeight="1" x14ac:dyDescent="0.2">
      <c r="A29" s="24" t="s">
        <v>517</v>
      </c>
      <c r="B29" s="1314" t="s">
        <v>687</v>
      </c>
      <c r="C29" s="26" t="s">
        <v>571</v>
      </c>
      <c r="D29" s="1542">
        <v>0</v>
      </c>
      <c r="E29" s="1542">
        <v>0</v>
      </c>
      <c r="F29" s="1542">
        <v>0</v>
      </c>
      <c r="G29" s="1542">
        <v>0</v>
      </c>
      <c r="H29" s="1547">
        <v>0</v>
      </c>
      <c r="I29" s="1542"/>
      <c r="J29" s="1542">
        <v>0</v>
      </c>
      <c r="K29" s="1542">
        <v>0</v>
      </c>
      <c r="L29" s="1548">
        <v>0</v>
      </c>
      <c r="M29" s="288"/>
    </row>
    <row r="30" spans="1:13" ht="9.75" customHeight="1" x14ac:dyDescent="0.2">
      <c r="A30" s="24" t="s">
        <v>40</v>
      </c>
      <c r="B30" s="1314" t="s">
        <v>688</v>
      </c>
      <c r="C30" s="26" t="s">
        <v>571</v>
      </c>
      <c r="D30" s="1542">
        <v>10</v>
      </c>
      <c r="E30" s="1542">
        <v>-426</v>
      </c>
      <c r="F30" s="1542">
        <v>0</v>
      </c>
      <c r="G30" s="1542">
        <v>0</v>
      </c>
      <c r="H30" s="1542">
        <v>-416</v>
      </c>
      <c r="I30" s="1542"/>
      <c r="J30" s="1542">
        <v>-1304</v>
      </c>
      <c r="K30" s="1542">
        <v>0</v>
      </c>
      <c r="L30" s="1542">
        <v>-1720</v>
      </c>
      <c r="M30" s="288"/>
    </row>
    <row r="31" spans="1:13" ht="15" customHeight="1" x14ac:dyDescent="0.2">
      <c r="A31" s="30" t="s">
        <v>689</v>
      </c>
      <c r="B31" s="1322" t="s">
        <v>103</v>
      </c>
      <c r="C31" s="26" t="s">
        <v>571</v>
      </c>
      <c r="D31" s="1544">
        <v>-49817</v>
      </c>
      <c r="E31" s="1544">
        <v>518</v>
      </c>
      <c r="F31" s="1544">
        <v>-1551</v>
      </c>
      <c r="G31" s="1544">
        <v>0</v>
      </c>
      <c r="H31" s="1544">
        <v>-50850</v>
      </c>
      <c r="I31" s="1544"/>
      <c r="J31" s="1544">
        <v>-815</v>
      </c>
      <c r="K31" s="1544">
        <v>0</v>
      </c>
      <c r="L31" s="1544">
        <v>-51665</v>
      </c>
      <c r="M31" s="288"/>
    </row>
    <row r="32" spans="1:13" ht="24" customHeight="1" x14ac:dyDescent="0.2">
      <c r="A32" s="765"/>
      <c r="B32" s="1323" t="s">
        <v>690</v>
      </c>
      <c r="C32" s="26" t="s">
        <v>571</v>
      </c>
      <c r="D32" s="1542"/>
      <c r="E32" s="1542"/>
      <c r="F32" s="1547"/>
      <c r="G32" s="1542"/>
      <c r="H32" s="1547"/>
      <c r="I32" s="1542"/>
      <c r="J32" s="1547"/>
      <c r="K32" s="1542"/>
      <c r="L32" s="1548"/>
      <c r="M32" s="288"/>
    </row>
    <row r="33" spans="1:13" ht="11.25" customHeight="1" x14ac:dyDescent="0.2">
      <c r="A33" s="27" t="s">
        <v>41</v>
      </c>
      <c r="B33" s="1310" t="s">
        <v>56</v>
      </c>
      <c r="C33" s="26" t="s">
        <v>571</v>
      </c>
      <c r="D33" s="1540">
        <v>587</v>
      </c>
      <c r="E33" s="1540">
        <v>-640</v>
      </c>
      <c r="F33" s="1540">
        <v>257</v>
      </c>
      <c r="G33" s="1540">
        <v>-409</v>
      </c>
      <c r="H33" s="1540">
        <v>-205</v>
      </c>
      <c r="I33" s="1540"/>
      <c r="J33" s="1540">
        <v>2344</v>
      </c>
      <c r="K33" s="1540">
        <v>-788</v>
      </c>
      <c r="L33" s="1540">
        <v>1351</v>
      </c>
      <c r="M33" s="288"/>
    </row>
    <row r="34" spans="1:13" ht="9.75" customHeight="1" x14ac:dyDescent="0.2">
      <c r="A34" s="24" t="s">
        <v>57</v>
      </c>
      <c r="B34" s="1314" t="s">
        <v>435</v>
      </c>
      <c r="C34" s="26" t="s">
        <v>571</v>
      </c>
      <c r="D34" s="1542">
        <v>661</v>
      </c>
      <c r="E34" s="1542">
        <v>-640</v>
      </c>
      <c r="F34" s="1542">
        <v>257</v>
      </c>
      <c r="G34" s="1542">
        <v>-409</v>
      </c>
      <c r="H34" s="1542">
        <v>-131</v>
      </c>
      <c r="I34" s="1542"/>
      <c r="J34" s="1542">
        <v>1964</v>
      </c>
      <c r="K34" s="1542">
        <v>-788</v>
      </c>
      <c r="L34" s="1548">
        <v>1045</v>
      </c>
      <c r="M34" s="288"/>
    </row>
    <row r="35" spans="1:13" ht="9.75" customHeight="1" x14ac:dyDescent="0.2">
      <c r="A35" s="24" t="s">
        <v>48</v>
      </c>
      <c r="B35" s="1314" t="s">
        <v>437</v>
      </c>
      <c r="C35" s="26" t="s">
        <v>571</v>
      </c>
      <c r="D35" s="1542">
        <v>-74</v>
      </c>
      <c r="E35" s="1542">
        <v>0</v>
      </c>
      <c r="F35" s="1542">
        <v>0</v>
      </c>
      <c r="G35" s="1542">
        <v>0</v>
      </c>
      <c r="H35" s="1542">
        <v>-74</v>
      </c>
      <c r="I35" s="1542"/>
      <c r="J35" s="1542">
        <v>380</v>
      </c>
      <c r="K35" s="1542">
        <v>0</v>
      </c>
      <c r="L35" s="1548">
        <v>306</v>
      </c>
      <c r="M35" s="288"/>
    </row>
    <row r="36" spans="1:13" ht="9.75" customHeight="1" x14ac:dyDescent="0.2">
      <c r="A36" s="24" t="s">
        <v>49</v>
      </c>
      <c r="B36" s="1314" t="s">
        <v>438</v>
      </c>
      <c r="C36" s="26" t="s">
        <v>571</v>
      </c>
      <c r="D36" s="1542">
        <v>0</v>
      </c>
      <c r="E36" s="1542">
        <v>0</v>
      </c>
      <c r="F36" s="1542">
        <v>0</v>
      </c>
      <c r="G36" s="1542">
        <v>0</v>
      </c>
      <c r="H36" s="1542">
        <v>0</v>
      </c>
      <c r="I36" s="1542"/>
      <c r="J36" s="1542">
        <v>0</v>
      </c>
      <c r="K36" s="1542">
        <v>0</v>
      </c>
      <c r="L36" s="1548">
        <v>0</v>
      </c>
      <c r="M36" s="288"/>
    </row>
    <row r="37" spans="1:13" ht="11.25" customHeight="1" x14ac:dyDescent="0.2">
      <c r="A37" s="27" t="s">
        <v>50</v>
      </c>
      <c r="B37" s="1310" t="s">
        <v>51</v>
      </c>
      <c r="C37" s="26" t="s">
        <v>571</v>
      </c>
      <c r="D37" s="1540">
        <v>50404</v>
      </c>
      <c r="E37" s="1540">
        <v>-1158</v>
      </c>
      <c r="F37" s="1540">
        <v>1808</v>
      </c>
      <c r="G37" s="1540">
        <v>-409</v>
      </c>
      <c r="H37" s="1540">
        <v>50645</v>
      </c>
      <c r="I37" s="1540"/>
      <c r="J37" s="1540">
        <v>3159</v>
      </c>
      <c r="K37" s="1540">
        <v>-788</v>
      </c>
      <c r="L37" s="1540">
        <v>53016</v>
      </c>
      <c r="M37" s="288"/>
    </row>
    <row r="38" spans="1:13" ht="9.75" customHeight="1" x14ac:dyDescent="0.2">
      <c r="A38" s="24" t="s">
        <v>52</v>
      </c>
      <c r="B38" s="1314" t="s">
        <v>435</v>
      </c>
      <c r="C38" s="26" t="s">
        <v>571</v>
      </c>
      <c r="D38" s="1542">
        <v>42142</v>
      </c>
      <c r="E38" s="1542">
        <v>-1158</v>
      </c>
      <c r="F38" s="1542">
        <v>1772</v>
      </c>
      <c r="G38" s="1542">
        <v>-409</v>
      </c>
      <c r="H38" s="1542">
        <v>42347</v>
      </c>
      <c r="I38" s="1542"/>
      <c r="J38" s="1542">
        <v>2344</v>
      </c>
      <c r="K38" s="1542">
        <v>-788</v>
      </c>
      <c r="L38" s="1548">
        <v>43903</v>
      </c>
      <c r="M38" s="288"/>
    </row>
    <row r="39" spans="1:13" ht="9.75" customHeight="1" x14ac:dyDescent="0.2">
      <c r="A39" s="289" t="s">
        <v>53</v>
      </c>
      <c r="B39" s="1324" t="s">
        <v>437</v>
      </c>
      <c r="C39" s="33" t="s">
        <v>571</v>
      </c>
      <c r="D39" s="1549">
        <v>8262</v>
      </c>
      <c r="E39" s="1549">
        <v>0</v>
      </c>
      <c r="F39" s="1549">
        <v>36</v>
      </c>
      <c r="G39" s="1549">
        <v>0</v>
      </c>
      <c r="H39" s="1549">
        <v>8298</v>
      </c>
      <c r="I39" s="1549"/>
      <c r="J39" s="1549">
        <v>815</v>
      </c>
      <c r="K39" s="1549">
        <v>0</v>
      </c>
      <c r="L39" s="1550">
        <v>9113</v>
      </c>
      <c r="M39" s="288"/>
    </row>
    <row r="40" spans="1:13" x14ac:dyDescent="0.2">
      <c r="A40" s="290" t="s">
        <v>58</v>
      </c>
      <c r="B40" s="281"/>
      <c r="C40" s="291"/>
      <c r="D40" s="1018"/>
      <c r="E40" s="1018"/>
      <c r="F40" s="1018"/>
      <c r="G40" s="1018"/>
      <c r="H40" s="1018"/>
      <c r="I40" s="1018"/>
      <c r="J40" s="1018"/>
      <c r="K40" s="1018"/>
      <c r="L40" s="1018"/>
      <c r="M40" s="292"/>
    </row>
    <row r="41" spans="1:13" x14ac:dyDescent="0.2">
      <c r="A41" s="290" t="s">
        <v>59</v>
      </c>
      <c r="B41" s="281"/>
      <c r="C41" s="291"/>
      <c r="D41" s="1018"/>
      <c r="E41" s="1018"/>
      <c r="F41" s="1018"/>
      <c r="G41" s="1018"/>
      <c r="H41" s="1018"/>
      <c r="I41" s="1018"/>
      <c r="J41" s="1018"/>
      <c r="K41" s="1018"/>
      <c r="L41" s="1018"/>
      <c r="M41" s="292"/>
    </row>
    <row r="42" spans="1:13" x14ac:dyDescent="0.2">
      <c r="A42" s="293" t="s">
        <v>54</v>
      </c>
      <c r="B42" s="294"/>
      <c r="C42" s="294"/>
      <c r="D42" s="1019"/>
      <c r="E42" s="1019"/>
      <c r="F42" s="1019"/>
      <c r="G42" s="1019"/>
      <c r="H42" s="1019"/>
      <c r="I42" s="1019"/>
      <c r="J42" s="1019"/>
      <c r="K42" s="1019"/>
      <c r="L42" s="1019"/>
      <c r="M42" s="295"/>
    </row>
    <row r="43" spans="1:13" x14ac:dyDescent="0.2">
      <c r="A43" s="293"/>
      <c r="B43" s="294"/>
      <c r="C43" s="294"/>
      <c r="D43" s="1019"/>
      <c r="E43" s="1019"/>
      <c r="F43" s="1019"/>
      <c r="G43" s="1019"/>
      <c r="H43" s="1019"/>
      <c r="I43" s="1019"/>
      <c r="J43" s="1019"/>
      <c r="K43" s="1019"/>
      <c r="L43" s="1019"/>
      <c r="M43" s="295"/>
    </row>
  </sheetData>
  <sheetProtection formatCells="0"/>
  <mergeCells count="10">
    <mergeCell ref="A4:B5"/>
    <mergeCell ref="G1:K1"/>
    <mergeCell ref="I4:I5"/>
    <mergeCell ref="J4:J5"/>
    <mergeCell ref="K4:K5"/>
    <mergeCell ref="D4:H4"/>
    <mergeCell ref="G2:L2"/>
    <mergeCell ref="L4:L5"/>
    <mergeCell ref="D3:L3"/>
    <mergeCell ref="A1:B1"/>
  </mergeCells>
  <phoneticPr fontId="0" type="noConversion"/>
  <printOptions horizontalCentered="1"/>
  <pageMargins left="0.19685039370078741" right="0.19685039370078741" top="0.6692913385826772" bottom="0.51181102362204722" header="0" footer="0.31496062992125984"/>
  <pageSetup paperSize="9" firstPageNumber="31" fitToWidth="0" orientation="landscape" r:id="rId1"/>
  <headerFooter alignWithMargins="0">
    <oddFooter>&amp;C&amp;P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5">
    <pageSetUpPr fitToPage="1"/>
  </sheetPr>
  <dimension ref="A1:M50"/>
  <sheetViews>
    <sheetView view="pageBreakPreview" zoomScale="60" zoomScaleNormal="100" workbookViewId="0">
      <selection sqref="A1:B1"/>
    </sheetView>
  </sheetViews>
  <sheetFormatPr defaultRowHeight="12.75" x14ac:dyDescent="0.2"/>
  <cols>
    <col min="1" max="1" width="4.7109375" style="153" customWidth="1"/>
    <col min="2" max="2" width="35.28515625" style="34" customWidth="1"/>
    <col min="3" max="3" width="0.85546875" style="34" customWidth="1"/>
    <col min="4" max="4" width="10" style="1020" customWidth="1"/>
    <col min="5" max="5" width="11" style="1020" customWidth="1"/>
    <col min="6" max="12" width="10" style="1020" customWidth="1"/>
    <col min="13" max="13" width="3.28515625" customWidth="1"/>
  </cols>
  <sheetData>
    <row r="1" spans="1:13" s="34" customFormat="1" ht="27.75" customHeight="1" x14ac:dyDescent="0.2">
      <c r="A1" s="3107" t="s">
        <v>184</v>
      </c>
      <c r="B1" s="3075"/>
      <c r="C1" s="130" t="s">
        <v>198</v>
      </c>
      <c r="D1" s="1021"/>
      <c r="E1" s="952"/>
      <c r="F1" s="952"/>
      <c r="G1" s="3125" t="s">
        <v>185</v>
      </c>
      <c r="H1" s="3125"/>
      <c r="I1" s="3125"/>
      <c r="J1" s="3125"/>
      <c r="K1" s="3125"/>
      <c r="L1" s="953">
        <v>964</v>
      </c>
    </row>
    <row r="2" spans="1:13" s="34" customFormat="1" x14ac:dyDescent="0.2">
      <c r="A2" s="94" t="s">
        <v>7</v>
      </c>
      <c r="B2" s="7"/>
      <c r="C2" s="8"/>
      <c r="D2" s="1022"/>
      <c r="E2" s="952"/>
      <c r="F2" s="952"/>
      <c r="G2" s="3189" t="s">
        <v>356</v>
      </c>
      <c r="H2" s="3189"/>
      <c r="I2" s="3189"/>
      <c r="J2" s="3189"/>
      <c r="K2" s="3189"/>
      <c r="L2" s="3189"/>
    </row>
    <row r="3" spans="1:13" s="34" customFormat="1" ht="12" customHeight="1" x14ac:dyDescent="0.2">
      <c r="A3" s="95"/>
      <c r="B3" s="10"/>
      <c r="C3" s="11"/>
      <c r="D3" s="3186" t="s">
        <v>197</v>
      </c>
      <c r="E3" s="3187"/>
      <c r="F3" s="3187"/>
      <c r="G3" s="3187"/>
      <c r="H3" s="3187"/>
      <c r="I3" s="3187"/>
      <c r="J3" s="3187"/>
      <c r="K3" s="3187"/>
      <c r="L3" s="3188"/>
    </row>
    <row r="4" spans="1:13" ht="12" customHeight="1" x14ac:dyDescent="0.2">
      <c r="A4" s="3094" t="s">
        <v>8</v>
      </c>
      <c r="B4" s="3095"/>
      <c r="C4" s="12"/>
      <c r="D4" s="3190" t="s">
        <v>552</v>
      </c>
      <c r="E4" s="3121"/>
      <c r="F4" s="3121"/>
      <c r="G4" s="3121"/>
      <c r="H4" s="3122"/>
      <c r="I4" s="3191" t="s">
        <v>553</v>
      </c>
      <c r="J4" s="3193" t="s">
        <v>554</v>
      </c>
      <c r="K4" s="3191" t="s">
        <v>555</v>
      </c>
      <c r="L4" s="3194" t="s">
        <v>357</v>
      </c>
      <c r="M4" s="5"/>
    </row>
    <row r="5" spans="1:13" ht="31.5" x14ac:dyDescent="0.2">
      <c r="A5" s="3094"/>
      <c r="B5" s="3095"/>
      <c r="C5" s="12"/>
      <c r="D5" s="2169" t="s">
        <v>556</v>
      </c>
      <c r="E5" s="2170" t="s">
        <v>557</v>
      </c>
      <c r="F5" s="2168" t="s">
        <v>558</v>
      </c>
      <c r="G5" s="2170" t="s">
        <v>555</v>
      </c>
      <c r="H5" s="2168" t="s">
        <v>124</v>
      </c>
      <c r="I5" s="3192"/>
      <c r="J5" s="3193"/>
      <c r="K5" s="3192"/>
      <c r="L5" s="3194"/>
      <c r="M5" s="5"/>
    </row>
    <row r="6" spans="1:13" ht="10.5" customHeight="1" x14ac:dyDescent="0.2">
      <c r="A6" s="96"/>
      <c r="B6" s="18"/>
      <c r="C6" s="18"/>
      <c r="D6" s="1025" t="s">
        <v>559</v>
      </c>
      <c r="E6" s="1026" t="s">
        <v>560</v>
      </c>
      <c r="F6" s="1027" t="s">
        <v>561</v>
      </c>
      <c r="G6" s="1026" t="s">
        <v>562</v>
      </c>
      <c r="H6" s="1027" t="s">
        <v>563</v>
      </c>
      <c r="I6" s="1026" t="s">
        <v>564</v>
      </c>
      <c r="J6" s="1027" t="s">
        <v>565</v>
      </c>
      <c r="K6" s="1026" t="s">
        <v>566</v>
      </c>
      <c r="L6" s="1028" t="s">
        <v>567</v>
      </c>
      <c r="M6" s="5"/>
    </row>
    <row r="7" spans="1:13" ht="10.5" customHeight="1" x14ac:dyDescent="0.2">
      <c r="A7" s="97"/>
      <c r="B7" s="23" t="s">
        <v>568</v>
      </c>
      <c r="C7" s="131"/>
      <c r="D7" s="1029" t="s">
        <v>9</v>
      </c>
      <c r="E7" s="1029" t="s">
        <v>9</v>
      </c>
      <c r="F7" s="1029" t="s">
        <v>9</v>
      </c>
      <c r="G7" s="1029" t="s">
        <v>9</v>
      </c>
      <c r="H7" s="1023" t="s">
        <v>9</v>
      </c>
      <c r="I7" s="1029" t="s">
        <v>9</v>
      </c>
      <c r="J7" s="1023" t="s">
        <v>9</v>
      </c>
      <c r="K7" s="1029" t="s">
        <v>9</v>
      </c>
      <c r="L7" s="1024" t="s">
        <v>9</v>
      </c>
      <c r="M7" s="5"/>
    </row>
    <row r="8" spans="1:13" ht="12" customHeight="1" x14ac:dyDescent="0.2">
      <c r="A8" s="768"/>
      <c r="B8" s="25" t="s">
        <v>10</v>
      </c>
      <c r="C8" s="11" t="s">
        <v>571</v>
      </c>
      <c r="D8" s="1015"/>
      <c r="E8" s="1015"/>
      <c r="F8" s="1016"/>
      <c r="G8" s="1015"/>
      <c r="H8" s="1016"/>
      <c r="I8" s="1015"/>
      <c r="J8" s="1016"/>
      <c r="K8" s="1015"/>
      <c r="L8" s="1017"/>
      <c r="M8" s="5"/>
    </row>
    <row r="9" spans="1:13" ht="11.25" customHeight="1" x14ac:dyDescent="0.2">
      <c r="A9" s="103" t="s">
        <v>125</v>
      </c>
      <c r="B9" s="25" t="s">
        <v>55</v>
      </c>
      <c r="C9" s="25" t="s">
        <v>571</v>
      </c>
      <c r="D9" s="1551">
        <v>158004</v>
      </c>
      <c r="E9" s="1551">
        <v>36163</v>
      </c>
      <c r="F9" s="1551">
        <v>163678</v>
      </c>
      <c r="G9" s="1551">
        <v>-70849</v>
      </c>
      <c r="H9" s="1551">
        <v>286996</v>
      </c>
      <c r="I9" s="1551"/>
      <c r="J9" s="1551">
        <v>115105</v>
      </c>
      <c r="K9" s="1551">
        <v>-57878</v>
      </c>
      <c r="L9" s="1551">
        <v>344223</v>
      </c>
      <c r="M9" s="148"/>
    </row>
    <row r="10" spans="1:13" ht="9.75" customHeight="1" x14ac:dyDescent="0.2">
      <c r="A10" s="99" t="s">
        <v>127</v>
      </c>
      <c r="B10" s="28" t="s">
        <v>11</v>
      </c>
      <c r="C10" s="12" t="s">
        <v>571</v>
      </c>
      <c r="D10" s="1552">
        <v>137852</v>
      </c>
      <c r="E10" s="1552">
        <v>3622</v>
      </c>
      <c r="F10" s="1553">
        <v>0</v>
      </c>
      <c r="G10" s="1552">
        <v>-268</v>
      </c>
      <c r="H10" s="1553">
        <v>141206</v>
      </c>
      <c r="I10" s="1552"/>
      <c r="J10" s="1553">
        <v>37654</v>
      </c>
      <c r="K10" s="1552">
        <v>-816</v>
      </c>
      <c r="L10" s="1552">
        <v>178044</v>
      </c>
      <c r="M10" s="148"/>
    </row>
    <row r="11" spans="1:13" ht="9.75" customHeight="1" x14ac:dyDescent="0.2">
      <c r="A11" s="99" t="s">
        <v>128</v>
      </c>
      <c r="B11" s="28" t="s">
        <v>12</v>
      </c>
      <c r="C11" s="12" t="s">
        <v>571</v>
      </c>
      <c r="D11" s="1552">
        <v>0</v>
      </c>
      <c r="E11" s="1552">
        <v>0</v>
      </c>
      <c r="F11" s="1553">
        <v>112308</v>
      </c>
      <c r="G11" s="1552">
        <v>0</v>
      </c>
      <c r="H11" s="1553">
        <v>112308</v>
      </c>
      <c r="I11" s="1552"/>
      <c r="J11" s="1553">
        <v>0</v>
      </c>
      <c r="K11" s="1552">
        <v>0</v>
      </c>
      <c r="L11" s="1552">
        <v>112308</v>
      </c>
      <c r="M11" s="148"/>
    </row>
    <row r="12" spans="1:13" ht="9.75" customHeight="1" x14ac:dyDescent="0.2">
      <c r="A12" s="99" t="s">
        <v>129</v>
      </c>
      <c r="B12" s="28" t="s">
        <v>13</v>
      </c>
      <c r="C12" s="12" t="s">
        <v>571</v>
      </c>
      <c r="D12" s="1552">
        <v>8286</v>
      </c>
      <c r="E12" s="1552">
        <v>19175</v>
      </c>
      <c r="F12" s="1553">
        <v>49949</v>
      </c>
      <c r="G12" s="1552">
        <v>-70577</v>
      </c>
      <c r="H12" s="1553">
        <v>6833</v>
      </c>
      <c r="I12" s="1552"/>
      <c r="J12" s="1553">
        <v>55769</v>
      </c>
      <c r="K12" s="1552">
        <v>-57034</v>
      </c>
      <c r="L12" s="1552">
        <v>5568</v>
      </c>
      <c r="M12" s="148"/>
    </row>
    <row r="13" spans="1:13" ht="9.75" customHeight="1" x14ac:dyDescent="0.2">
      <c r="A13" s="99" t="s">
        <v>130</v>
      </c>
      <c r="B13" s="28" t="s">
        <v>14</v>
      </c>
      <c r="C13" s="12" t="s">
        <v>571</v>
      </c>
      <c r="D13" s="1552">
        <v>11866</v>
      </c>
      <c r="E13" s="1552">
        <v>13366</v>
      </c>
      <c r="F13" s="1553">
        <v>1421</v>
      </c>
      <c r="G13" s="1552">
        <v>-4</v>
      </c>
      <c r="H13" s="1553">
        <v>26649</v>
      </c>
      <c r="I13" s="1552"/>
      <c r="J13" s="1553">
        <v>21682</v>
      </c>
      <c r="K13" s="1552">
        <v>-28</v>
      </c>
      <c r="L13" s="1552">
        <v>48303</v>
      </c>
      <c r="M13" s="148"/>
    </row>
    <row r="14" spans="1:13" ht="12" customHeight="1" x14ac:dyDescent="0.2">
      <c r="A14" s="103" t="s">
        <v>131</v>
      </c>
      <c r="B14" s="25" t="s">
        <v>523</v>
      </c>
      <c r="C14" s="25" t="s">
        <v>571</v>
      </c>
      <c r="D14" s="1551">
        <v>199756</v>
      </c>
      <c r="E14" s="1551">
        <v>33285</v>
      </c>
      <c r="F14" s="1551">
        <v>164290</v>
      </c>
      <c r="G14" s="1551">
        <v>-70849</v>
      </c>
      <c r="H14" s="1551">
        <v>326482</v>
      </c>
      <c r="I14" s="1551"/>
      <c r="J14" s="1551">
        <v>97713</v>
      </c>
      <c r="K14" s="1551">
        <v>-57878</v>
      </c>
      <c r="L14" s="1551">
        <v>366317</v>
      </c>
      <c r="M14" s="148"/>
    </row>
    <row r="15" spans="1:13" ht="9.75" customHeight="1" x14ac:dyDescent="0.2">
      <c r="A15" s="99" t="s">
        <v>505</v>
      </c>
      <c r="B15" s="29" t="s">
        <v>15</v>
      </c>
      <c r="C15" s="12" t="s">
        <v>571</v>
      </c>
      <c r="D15" s="1552">
        <v>24790</v>
      </c>
      <c r="E15" s="1552">
        <v>12879</v>
      </c>
      <c r="F15" s="1553">
        <v>2164</v>
      </c>
      <c r="G15" s="1552">
        <v>0</v>
      </c>
      <c r="H15" s="1553">
        <v>39833</v>
      </c>
      <c r="I15" s="1552"/>
      <c r="J15" s="1553">
        <v>54073</v>
      </c>
      <c r="K15" s="1552">
        <v>0</v>
      </c>
      <c r="L15" s="1552">
        <v>93906</v>
      </c>
      <c r="M15" s="148"/>
    </row>
    <row r="16" spans="1:13" ht="9.75" customHeight="1" x14ac:dyDescent="0.2">
      <c r="A16" s="99" t="s">
        <v>506</v>
      </c>
      <c r="B16" s="29" t="s">
        <v>16</v>
      </c>
      <c r="C16" s="12" t="s">
        <v>571</v>
      </c>
      <c r="D16" s="1552">
        <v>13430</v>
      </c>
      <c r="E16" s="1552">
        <v>8571</v>
      </c>
      <c r="F16" s="1553">
        <v>1979</v>
      </c>
      <c r="G16" s="1552">
        <v>-223</v>
      </c>
      <c r="H16" s="1553">
        <v>23757</v>
      </c>
      <c r="I16" s="1552"/>
      <c r="J16" s="1553">
        <v>28903</v>
      </c>
      <c r="K16" s="1552">
        <v>-342</v>
      </c>
      <c r="L16" s="1552">
        <v>52318</v>
      </c>
      <c r="M16" s="148"/>
    </row>
    <row r="17" spans="1:13" ht="9.75" customHeight="1" x14ac:dyDescent="0.2">
      <c r="A17" s="99" t="s">
        <v>508</v>
      </c>
      <c r="B17" s="29" t="s">
        <v>573</v>
      </c>
      <c r="C17" s="12" t="s">
        <v>571</v>
      </c>
      <c r="D17" s="1552">
        <v>22559</v>
      </c>
      <c r="E17" s="1552">
        <v>296</v>
      </c>
      <c r="F17" s="1553">
        <v>517</v>
      </c>
      <c r="G17" s="1552">
        <v>0</v>
      </c>
      <c r="H17" s="1553">
        <v>23372</v>
      </c>
      <c r="I17" s="1552"/>
      <c r="J17" s="1553">
        <v>1277</v>
      </c>
      <c r="K17" s="1552">
        <v>0</v>
      </c>
      <c r="L17" s="1552">
        <v>24649</v>
      </c>
      <c r="M17" s="148"/>
    </row>
    <row r="18" spans="1:13" ht="9.75" customHeight="1" x14ac:dyDescent="0.2">
      <c r="A18" s="99" t="s">
        <v>509</v>
      </c>
      <c r="B18" s="29" t="s">
        <v>17</v>
      </c>
      <c r="C18" s="12" t="s">
        <v>571</v>
      </c>
      <c r="D18" s="1552">
        <v>3184</v>
      </c>
      <c r="E18" s="1552">
        <v>859</v>
      </c>
      <c r="F18" s="1553">
        <v>0</v>
      </c>
      <c r="G18" s="1552">
        <v>0</v>
      </c>
      <c r="H18" s="1553">
        <v>4043</v>
      </c>
      <c r="I18" s="1552"/>
      <c r="J18" s="1553">
        <v>1610</v>
      </c>
      <c r="K18" s="1552">
        <v>0</v>
      </c>
      <c r="L18" s="1552">
        <v>5653</v>
      </c>
      <c r="M18" s="148"/>
    </row>
    <row r="19" spans="1:13" ht="9.75" customHeight="1" x14ac:dyDescent="0.2">
      <c r="A19" s="99" t="s">
        <v>510</v>
      </c>
      <c r="B19" s="29" t="s">
        <v>13</v>
      </c>
      <c r="C19" s="12" t="s">
        <v>571</v>
      </c>
      <c r="D19" s="1552">
        <v>111998</v>
      </c>
      <c r="E19" s="1552">
        <v>1938</v>
      </c>
      <c r="F19" s="1553">
        <v>14860</v>
      </c>
      <c r="G19" s="1552">
        <v>-70577</v>
      </c>
      <c r="H19" s="1553">
        <v>58219</v>
      </c>
      <c r="I19" s="1552"/>
      <c r="J19" s="1553">
        <v>1328</v>
      </c>
      <c r="K19" s="1552">
        <v>-57034</v>
      </c>
      <c r="L19" s="1552">
        <v>2513</v>
      </c>
      <c r="M19" s="148"/>
    </row>
    <row r="20" spans="1:13" ht="9.75" customHeight="1" x14ac:dyDescent="0.2">
      <c r="A20" s="99" t="s">
        <v>511</v>
      </c>
      <c r="B20" s="29" t="s">
        <v>18</v>
      </c>
      <c r="C20" s="12" t="s">
        <v>571</v>
      </c>
      <c r="D20" s="1552">
        <v>18755</v>
      </c>
      <c r="E20" s="1552">
        <v>1376</v>
      </c>
      <c r="F20" s="1553">
        <v>142221</v>
      </c>
      <c r="G20" s="1552">
        <v>0</v>
      </c>
      <c r="H20" s="1553">
        <v>162352</v>
      </c>
      <c r="I20" s="1552"/>
      <c r="J20" s="1553">
        <v>7416</v>
      </c>
      <c r="K20" s="1552">
        <v>0</v>
      </c>
      <c r="L20" s="1552">
        <v>169768</v>
      </c>
      <c r="M20" s="148"/>
    </row>
    <row r="21" spans="1:13" ht="9.75" customHeight="1" x14ac:dyDescent="0.2">
      <c r="A21" s="99" t="s">
        <v>512</v>
      </c>
      <c r="B21" s="29" t="s">
        <v>19</v>
      </c>
      <c r="C21" s="12" t="s">
        <v>571</v>
      </c>
      <c r="D21" s="1552">
        <v>5040</v>
      </c>
      <c r="E21" s="1552">
        <v>7366</v>
      </c>
      <c r="F21" s="1553">
        <v>2549</v>
      </c>
      <c r="G21" s="1552">
        <v>-49</v>
      </c>
      <c r="H21" s="1553">
        <v>14906</v>
      </c>
      <c r="I21" s="1552"/>
      <c r="J21" s="1553">
        <v>3106</v>
      </c>
      <c r="K21" s="1552">
        <v>-502</v>
      </c>
      <c r="L21" s="1552">
        <v>17510</v>
      </c>
      <c r="M21" s="148"/>
    </row>
    <row r="22" spans="1:13" ht="12" customHeight="1" x14ac:dyDescent="0.2">
      <c r="A22" s="703" t="s">
        <v>20</v>
      </c>
      <c r="B22" s="146" t="s">
        <v>62</v>
      </c>
      <c r="C22" s="31" t="s">
        <v>571</v>
      </c>
      <c r="D22" s="1379">
        <v>-41752</v>
      </c>
      <c r="E22" s="1379">
        <v>2878</v>
      </c>
      <c r="F22" s="1380">
        <v>-612</v>
      </c>
      <c r="G22" s="1379">
        <v>0</v>
      </c>
      <c r="H22" s="1380">
        <v>-39486</v>
      </c>
      <c r="I22" s="1379"/>
      <c r="J22" s="1380">
        <v>17392</v>
      </c>
      <c r="K22" s="1379">
        <v>0</v>
      </c>
      <c r="L22" s="1379">
        <v>-22094</v>
      </c>
      <c r="M22" s="148"/>
    </row>
    <row r="23" spans="1:13" ht="21" customHeight="1" x14ac:dyDescent="0.2">
      <c r="A23" s="104"/>
      <c r="B23" s="32" t="s">
        <v>21</v>
      </c>
      <c r="C23" s="12" t="s">
        <v>571</v>
      </c>
      <c r="D23" s="1552"/>
      <c r="E23" s="1552"/>
      <c r="F23" s="1553"/>
      <c r="G23" s="1552"/>
      <c r="H23" s="1553"/>
      <c r="I23" s="1552"/>
      <c r="J23" s="1553"/>
      <c r="K23" s="1552"/>
      <c r="L23" s="1548"/>
      <c r="M23" s="148"/>
    </row>
    <row r="24" spans="1:13" ht="11.25" customHeight="1" x14ac:dyDescent="0.2">
      <c r="A24" s="103" t="s">
        <v>148</v>
      </c>
      <c r="B24" s="25" t="s">
        <v>524</v>
      </c>
      <c r="C24" s="12" t="s">
        <v>571</v>
      </c>
      <c r="D24" s="1551">
        <v>7605</v>
      </c>
      <c r="E24" s="1551">
        <v>4073</v>
      </c>
      <c r="F24" s="1551">
        <v>308</v>
      </c>
      <c r="G24" s="1551">
        <v>0</v>
      </c>
      <c r="H24" s="1551">
        <v>11986</v>
      </c>
      <c r="I24" s="1551"/>
      <c r="J24" s="1551">
        <v>18185</v>
      </c>
      <c r="K24" s="1551">
        <v>0</v>
      </c>
      <c r="L24" s="1551">
        <v>30171</v>
      </c>
      <c r="M24" s="148"/>
    </row>
    <row r="25" spans="1:13" ht="9.75" customHeight="1" x14ac:dyDescent="0.2">
      <c r="A25" s="99" t="s">
        <v>149</v>
      </c>
      <c r="B25" s="28" t="s">
        <v>22</v>
      </c>
      <c r="C25" s="12" t="s">
        <v>571</v>
      </c>
      <c r="D25" s="1552">
        <v>7605</v>
      </c>
      <c r="E25" s="1552">
        <v>4097</v>
      </c>
      <c r="F25" s="1553">
        <v>308</v>
      </c>
      <c r="G25" s="1552">
        <v>0</v>
      </c>
      <c r="H25" s="1553">
        <v>12010</v>
      </c>
      <c r="I25" s="1552"/>
      <c r="J25" s="1553">
        <v>18185</v>
      </c>
      <c r="K25" s="1552">
        <v>0</v>
      </c>
      <c r="L25" s="1552">
        <v>30195</v>
      </c>
      <c r="M25" s="148"/>
    </row>
    <row r="26" spans="1:13" ht="9.75" customHeight="1" x14ac:dyDescent="0.2">
      <c r="A26" s="99" t="s">
        <v>150</v>
      </c>
      <c r="B26" s="28" t="s">
        <v>23</v>
      </c>
      <c r="C26" s="12" t="s">
        <v>571</v>
      </c>
      <c r="D26" s="1552">
        <v>0</v>
      </c>
      <c r="E26" s="1552">
        <v>-219</v>
      </c>
      <c r="F26" s="1553">
        <v>0</v>
      </c>
      <c r="G26" s="1552">
        <v>0</v>
      </c>
      <c r="H26" s="1553">
        <v>-219</v>
      </c>
      <c r="I26" s="1552"/>
      <c r="J26" s="1553">
        <v>0</v>
      </c>
      <c r="K26" s="1552">
        <v>0</v>
      </c>
      <c r="L26" s="1552">
        <v>-219</v>
      </c>
      <c r="M26" s="148"/>
    </row>
    <row r="27" spans="1:13" ht="9.75" customHeight="1" x14ac:dyDescent="0.2">
      <c r="A27" s="99" t="s">
        <v>151</v>
      </c>
      <c r="B27" s="28" t="s">
        <v>24</v>
      </c>
      <c r="C27" s="12" t="s">
        <v>571</v>
      </c>
      <c r="D27" s="1552">
        <v>0</v>
      </c>
      <c r="E27" s="1552">
        <v>0</v>
      </c>
      <c r="F27" s="1553">
        <v>0</v>
      </c>
      <c r="G27" s="1552">
        <v>0</v>
      </c>
      <c r="H27" s="1553">
        <v>0</v>
      </c>
      <c r="I27" s="1552"/>
      <c r="J27" s="1553">
        <v>0</v>
      </c>
      <c r="K27" s="1552">
        <v>0</v>
      </c>
      <c r="L27" s="1552">
        <v>0</v>
      </c>
      <c r="M27" s="148"/>
    </row>
    <row r="28" spans="1:13" ht="9.75" customHeight="1" x14ac:dyDescent="0.2">
      <c r="A28" s="99" t="s">
        <v>152</v>
      </c>
      <c r="B28" s="28" t="s">
        <v>25</v>
      </c>
      <c r="C28" s="12" t="s">
        <v>571</v>
      </c>
      <c r="D28" s="1552">
        <v>0</v>
      </c>
      <c r="E28" s="1552">
        <v>195</v>
      </c>
      <c r="F28" s="1553">
        <v>0</v>
      </c>
      <c r="G28" s="1552">
        <v>0</v>
      </c>
      <c r="H28" s="1553">
        <v>195</v>
      </c>
      <c r="I28" s="1552"/>
      <c r="J28" s="1553">
        <v>0</v>
      </c>
      <c r="K28" s="1552">
        <v>0</v>
      </c>
      <c r="L28" s="1552">
        <v>195</v>
      </c>
      <c r="M28" s="148"/>
    </row>
    <row r="29" spans="1:13" ht="12" customHeight="1" x14ac:dyDescent="0.2">
      <c r="A29" s="103" t="s">
        <v>153</v>
      </c>
      <c r="B29" s="25" t="s">
        <v>528</v>
      </c>
      <c r="C29" s="12" t="s">
        <v>571</v>
      </c>
      <c r="D29" s="1551">
        <v>11</v>
      </c>
      <c r="E29" s="1551">
        <v>1006</v>
      </c>
      <c r="F29" s="1551">
        <v>0</v>
      </c>
      <c r="G29" s="1551">
        <v>0</v>
      </c>
      <c r="H29" s="1551">
        <v>1017</v>
      </c>
      <c r="I29" s="1551"/>
      <c r="J29" s="1551">
        <v>1326</v>
      </c>
      <c r="K29" s="1551">
        <v>0</v>
      </c>
      <c r="L29" s="1551">
        <v>2343</v>
      </c>
      <c r="M29" s="148"/>
    </row>
    <row r="30" spans="1:13" ht="9.75" customHeight="1" x14ac:dyDescent="0.2">
      <c r="A30" s="99" t="s">
        <v>154</v>
      </c>
      <c r="B30" s="28" t="s">
        <v>22</v>
      </c>
      <c r="C30" s="12" t="s">
        <v>571</v>
      </c>
      <c r="D30" s="1552">
        <v>0</v>
      </c>
      <c r="E30" s="1552">
        <v>385</v>
      </c>
      <c r="F30" s="1553">
        <v>0</v>
      </c>
      <c r="G30" s="1552">
        <v>0</v>
      </c>
      <c r="H30" s="1553">
        <v>385</v>
      </c>
      <c r="I30" s="1552"/>
      <c r="J30" s="1553">
        <v>0</v>
      </c>
      <c r="K30" s="1552">
        <v>0</v>
      </c>
      <c r="L30" s="1552">
        <v>385</v>
      </c>
      <c r="M30" s="148"/>
    </row>
    <row r="31" spans="1:13" ht="9.75" customHeight="1" x14ac:dyDescent="0.2">
      <c r="A31" s="99" t="s">
        <v>155</v>
      </c>
      <c r="B31" s="28" t="s">
        <v>23</v>
      </c>
      <c r="C31" s="12" t="s">
        <v>571</v>
      </c>
      <c r="D31" s="1552">
        <v>0</v>
      </c>
      <c r="E31" s="1552">
        <v>0</v>
      </c>
      <c r="F31" s="1553">
        <v>0</v>
      </c>
      <c r="G31" s="1552">
        <v>0</v>
      </c>
      <c r="H31" s="1553">
        <v>0</v>
      </c>
      <c r="I31" s="1552"/>
      <c r="J31" s="1553">
        <v>0</v>
      </c>
      <c r="K31" s="1552">
        <v>0</v>
      </c>
      <c r="L31" s="1552">
        <v>0</v>
      </c>
      <c r="M31" s="148"/>
    </row>
    <row r="32" spans="1:13" ht="9.75" customHeight="1" x14ac:dyDescent="0.2">
      <c r="A32" s="99" t="s">
        <v>156</v>
      </c>
      <c r="B32" s="28" t="s">
        <v>24</v>
      </c>
      <c r="C32" s="12" t="s">
        <v>571</v>
      </c>
      <c r="D32" s="1552">
        <v>0</v>
      </c>
      <c r="E32" s="1552">
        <v>0</v>
      </c>
      <c r="F32" s="1553">
        <v>0</v>
      </c>
      <c r="G32" s="1552">
        <v>0</v>
      </c>
      <c r="H32" s="1553">
        <v>0</v>
      </c>
      <c r="I32" s="1552"/>
      <c r="J32" s="1553">
        <v>0</v>
      </c>
      <c r="K32" s="1552">
        <v>0</v>
      </c>
      <c r="L32" s="1552">
        <v>0</v>
      </c>
      <c r="M32" s="148"/>
    </row>
    <row r="33" spans="1:13" ht="9.75" customHeight="1" x14ac:dyDescent="0.2">
      <c r="A33" s="99" t="s">
        <v>157</v>
      </c>
      <c r="B33" s="28" t="s">
        <v>25</v>
      </c>
      <c r="C33" s="12" t="s">
        <v>571</v>
      </c>
      <c r="D33" s="1552">
        <v>11</v>
      </c>
      <c r="E33" s="1552">
        <v>621</v>
      </c>
      <c r="F33" s="1553">
        <v>0</v>
      </c>
      <c r="G33" s="1552">
        <v>0</v>
      </c>
      <c r="H33" s="1553">
        <v>632</v>
      </c>
      <c r="I33" s="1552"/>
      <c r="J33" s="1553">
        <v>1326</v>
      </c>
      <c r="K33" s="1552">
        <v>0</v>
      </c>
      <c r="L33" s="1552">
        <v>1958</v>
      </c>
      <c r="M33" s="148"/>
    </row>
    <row r="34" spans="1:13" ht="12" customHeight="1" x14ac:dyDescent="0.2">
      <c r="A34" s="703" t="s">
        <v>513</v>
      </c>
      <c r="B34" s="154" t="s">
        <v>26</v>
      </c>
      <c r="C34" s="31" t="s">
        <v>571</v>
      </c>
      <c r="D34" s="1554">
        <v>7594</v>
      </c>
      <c r="E34" s="1554">
        <v>3067</v>
      </c>
      <c r="F34" s="1555">
        <v>308</v>
      </c>
      <c r="G34" s="1554">
        <v>0</v>
      </c>
      <c r="H34" s="1555">
        <v>10969</v>
      </c>
      <c r="I34" s="1554"/>
      <c r="J34" s="1555">
        <v>16859</v>
      </c>
      <c r="K34" s="1554">
        <v>0</v>
      </c>
      <c r="L34" s="1554">
        <v>27828</v>
      </c>
      <c r="M34" s="148"/>
    </row>
    <row r="35" spans="1:13" ht="12" customHeight="1" x14ac:dyDescent="0.2">
      <c r="A35" s="769" t="s">
        <v>493</v>
      </c>
      <c r="B35" s="154" t="s">
        <v>63</v>
      </c>
      <c r="C35" s="31" t="s">
        <v>571</v>
      </c>
      <c r="D35" s="1554">
        <v>-49346</v>
      </c>
      <c r="E35" s="1554">
        <v>-189</v>
      </c>
      <c r="F35" s="1554">
        <v>-920</v>
      </c>
      <c r="G35" s="1554">
        <v>0</v>
      </c>
      <c r="H35" s="1554">
        <v>-50455</v>
      </c>
      <c r="I35" s="1554"/>
      <c r="J35" s="1554">
        <v>533</v>
      </c>
      <c r="K35" s="1554">
        <v>0</v>
      </c>
      <c r="L35" s="1554">
        <v>-49922</v>
      </c>
      <c r="M35" s="148"/>
    </row>
    <row r="36" spans="1:13" ht="12" customHeight="1" x14ac:dyDescent="0.2">
      <c r="A36" s="104"/>
      <c r="B36" s="25" t="s">
        <v>494</v>
      </c>
      <c r="C36" s="12" t="s">
        <v>571</v>
      </c>
      <c r="D36" s="1552"/>
      <c r="E36" s="1552"/>
      <c r="F36" s="1553"/>
      <c r="G36" s="1552"/>
      <c r="H36" s="1553"/>
      <c r="I36" s="1552"/>
      <c r="J36" s="1553"/>
      <c r="K36" s="1552"/>
      <c r="L36" s="1552"/>
      <c r="M36" s="148"/>
    </row>
    <row r="37" spans="1:13" ht="11.25" customHeight="1" x14ac:dyDescent="0.2">
      <c r="A37" s="103" t="s">
        <v>495</v>
      </c>
      <c r="B37" s="25" t="s">
        <v>532</v>
      </c>
      <c r="C37" s="25" t="s">
        <v>571</v>
      </c>
      <c r="D37" s="1551">
        <v>-7307</v>
      </c>
      <c r="E37" s="1551">
        <v>-2017</v>
      </c>
      <c r="F37" s="1551">
        <v>-42</v>
      </c>
      <c r="G37" s="1551">
        <v>-314</v>
      </c>
      <c r="H37" s="1551">
        <v>-9680</v>
      </c>
      <c r="I37" s="1551"/>
      <c r="J37" s="1551">
        <v>-560</v>
      </c>
      <c r="K37" s="1551">
        <v>-788</v>
      </c>
      <c r="L37" s="1551">
        <v>-11028</v>
      </c>
      <c r="M37" s="148"/>
    </row>
    <row r="38" spans="1:13" ht="9.75" customHeight="1" x14ac:dyDescent="0.2">
      <c r="A38" s="99" t="s">
        <v>496</v>
      </c>
      <c r="B38" s="28" t="s">
        <v>497</v>
      </c>
      <c r="C38" s="12" t="s">
        <v>571</v>
      </c>
      <c r="D38" s="1552">
        <v>-7743</v>
      </c>
      <c r="E38" s="1552">
        <v>-2017</v>
      </c>
      <c r="F38" s="1553">
        <v>-42</v>
      </c>
      <c r="G38" s="1552">
        <v>-314</v>
      </c>
      <c r="H38" s="1553">
        <v>-10116</v>
      </c>
      <c r="I38" s="1552"/>
      <c r="J38" s="1553">
        <v>-560</v>
      </c>
      <c r="K38" s="1552">
        <v>-788</v>
      </c>
      <c r="L38" s="1552">
        <v>-11464</v>
      </c>
      <c r="M38" s="148"/>
    </row>
    <row r="39" spans="1:13" ht="9.75" customHeight="1" x14ac:dyDescent="0.2">
      <c r="A39" s="99" t="s">
        <v>498</v>
      </c>
      <c r="B39" s="28" t="s">
        <v>499</v>
      </c>
      <c r="C39" s="12" t="s">
        <v>571</v>
      </c>
      <c r="D39" s="1552">
        <v>436</v>
      </c>
      <c r="E39" s="1552">
        <v>0</v>
      </c>
      <c r="F39" s="1553">
        <v>0</v>
      </c>
      <c r="G39" s="1552">
        <v>0</v>
      </c>
      <c r="H39" s="1553">
        <v>436</v>
      </c>
      <c r="I39" s="1552"/>
      <c r="J39" s="1553">
        <v>0</v>
      </c>
      <c r="K39" s="1552">
        <v>0</v>
      </c>
      <c r="L39" s="1552">
        <v>436</v>
      </c>
      <c r="M39" s="148"/>
    </row>
    <row r="40" spans="1:13" ht="9.75" customHeight="1" x14ac:dyDescent="0.2">
      <c r="A40" s="99" t="s">
        <v>49</v>
      </c>
      <c r="B40" s="28" t="s">
        <v>487</v>
      </c>
      <c r="C40" s="12" t="s">
        <v>571</v>
      </c>
      <c r="D40" s="1552">
        <v>0</v>
      </c>
      <c r="E40" s="1552">
        <v>0</v>
      </c>
      <c r="F40" s="1553">
        <v>0</v>
      </c>
      <c r="G40" s="1552">
        <v>0</v>
      </c>
      <c r="H40" s="1553">
        <v>0</v>
      </c>
      <c r="I40" s="1552"/>
      <c r="J40" s="1553">
        <v>0</v>
      </c>
      <c r="K40" s="1552">
        <v>0</v>
      </c>
      <c r="L40" s="1552">
        <v>0</v>
      </c>
      <c r="M40" s="148"/>
    </row>
    <row r="41" spans="1:13" ht="12" customHeight="1" x14ac:dyDescent="0.2">
      <c r="A41" s="103" t="s">
        <v>50</v>
      </c>
      <c r="B41" s="25" t="s">
        <v>533</v>
      </c>
      <c r="C41" s="25" t="s">
        <v>571</v>
      </c>
      <c r="D41" s="1551">
        <v>48056</v>
      </c>
      <c r="E41" s="1551">
        <v>-633</v>
      </c>
      <c r="F41" s="1551">
        <v>970</v>
      </c>
      <c r="G41" s="1551">
        <v>-314</v>
      </c>
      <c r="H41" s="1551">
        <v>48079</v>
      </c>
      <c r="I41" s="1551"/>
      <c r="J41" s="1551">
        <v>2629</v>
      </c>
      <c r="K41" s="1551">
        <v>-788</v>
      </c>
      <c r="L41" s="1551">
        <v>49920</v>
      </c>
      <c r="M41" s="148"/>
    </row>
    <row r="42" spans="1:13" ht="9.75" customHeight="1" x14ac:dyDescent="0.2">
      <c r="A42" s="99" t="s">
        <v>52</v>
      </c>
      <c r="B42" s="28" t="s">
        <v>497</v>
      </c>
      <c r="C42" s="12" t="s">
        <v>571</v>
      </c>
      <c r="D42" s="1552">
        <v>39603</v>
      </c>
      <c r="E42" s="1552">
        <v>-633</v>
      </c>
      <c r="F42" s="1553">
        <v>970</v>
      </c>
      <c r="G42" s="1552">
        <v>-314</v>
      </c>
      <c r="H42" s="1553">
        <v>39626</v>
      </c>
      <c r="I42" s="1552"/>
      <c r="J42" s="1553">
        <v>1814</v>
      </c>
      <c r="K42" s="1552">
        <v>-788</v>
      </c>
      <c r="L42" s="1552">
        <v>40652</v>
      </c>
      <c r="M42" s="148"/>
    </row>
    <row r="43" spans="1:13" ht="9.75" customHeight="1" x14ac:dyDescent="0.2">
      <c r="A43" s="99" t="s">
        <v>53</v>
      </c>
      <c r="B43" s="28" t="s">
        <v>499</v>
      </c>
      <c r="C43" s="12" t="s">
        <v>571</v>
      </c>
      <c r="D43" s="1552">
        <v>8453</v>
      </c>
      <c r="E43" s="1552">
        <v>0</v>
      </c>
      <c r="F43" s="1553">
        <v>0</v>
      </c>
      <c r="G43" s="1552">
        <v>0</v>
      </c>
      <c r="H43" s="1553">
        <v>8453</v>
      </c>
      <c r="I43" s="1552"/>
      <c r="J43" s="1553">
        <v>815</v>
      </c>
      <c r="K43" s="1552">
        <v>0</v>
      </c>
      <c r="L43" s="1552">
        <v>9268</v>
      </c>
      <c r="M43" s="148"/>
    </row>
    <row r="44" spans="1:13" ht="12" customHeight="1" x14ac:dyDescent="0.2">
      <c r="A44" s="703" t="s">
        <v>488</v>
      </c>
      <c r="B44" s="146" t="s">
        <v>534</v>
      </c>
      <c r="C44" s="31" t="s">
        <v>571</v>
      </c>
      <c r="D44" s="1554">
        <v>55363</v>
      </c>
      <c r="E44" s="1554">
        <v>1384</v>
      </c>
      <c r="F44" s="1554">
        <v>1012</v>
      </c>
      <c r="G44" s="1554">
        <v>0</v>
      </c>
      <c r="H44" s="1554">
        <v>57759</v>
      </c>
      <c r="I44" s="1554"/>
      <c r="J44" s="1554">
        <v>3189</v>
      </c>
      <c r="K44" s="1554">
        <v>0</v>
      </c>
      <c r="L44" s="1554">
        <v>60948</v>
      </c>
      <c r="M44" s="148"/>
    </row>
    <row r="45" spans="1:13" ht="12" customHeight="1" x14ac:dyDescent="0.2">
      <c r="A45" s="766" t="s">
        <v>489</v>
      </c>
      <c r="B45" s="155" t="s">
        <v>535</v>
      </c>
      <c r="C45" s="767" t="s">
        <v>571</v>
      </c>
      <c r="D45" s="1556">
        <v>6017</v>
      </c>
      <c r="E45" s="1556">
        <v>1195</v>
      </c>
      <c r="F45" s="1557">
        <v>92</v>
      </c>
      <c r="G45" s="1556">
        <v>0</v>
      </c>
      <c r="H45" s="1557">
        <v>7304</v>
      </c>
      <c r="I45" s="1556"/>
      <c r="J45" s="1557">
        <v>3722</v>
      </c>
      <c r="K45" s="1556">
        <v>0</v>
      </c>
      <c r="L45" s="1558">
        <v>11026</v>
      </c>
      <c r="M45" s="148"/>
    </row>
    <row r="46" spans="1:13" ht="12" customHeight="1" x14ac:dyDescent="0.2">
      <c r="A46" s="106" t="s">
        <v>58</v>
      </c>
      <c r="B46" s="12"/>
      <c r="C46" s="12"/>
      <c r="D46" s="914"/>
      <c r="E46" s="914"/>
      <c r="F46" s="914"/>
      <c r="G46" s="1030"/>
      <c r="I46" s="914"/>
      <c r="J46" s="914"/>
      <c r="K46" s="914"/>
      <c r="L46" s="1030" t="s">
        <v>491</v>
      </c>
      <c r="M46" s="148"/>
    </row>
    <row r="47" spans="1:13" ht="9.75" customHeight="1" x14ac:dyDescent="0.2">
      <c r="A47" s="106" t="s">
        <v>59</v>
      </c>
      <c r="B47" s="12"/>
      <c r="C47" s="12"/>
      <c r="D47" s="914"/>
      <c r="E47" s="914"/>
      <c r="F47" s="914"/>
      <c r="G47" s="914"/>
      <c r="H47" s="914"/>
      <c r="I47" s="914"/>
      <c r="J47" s="914"/>
      <c r="K47" s="914"/>
      <c r="L47" s="914"/>
      <c r="M47" s="148"/>
    </row>
    <row r="48" spans="1:13" ht="9.75" customHeight="1" x14ac:dyDescent="0.2">
      <c r="A48" s="156"/>
      <c r="B48" s="12"/>
      <c r="C48" s="12"/>
      <c r="D48" s="914"/>
      <c r="E48" s="914"/>
      <c r="F48" s="914"/>
      <c r="G48" s="914"/>
      <c r="H48" s="914"/>
      <c r="I48" s="914"/>
      <c r="J48" s="914"/>
      <c r="K48" s="914"/>
      <c r="L48" s="914"/>
      <c r="M48" s="148"/>
    </row>
    <row r="49" spans="4:13" ht="10.5" customHeight="1" x14ac:dyDescent="0.2">
      <c r="D49" s="1031"/>
      <c r="E49" s="1031"/>
      <c r="F49" s="1032"/>
      <c r="G49" s="1031"/>
      <c r="H49" s="1031"/>
      <c r="I49" s="1031"/>
      <c r="J49" s="1031"/>
      <c r="K49" s="1031"/>
      <c r="L49" s="1031"/>
      <c r="M49" s="148"/>
    </row>
    <row r="50" spans="4:13" ht="10.5" customHeight="1" x14ac:dyDescent="0.2">
      <c r="D50" s="1033"/>
      <c r="E50" s="1033"/>
      <c r="F50" s="961"/>
      <c r="G50" s="1033"/>
      <c r="H50" s="1033"/>
      <c r="I50" s="1033"/>
      <c r="J50" s="1033"/>
      <c r="K50" s="1033"/>
      <c r="L50" s="1033"/>
      <c r="M50" s="148"/>
    </row>
  </sheetData>
  <mergeCells count="10">
    <mergeCell ref="D3:L3"/>
    <mergeCell ref="G1:K1"/>
    <mergeCell ref="G2:L2"/>
    <mergeCell ref="A4:B5"/>
    <mergeCell ref="D4:H4"/>
    <mergeCell ref="I4:I5"/>
    <mergeCell ref="J4:J5"/>
    <mergeCell ref="K4:K5"/>
    <mergeCell ref="L4:L5"/>
    <mergeCell ref="A1:B1"/>
  </mergeCells>
  <phoneticPr fontId="1" type="noConversion"/>
  <printOptions horizontalCentered="1"/>
  <pageMargins left="0.19685039370078741" right="0.19685039370078741" top="0.6692913385826772" bottom="0.51181102362204722" header="0" footer="0.31496062992125984"/>
  <pageSetup paperSize="9" scale="96" firstPageNumber="31" fitToWidth="0" orientation="landscape" r:id="rId1"/>
  <headerFooter alignWithMargins="0">
    <oddFooter>&amp;C&amp;P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6">
    <pageSetUpPr fitToPage="1"/>
  </sheetPr>
  <dimension ref="A1:M43"/>
  <sheetViews>
    <sheetView view="pageBreakPreview" zoomScale="75" zoomScaleNormal="100" zoomScaleSheetLayoutView="75" workbookViewId="0">
      <selection sqref="A1:B1"/>
    </sheetView>
  </sheetViews>
  <sheetFormatPr defaultRowHeight="12.75" x14ac:dyDescent="0.2"/>
  <cols>
    <col min="1" max="1" width="4.7109375" style="153" customWidth="1"/>
    <col min="2" max="2" width="35.28515625" style="34" customWidth="1"/>
    <col min="3" max="3" width="0.85546875" style="34" customWidth="1"/>
    <col min="4" max="4" width="10" style="1020" customWidth="1"/>
    <col min="5" max="5" width="10.85546875" style="1020" customWidth="1"/>
    <col min="6" max="12" width="10" style="1020" customWidth="1"/>
    <col min="13" max="13" width="3.28515625" customWidth="1"/>
    <col min="14" max="16384" width="9.140625" style="34"/>
  </cols>
  <sheetData>
    <row r="1" spans="1:13" ht="27.75" customHeight="1" x14ac:dyDescent="0.2">
      <c r="A1" s="3107" t="s">
        <v>184</v>
      </c>
      <c r="B1" s="3075"/>
      <c r="C1" s="130"/>
      <c r="D1" s="1021"/>
      <c r="E1" s="952"/>
      <c r="F1" s="952"/>
      <c r="G1" s="3125" t="s">
        <v>185</v>
      </c>
      <c r="H1" s="3125"/>
      <c r="I1" s="3125"/>
      <c r="J1" s="3125"/>
      <c r="K1" s="3125"/>
      <c r="L1" s="953">
        <v>964</v>
      </c>
      <c r="M1" s="34"/>
    </row>
    <row r="2" spans="1:13" x14ac:dyDescent="0.2">
      <c r="A2" s="94" t="s">
        <v>475</v>
      </c>
      <c r="B2" s="7"/>
      <c r="C2" s="8"/>
      <c r="D2" s="1022"/>
      <c r="E2" s="952"/>
      <c r="F2" s="952"/>
      <c r="G2" s="3189" t="s">
        <v>356</v>
      </c>
      <c r="H2" s="3189"/>
      <c r="I2" s="3189"/>
      <c r="J2" s="3189"/>
      <c r="K2" s="3189"/>
      <c r="L2" s="3189"/>
      <c r="M2" s="34"/>
    </row>
    <row r="3" spans="1:13" ht="12" customHeight="1" x14ac:dyDescent="0.2">
      <c r="A3" s="95"/>
      <c r="B3" s="10"/>
      <c r="C3" s="11"/>
      <c r="D3" s="3186" t="s">
        <v>197</v>
      </c>
      <c r="E3" s="3187"/>
      <c r="F3" s="3187"/>
      <c r="G3" s="3187"/>
      <c r="H3" s="3187"/>
      <c r="I3" s="3187"/>
      <c r="J3" s="3187"/>
      <c r="K3" s="3187"/>
      <c r="L3" s="3188"/>
      <c r="M3" s="34"/>
    </row>
    <row r="4" spans="1:13" ht="12" customHeight="1" x14ac:dyDescent="0.2">
      <c r="A4" s="3094" t="s">
        <v>477</v>
      </c>
      <c r="B4" s="3095"/>
      <c r="C4" s="12"/>
      <c r="D4" s="3190" t="s">
        <v>552</v>
      </c>
      <c r="E4" s="3121"/>
      <c r="F4" s="3121"/>
      <c r="G4" s="3121"/>
      <c r="H4" s="3122"/>
      <c r="I4" s="3191" t="s">
        <v>553</v>
      </c>
      <c r="J4" s="3193" t="s">
        <v>554</v>
      </c>
      <c r="K4" s="3191" t="s">
        <v>555</v>
      </c>
      <c r="L4" s="3194" t="s">
        <v>357</v>
      </c>
      <c r="M4" s="5"/>
    </row>
    <row r="5" spans="1:13" ht="31.5" x14ac:dyDescent="0.2">
      <c r="A5" s="3094"/>
      <c r="B5" s="3095"/>
      <c r="C5" s="12"/>
      <c r="D5" s="2169" t="s">
        <v>556</v>
      </c>
      <c r="E5" s="2170" t="s">
        <v>557</v>
      </c>
      <c r="F5" s="2168" t="s">
        <v>558</v>
      </c>
      <c r="G5" s="2170" t="s">
        <v>555</v>
      </c>
      <c r="H5" s="2168" t="s">
        <v>124</v>
      </c>
      <c r="I5" s="3192"/>
      <c r="J5" s="3193"/>
      <c r="K5" s="3192"/>
      <c r="L5" s="3194"/>
      <c r="M5" s="5"/>
    </row>
    <row r="6" spans="1:13" ht="10.5" customHeight="1" x14ac:dyDescent="0.2">
      <c r="A6" s="96"/>
      <c r="B6" s="18"/>
      <c r="C6" s="18"/>
      <c r="D6" s="1025" t="s">
        <v>559</v>
      </c>
      <c r="E6" s="1026" t="s">
        <v>560</v>
      </c>
      <c r="F6" s="1027" t="s">
        <v>561</v>
      </c>
      <c r="G6" s="1026" t="s">
        <v>562</v>
      </c>
      <c r="H6" s="1027" t="s">
        <v>563</v>
      </c>
      <c r="I6" s="1026" t="s">
        <v>564</v>
      </c>
      <c r="J6" s="1027" t="s">
        <v>565</v>
      </c>
      <c r="K6" s="1026" t="s">
        <v>566</v>
      </c>
      <c r="L6" s="1028" t="s">
        <v>567</v>
      </c>
      <c r="M6" s="5"/>
    </row>
    <row r="7" spans="1:13" ht="10.5" customHeight="1" x14ac:dyDescent="0.2">
      <c r="A7" s="97"/>
      <c r="B7" s="23" t="s">
        <v>568</v>
      </c>
      <c r="C7" s="131"/>
      <c r="D7" s="1034" t="s">
        <v>569</v>
      </c>
      <c r="E7" s="1034" t="s">
        <v>569</v>
      </c>
      <c r="F7" s="1034" t="s">
        <v>569</v>
      </c>
      <c r="G7" s="1034" t="s">
        <v>569</v>
      </c>
      <c r="H7" s="1035" t="s">
        <v>569</v>
      </c>
      <c r="I7" s="1034" t="s">
        <v>569</v>
      </c>
      <c r="J7" s="1035" t="s">
        <v>569</v>
      </c>
      <c r="K7" s="1034" t="s">
        <v>569</v>
      </c>
      <c r="L7" s="1036" t="s">
        <v>569</v>
      </c>
      <c r="M7" s="5"/>
    </row>
    <row r="8" spans="1:13" ht="15" customHeight="1" x14ac:dyDescent="0.2">
      <c r="A8" s="706" t="s">
        <v>125</v>
      </c>
      <c r="B8" s="300" t="s">
        <v>536</v>
      </c>
      <c r="C8" s="300" t="s">
        <v>571</v>
      </c>
      <c r="D8" s="940">
        <v>168657</v>
      </c>
      <c r="E8" s="940">
        <v>36418</v>
      </c>
      <c r="F8" s="940">
        <v>165047</v>
      </c>
      <c r="G8" s="940">
        <v>-70874</v>
      </c>
      <c r="H8" s="940">
        <v>299248</v>
      </c>
      <c r="I8" s="940"/>
      <c r="J8" s="940">
        <v>114242</v>
      </c>
      <c r="K8" s="940">
        <v>-57923</v>
      </c>
      <c r="L8" s="940">
        <v>355567</v>
      </c>
      <c r="M8" s="148"/>
    </row>
    <row r="9" spans="1:13" ht="15.75" customHeight="1" x14ac:dyDescent="0.2">
      <c r="A9" s="145" t="s">
        <v>127</v>
      </c>
      <c r="B9" s="143" t="s">
        <v>596</v>
      </c>
      <c r="C9" s="143" t="s">
        <v>571</v>
      </c>
      <c r="D9" s="918">
        <v>141751</v>
      </c>
      <c r="E9" s="918">
        <v>3622</v>
      </c>
      <c r="F9" s="918">
        <v>0</v>
      </c>
      <c r="G9" s="918">
        <v>-272</v>
      </c>
      <c r="H9" s="918">
        <v>145101</v>
      </c>
      <c r="I9" s="918"/>
      <c r="J9" s="918">
        <v>37393</v>
      </c>
      <c r="K9" s="918">
        <v>-818</v>
      </c>
      <c r="L9" s="918">
        <v>181676</v>
      </c>
      <c r="M9" s="148"/>
    </row>
    <row r="10" spans="1:13" ht="15.75" customHeight="1" x14ac:dyDescent="0.2">
      <c r="A10" s="145" t="s">
        <v>597</v>
      </c>
      <c r="B10" s="160" t="s">
        <v>598</v>
      </c>
      <c r="C10" s="143" t="s">
        <v>571</v>
      </c>
      <c r="D10" s="1559">
        <v>34099</v>
      </c>
      <c r="E10" s="1559">
        <v>141</v>
      </c>
      <c r="F10" s="1559">
        <v>0</v>
      </c>
      <c r="G10" s="1559">
        <v>-23</v>
      </c>
      <c r="H10" s="1559">
        <v>34217</v>
      </c>
      <c r="I10" s="1559"/>
      <c r="J10" s="1559">
        <v>20023</v>
      </c>
      <c r="K10" s="1559">
        <v>0</v>
      </c>
      <c r="L10" s="1559">
        <v>54240</v>
      </c>
      <c r="M10" s="148"/>
    </row>
    <row r="11" spans="1:13" ht="9.75" customHeight="1" x14ac:dyDescent="0.2">
      <c r="A11" s="720" t="s">
        <v>599</v>
      </c>
      <c r="B11" s="721" t="s">
        <v>478</v>
      </c>
      <c r="C11" s="722" t="s">
        <v>571</v>
      </c>
      <c r="D11" s="1560">
        <v>21262</v>
      </c>
      <c r="E11" s="1560">
        <v>104</v>
      </c>
      <c r="F11" s="1560">
        <v>0</v>
      </c>
      <c r="G11" s="1560">
        <v>0</v>
      </c>
      <c r="H11" s="1560">
        <v>21366</v>
      </c>
      <c r="I11" s="1560"/>
      <c r="J11" s="1560">
        <v>15128</v>
      </c>
      <c r="K11" s="1560">
        <v>0</v>
      </c>
      <c r="L11" s="1560">
        <v>36494</v>
      </c>
      <c r="M11" s="148"/>
    </row>
    <row r="12" spans="1:13" ht="9.75" customHeight="1" x14ac:dyDescent="0.2">
      <c r="A12" s="720" t="s">
        <v>600</v>
      </c>
      <c r="B12" s="721" t="s">
        <v>479</v>
      </c>
      <c r="C12" s="722" t="s">
        <v>571</v>
      </c>
      <c r="D12" s="1560">
        <v>12837</v>
      </c>
      <c r="E12" s="1560">
        <v>37</v>
      </c>
      <c r="F12" s="1560">
        <v>0</v>
      </c>
      <c r="G12" s="1560">
        <v>-23</v>
      </c>
      <c r="H12" s="1560">
        <v>12851</v>
      </c>
      <c r="I12" s="1560"/>
      <c r="J12" s="1560">
        <v>4895</v>
      </c>
      <c r="K12" s="1560">
        <v>0</v>
      </c>
      <c r="L12" s="1560">
        <v>17746</v>
      </c>
      <c r="M12" s="148"/>
    </row>
    <row r="13" spans="1:13" ht="9.75" customHeight="1" x14ac:dyDescent="0.2">
      <c r="A13" s="720" t="s">
        <v>601</v>
      </c>
      <c r="B13" s="721" t="s">
        <v>480</v>
      </c>
      <c r="C13" s="722" t="s">
        <v>571</v>
      </c>
      <c r="D13" s="1560">
        <v>0</v>
      </c>
      <c r="E13" s="1560">
        <v>0</v>
      </c>
      <c r="F13" s="1560">
        <v>0</v>
      </c>
      <c r="G13" s="1560">
        <v>0</v>
      </c>
      <c r="H13" s="1560">
        <v>0</v>
      </c>
      <c r="I13" s="1560"/>
      <c r="J13" s="1560">
        <v>0</v>
      </c>
      <c r="K13" s="1560">
        <v>0</v>
      </c>
      <c r="L13" s="1560">
        <v>0</v>
      </c>
      <c r="M13" s="148"/>
    </row>
    <row r="14" spans="1:13" ht="15.75" customHeight="1" x14ac:dyDescent="0.2">
      <c r="A14" s="145" t="s">
        <v>602</v>
      </c>
      <c r="B14" s="160" t="s">
        <v>603</v>
      </c>
      <c r="C14" s="143" t="s">
        <v>571</v>
      </c>
      <c r="D14" s="1559">
        <v>0</v>
      </c>
      <c r="E14" s="1559">
        <v>2184</v>
      </c>
      <c r="F14" s="1559">
        <v>0</v>
      </c>
      <c r="G14" s="1559">
        <v>-27</v>
      </c>
      <c r="H14" s="1559">
        <v>2157</v>
      </c>
      <c r="I14" s="1559"/>
      <c r="J14" s="1559">
        <v>0</v>
      </c>
      <c r="K14" s="1559">
        <v>-25</v>
      </c>
      <c r="L14" s="1559">
        <v>2132</v>
      </c>
      <c r="M14" s="148"/>
    </row>
    <row r="15" spans="1:13" ht="15.75" customHeight="1" x14ac:dyDescent="0.2">
      <c r="A15" s="145" t="s">
        <v>604</v>
      </c>
      <c r="B15" s="160" t="s">
        <v>605</v>
      </c>
      <c r="C15" s="143" t="s">
        <v>571</v>
      </c>
      <c r="D15" s="1559">
        <v>0</v>
      </c>
      <c r="E15" s="1559">
        <v>14</v>
      </c>
      <c r="F15" s="1559">
        <v>0</v>
      </c>
      <c r="G15" s="1559">
        <v>0</v>
      </c>
      <c r="H15" s="1559">
        <v>14</v>
      </c>
      <c r="I15" s="1559"/>
      <c r="J15" s="1559">
        <v>12106</v>
      </c>
      <c r="K15" s="1559">
        <v>-468</v>
      </c>
      <c r="L15" s="1559">
        <v>11652</v>
      </c>
      <c r="M15" s="148"/>
    </row>
    <row r="16" spans="1:13" ht="9.75" customHeight="1" x14ac:dyDescent="0.2">
      <c r="A16" s="720" t="s">
        <v>606</v>
      </c>
      <c r="B16" s="721" t="s">
        <v>481</v>
      </c>
      <c r="C16" s="722" t="s">
        <v>571</v>
      </c>
      <c r="D16" s="1560">
        <v>0</v>
      </c>
      <c r="E16" s="1560">
        <v>8</v>
      </c>
      <c r="F16" s="1560">
        <v>0</v>
      </c>
      <c r="G16" s="1560">
        <v>0</v>
      </c>
      <c r="H16" s="1560">
        <v>8</v>
      </c>
      <c r="I16" s="1560"/>
      <c r="J16" s="1560">
        <v>11868</v>
      </c>
      <c r="K16" s="1560">
        <v>-468</v>
      </c>
      <c r="L16" s="1560">
        <v>11408</v>
      </c>
      <c r="M16" s="148"/>
    </row>
    <row r="17" spans="1:13" ht="9.75" customHeight="1" x14ac:dyDescent="0.2">
      <c r="A17" s="720" t="s">
        <v>607</v>
      </c>
      <c r="B17" s="721" t="s">
        <v>482</v>
      </c>
      <c r="C17" s="722" t="s">
        <v>571</v>
      </c>
      <c r="D17" s="1560">
        <v>0</v>
      </c>
      <c r="E17" s="1560">
        <v>0</v>
      </c>
      <c r="F17" s="1560">
        <v>0</v>
      </c>
      <c r="G17" s="1560">
        <v>0</v>
      </c>
      <c r="H17" s="1560">
        <v>0</v>
      </c>
      <c r="I17" s="1560"/>
      <c r="J17" s="1560">
        <v>0</v>
      </c>
      <c r="K17" s="1560">
        <v>0</v>
      </c>
      <c r="L17" s="1560">
        <v>0</v>
      </c>
      <c r="M17" s="148"/>
    </row>
    <row r="18" spans="1:13" ht="9.75" customHeight="1" x14ac:dyDescent="0.2">
      <c r="A18" s="720" t="s">
        <v>608</v>
      </c>
      <c r="B18" s="721" t="s">
        <v>483</v>
      </c>
      <c r="C18" s="722" t="s">
        <v>571</v>
      </c>
      <c r="D18" s="1560">
        <v>0</v>
      </c>
      <c r="E18" s="1560">
        <v>6</v>
      </c>
      <c r="F18" s="1560">
        <v>0</v>
      </c>
      <c r="G18" s="1560">
        <v>0</v>
      </c>
      <c r="H18" s="1560">
        <v>6</v>
      </c>
      <c r="I18" s="1560"/>
      <c r="J18" s="1560">
        <v>223</v>
      </c>
      <c r="K18" s="1560">
        <v>0</v>
      </c>
      <c r="L18" s="1560">
        <v>229</v>
      </c>
      <c r="M18" s="148"/>
    </row>
    <row r="19" spans="1:13" ht="9.75" customHeight="1" x14ac:dyDescent="0.2">
      <c r="A19" s="720" t="s">
        <v>609</v>
      </c>
      <c r="B19" s="721" t="s">
        <v>484</v>
      </c>
      <c r="C19" s="722" t="s">
        <v>571</v>
      </c>
      <c r="D19" s="1560">
        <v>0</v>
      </c>
      <c r="E19" s="1560">
        <v>0</v>
      </c>
      <c r="F19" s="1560">
        <v>0</v>
      </c>
      <c r="G19" s="1560">
        <v>0</v>
      </c>
      <c r="H19" s="1560">
        <v>0</v>
      </c>
      <c r="I19" s="1560"/>
      <c r="J19" s="1560">
        <v>0</v>
      </c>
      <c r="K19" s="1560">
        <v>0</v>
      </c>
      <c r="L19" s="1560">
        <v>0</v>
      </c>
      <c r="M19" s="148"/>
    </row>
    <row r="20" spans="1:13" ht="9.75" customHeight="1" x14ac:dyDescent="0.2">
      <c r="A20" s="720" t="s">
        <v>610</v>
      </c>
      <c r="B20" s="721" t="s">
        <v>485</v>
      </c>
      <c r="C20" s="722" t="s">
        <v>571</v>
      </c>
      <c r="D20" s="1560">
        <v>0</v>
      </c>
      <c r="E20" s="1560">
        <v>0</v>
      </c>
      <c r="F20" s="1560">
        <v>0</v>
      </c>
      <c r="G20" s="1560">
        <v>0</v>
      </c>
      <c r="H20" s="1560">
        <v>0</v>
      </c>
      <c r="I20" s="1560"/>
      <c r="J20" s="1560">
        <v>0</v>
      </c>
      <c r="K20" s="1560">
        <v>0</v>
      </c>
      <c r="L20" s="1560">
        <v>0</v>
      </c>
      <c r="M20" s="148"/>
    </row>
    <row r="21" spans="1:13" ht="9.75" customHeight="1" x14ac:dyDescent="0.2">
      <c r="A21" s="720" t="s">
        <v>611</v>
      </c>
      <c r="B21" s="721" t="s">
        <v>486</v>
      </c>
      <c r="C21" s="722" t="s">
        <v>571</v>
      </c>
      <c r="D21" s="1560">
        <v>0</v>
      </c>
      <c r="E21" s="1560">
        <v>0</v>
      </c>
      <c r="F21" s="1560">
        <v>0</v>
      </c>
      <c r="G21" s="1560">
        <v>0</v>
      </c>
      <c r="H21" s="1560">
        <v>0</v>
      </c>
      <c r="I21" s="1560"/>
      <c r="J21" s="1560">
        <v>15</v>
      </c>
      <c r="K21" s="1560">
        <v>0</v>
      </c>
      <c r="L21" s="1560">
        <v>15</v>
      </c>
      <c r="M21" s="148"/>
    </row>
    <row r="22" spans="1:13" ht="15.75" customHeight="1" x14ac:dyDescent="0.2">
      <c r="A22" s="145" t="s">
        <v>612</v>
      </c>
      <c r="B22" s="160" t="s">
        <v>215</v>
      </c>
      <c r="C22" s="143" t="s">
        <v>571</v>
      </c>
      <c r="D22" s="1559">
        <v>105527</v>
      </c>
      <c r="E22" s="1559">
        <v>1280</v>
      </c>
      <c r="F22" s="1559">
        <v>0</v>
      </c>
      <c r="G22" s="1559">
        <v>-222</v>
      </c>
      <c r="H22" s="1559">
        <v>106585</v>
      </c>
      <c r="I22" s="1559"/>
      <c r="J22" s="1559">
        <v>3468</v>
      </c>
      <c r="K22" s="1559">
        <v>-325</v>
      </c>
      <c r="L22" s="1559">
        <v>109728</v>
      </c>
      <c r="M22" s="148"/>
    </row>
    <row r="23" spans="1:13" ht="9.75" customHeight="1" x14ac:dyDescent="0.2">
      <c r="A23" s="720" t="s">
        <v>216</v>
      </c>
      <c r="B23" s="721" t="s">
        <v>134</v>
      </c>
      <c r="C23" s="722" t="s">
        <v>571</v>
      </c>
      <c r="D23" s="1560">
        <v>66221</v>
      </c>
      <c r="E23" s="1560">
        <v>296</v>
      </c>
      <c r="F23" s="1560">
        <v>0</v>
      </c>
      <c r="G23" s="1560">
        <v>-222</v>
      </c>
      <c r="H23" s="1560">
        <v>66295</v>
      </c>
      <c r="I23" s="1560"/>
      <c r="J23" s="1560">
        <v>0</v>
      </c>
      <c r="K23" s="1560">
        <v>-325</v>
      </c>
      <c r="L23" s="1560">
        <v>65970</v>
      </c>
      <c r="M23" s="148"/>
    </row>
    <row r="24" spans="1:13" ht="9.75" customHeight="1" x14ac:dyDescent="0.2">
      <c r="A24" s="720" t="s">
        <v>217</v>
      </c>
      <c r="B24" s="770" t="s">
        <v>135</v>
      </c>
      <c r="C24" s="722" t="s">
        <v>571</v>
      </c>
      <c r="D24" s="1560">
        <v>66221</v>
      </c>
      <c r="E24" s="1560">
        <v>296</v>
      </c>
      <c r="F24" s="1560">
        <v>0</v>
      </c>
      <c r="G24" s="1560">
        <v>-222</v>
      </c>
      <c r="H24" s="1560">
        <v>66295</v>
      </c>
      <c r="I24" s="1560"/>
      <c r="J24" s="1560">
        <v>0</v>
      </c>
      <c r="K24" s="1560">
        <v>-325</v>
      </c>
      <c r="L24" s="1560">
        <v>65970</v>
      </c>
      <c r="M24" s="148"/>
    </row>
    <row r="25" spans="1:13" ht="9.75" customHeight="1" x14ac:dyDescent="0.2">
      <c r="A25" s="720" t="s">
        <v>218</v>
      </c>
      <c r="B25" s="770" t="s">
        <v>136</v>
      </c>
      <c r="C25" s="722" t="s">
        <v>571</v>
      </c>
      <c r="D25" s="1560">
        <v>0</v>
      </c>
      <c r="E25" s="1560">
        <v>0</v>
      </c>
      <c r="F25" s="1560">
        <v>0</v>
      </c>
      <c r="G25" s="1560">
        <v>0</v>
      </c>
      <c r="H25" s="1560">
        <v>0</v>
      </c>
      <c r="I25" s="1560"/>
      <c r="J25" s="1560">
        <v>0</v>
      </c>
      <c r="K25" s="1560">
        <v>0</v>
      </c>
      <c r="L25" s="1560">
        <v>0</v>
      </c>
      <c r="M25" s="148"/>
    </row>
    <row r="26" spans="1:13" ht="9.75" customHeight="1" x14ac:dyDescent="0.2">
      <c r="A26" s="720" t="s">
        <v>219</v>
      </c>
      <c r="B26" s="770" t="s">
        <v>137</v>
      </c>
      <c r="C26" s="722" t="s">
        <v>571</v>
      </c>
      <c r="D26" s="1560">
        <v>0</v>
      </c>
      <c r="E26" s="1560">
        <v>0</v>
      </c>
      <c r="F26" s="1560">
        <v>0</v>
      </c>
      <c r="G26" s="1560">
        <v>0</v>
      </c>
      <c r="H26" s="1560">
        <v>0</v>
      </c>
      <c r="I26" s="1560"/>
      <c r="J26" s="1560">
        <v>0</v>
      </c>
      <c r="K26" s="1560">
        <v>0</v>
      </c>
      <c r="L26" s="1560">
        <v>0</v>
      </c>
      <c r="M26" s="148"/>
    </row>
    <row r="27" spans="1:13" ht="9.75" customHeight="1" x14ac:dyDescent="0.2">
      <c r="A27" s="720" t="s">
        <v>220</v>
      </c>
      <c r="B27" s="721" t="s">
        <v>138</v>
      </c>
      <c r="C27" s="722" t="s">
        <v>571</v>
      </c>
      <c r="D27" s="1560">
        <v>38497</v>
      </c>
      <c r="E27" s="1560">
        <v>2</v>
      </c>
      <c r="F27" s="1560">
        <v>0</v>
      </c>
      <c r="G27" s="1560">
        <v>0</v>
      </c>
      <c r="H27" s="1560">
        <v>38499</v>
      </c>
      <c r="I27" s="1560"/>
      <c r="J27" s="1560">
        <v>1</v>
      </c>
      <c r="K27" s="1560">
        <v>0</v>
      </c>
      <c r="L27" s="1560">
        <v>38500</v>
      </c>
      <c r="M27" s="148"/>
    </row>
    <row r="28" spans="1:13" ht="9.75" customHeight="1" x14ac:dyDescent="0.2">
      <c r="A28" s="720" t="s">
        <v>221</v>
      </c>
      <c r="B28" s="721" t="s">
        <v>139</v>
      </c>
      <c r="C28" s="722" t="s">
        <v>571</v>
      </c>
      <c r="D28" s="1560">
        <v>0</v>
      </c>
      <c r="E28" s="1560">
        <v>0</v>
      </c>
      <c r="F28" s="1560">
        <v>0</v>
      </c>
      <c r="G28" s="1560">
        <v>0</v>
      </c>
      <c r="H28" s="1560">
        <v>0</v>
      </c>
      <c r="I28" s="1560"/>
      <c r="J28" s="1560">
        <v>0</v>
      </c>
      <c r="K28" s="1560">
        <v>0</v>
      </c>
      <c r="L28" s="1560">
        <v>0</v>
      </c>
      <c r="M28" s="148"/>
    </row>
    <row r="29" spans="1:13" ht="9.75" customHeight="1" x14ac:dyDescent="0.2">
      <c r="A29" s="720" t="s">
        <v>222</v>
      </c>
      <c r="B29" s="721" t="s">
        <v>140</v>
      </c>
      <c r="C29" s="722" t="s">
        <v>571</v>
      </c>
      <c r="D29" s="1560">
        <v>787</v>
      </c>
      <c r="E29" s="1560">
        <v>600</v>
      </c>
      <c r="F29" s="1560">
        <v>0</v>
      </c>
      <c r="G29" s="1560">
        <v>0</v>
      </c>
      <c r="H29" s="1560">
        <v>1387</v>
      </c>
      <c r="I29" s="1560"/>
      <c r="J29" s="1560">
        <v>0</v>
      </c>
      <c r="K29" s="1560">
        <v>0</v>
      </c>
      <c r="L29" s="1560">
        <v>1387</v>
      </c>
      <c r="M29" s="148"/>
    </row>
    <row r="30" spans="1:13" ht="9.75" customHeight="1" x14ac:dyDescent="0.2">
      <c r="A30" s="720" t="s">
        <v>223</v>
      </c>
      <c r="B30" s="721" t="s">
        <v>141</v>
      </c>
      <c r="C30" s="722" t="s">
        <v>571</v>
      </c>
      <c r="D30" s="1560">
        <v>22</v>
      </c>
      <c r="E30" s="1560">
        <v>382</v>
      </c>
      <c r="F30" s="1560">
        <v>0</v>
      </c>
      <c r="G30" s="1560">
        <v>0</v>
      </c>
      <c r="H30" s="1560">
        <v>404</v>
      </c>
      <c r="I30" s="1560"/>
      <c r="J30" s="1560">
        <v>3467</v>
      </c>
      <c r="K30" s="1560">
        <v>0</v>
      </c>
      <c r="L30" s="1560">
        <v>3871</v>
      </c>
      <c r="M30" s="148"/>
    </row>
    <row r="31" spans="1:13" ht="9.75" customHeight="1" x14ac:dyDescent="0.2">
      <c r="A31" s="720" t="s">
        <v>224</v>
      </c>
      <c r="B31" s="770" t="s">
        <v>142</v>
      </c>
      <c r="C31" s="722" t="s">
        <v>571</v>
      </c>
      <c r="D31" s="1560">
        <v>0</v>
      </c>
      <c r="E31" s="1560">
        <v>0</v>
      </c>
      <c r="F31" s="1560">
        <v>0</v>
      </c>
      <c r="G31" s="1560">
        <v>0</v>
      </c>
      <c r="H31" s="1560">
        <v>0</v>
      </c>
      <c r="I31" s="1560"/>
      <c r="J31" s="1560">
        <v>610</v>
      </c>
      <c r="K31" s="1560">
        <v>0</v>
      </c>
      <c r="L31" s="1560">
        <v>610</v>
      </c>
      <c r="M31" s="148"/>
    </row>
    <row r="32" spans="1:13" ht="9.75" customHeight="1" x14ac:dyDescent="0.2">
      <c r="A32" s="720" t="s">
        <v>225</v>
      </c>
      <c r="B32" s="770" t="s">
        <v>143</v>
      </c>
      <c r="C32" s="722" t="s">
        <v>571</v>
      </c>
      <c r="D32" s="1560">
        <v>22</v>
      </c>
      <c r="E32" s="1560">
        <v>382</v>
      </c>
      <c r="F32" s="1560">
        <v>0</v>
      </c>
      <c r="G32" s="1560">
        <v>0</v>
      </c>
      <c r="H32" s="1560">
        <v>404</v>
      </c>
      <c r="I32" s="1560"/>
      <c r="J32" s="1560">
        <v>2857</v>
      </c>
      <c r="K32" s="1560">
        <v>0</v>
      </c>
      <c r="L32" s="1560">
        <v>3261</v>
      </c>
      <c r="M32" s="148"/>
    </row>
    <row r="33" spans="1:13" ht="9.75" customHeight="1" x14ac:dyDescent="0.2">
      <c r="A33" s="720" t="s">
        <v>226</v>
      </c>
      <c r="B33" s="721" t="s">
        <v>624</v>
      </c>
      <c r="C33" s="722" t="s">
        <v>571</v>
      </c>
      <c r="D33" s="1560">
        <v>0</v>
      </c>
      <c r="E33" s="1560">
        <v>0</v>
      </c>
      <c r="F33" s="1560">
        <v>0</v>
      </c>
      <c r="G33" s="1560">
        <v>0</v>
      </c>
      <c r="H33" s="1560">
        <v>0</v>
      </c>
      <c r="I33" s="1560"/>
      <c r="J33" s="1560">
        <v>0</v>
      </c>
      <c r="K33" s="1560">
        <v>0</v>
      </c>
      <c r="L33" s="1560">
        <v>0</v>
      </c>
      <c r="M33" s="148"/>
    </row>
    <row r="34" spans="1:13" ht="15.75" customHeight="1" x14ac:dyDescent="0.2">
      <c r="A34" s="145" t="s">
        <v>227</v>
      </c>
      <c r="B34" s="160" t="s">
        <v>228</v>
      </c>
      <c r="C34" s="143" t="s">
        <v>571</v>
      </c>
      <c r="D34" s="1559">
        <v>2125</v>
      </c>
      <c r="E34" s="1559">
        <v>0</v>
      </c>
      <c r="F34" s="1559">
        <v>0</v>
      </c>
      <c r="G34" s="1559">
        <v>0</v>
      </c>
      <c r="H34" s="1559">
        <v>2125</v>
      </c>
      <c r="I34" s="1559"/>
      <c r="J34" s="1559">
        <v>0</v>
      </c>
      <c r="K34" s="1559">
        <v>0</v>
      </c>
      <c r="L34" s="1559">
        <v>2125</v>
      </c>
      <c r="M34" s="148"/>
    </row>
    <row r="35" spans="1:13" ht="9.75" customHeight="1" x14ac:dyDescent="0.2">
      <c r="A35" s="720" t="s">
        <v>229</v>
      </c>
      <c r="B35" s="721" t="s">
        <v>625</v>
      </c>
      <c r="C35" s="722" t="s">
        <v>571</v>
      </c>
      <c r="D35" s="1560">
        <v>2125</v>
      </c>
      <c r="E35" s="1560">
        <v>0</v>
      </c>
      <c r="F35" s="1560">
        <v>0</v>
      </c>
      <c r="G35" s="1560">
        <v>0</v>
      </c>
      <c r="H35" s="1560">
        <v>2125</v>
      </c>
      <c r="I35" s="1560"/>
      <c r="J35" s="1560">
        <v>0</v>
      </c>
      <c r="K35" s="1560">
        <v>0</v>
      </c>
      <c r="L35" s="1560">
        <v>2125</v>
      </c>
      <c r="M35" s="148"/>
    </row>
    <row r="36" spans="1:13" ht="9.75" customHeight="1" x14ac:dyDescent="0.2">
      <c r="A36" s="720" t="s">
        <v>230</v>
      </c>
      <c r="B36" s="721" t="s">
        <v>626</v>
      </c>
      <c r="C36" s="722" t="s">
        <v>571</v>
      </c>
      <c r="D36" s="1560">
        <v>0</v>
      </c>
      <c r="E36" s="1560">
        <v>0</v>
      </c>
      <c r="F36" s="1560">
        <v>0</v>
      </c>
      <c r="G36" s="1560">
        <v>0</v>
      </c>
      <c r="H36" s="1560">
        <v>0</v>
      </c>
      <c r="I36" s="1560"/>
      <c r="J36" s="1560">
        <v>0</v>
      </c>
      <c r="K36" s="1560">
        <v>0</v>
      </c>
      <c r="L36" s="1560">
        <v>0</v>
      </c>
      <c r="M36" s="148"/>
    </row>
    <row r="37" spans="1:13" ht="9.75" customHeight="1" x14ac:dyDescent="0.2">
      <c r="A37" s="720" t="s">
        <v>231</v>
      </c>
      <c r="B37" s="721" t="s">
        <v>627</v>
      </c>
      <c r="C37" s="722" t="s">
        <v>571</v>
      </c>
      <c r="D37" s="1560">
        <v>0</v>
      </c>
      <c r="E37" s="1560">
        <v>0</v>
      </c>
      <c r="F37" s="1560">
        <v>0</v>
      </c>
      <c r="G37" s="1560">
        <v>0</v>
      </c>
      <c r="H37" s="1560">
        <v>0</v>
      </c>
      <c r="I37" s="1560"/>
      <c r="J37" s="1560">
        <v>0</v>
      </c>
      <c r="K37" s="1560">
        <v>0</v>
      </c>
      <c r="L37" s="1560">
        <v>0</v>
      </c>
      <c r="M37" s="148"/>
    </row>
    <row r="38" spans="1:13" ht="9.75" customHeight="1" x14ac:dyDescent="0.2">
      <c r="A38" s="720" t="s">
        <v>232</v>
      </c>
      <c r="B38" s="721" t="s">
        <v>628</v>
      </c>
      <c r="C38" s="722" t="s">
        <v>571</v>
      </c>
      <c r="D38" s="1560">
        <v>0</v>
      </c>
      <c r="E38" s="1560">
        <v>0</v>
      </c>
      <c r="F38" s="1560">
        <v>0</v>
      </c>
      <c r="G38" s="1560">
        <v>0</v>
      </c>
      <c r="H38" s="1560">
        <v>0</v>
      </c>
      <c r="I38" s="1560"/>
      <c r="J38" s="1560">
        <v>0</v>
      </c>
      <c r="K38" s="1560">
        <v>0</v>
      </c>
      <c r="L38" s="1560">
        <v>0</v>
      </c>
      <c r="M38" s="148"/>
    </row>
    <row r="39" spans="1:13" ht="9.75" customHeight="1" x14ac:dyDescent="0.2">
      <c r="A39" s="720" t="s">
        <v>233</v>
      </c>
      <c r="B39" s="721" t="s">
        <v>629</v>
      </c>
      <c r="C39" s="722" t="s">
        <v>571</v>
      </c>
      <c r="D39" s="1560">
        <v>0</v>
      </c>
      <c r="E39" s="1560">
        <v>0</v>
      </c>
      <c r="F39" s="1560">
        <v>0</v>
      </c>
      <c r="G39" s="1560">
        <v>0</v>
      </c>
      <c r="H39" s="1560">
        <v>0</v>
      </c>
      <c r="I39" s="1560"/>
      <c r="J39" s="1560">
        <v>0</v>
      </c>
      <c r="K39" s="1560">
        <v>0</v>
      </c>
      <c r="L39" s="1560">
        <v>0</v>
      </c>
      <c r="M39" s="148"/>
    </row>
    <row r="40" spans="1:13" ht="9.75" customHeight="1" x14ac:dyDescent="0.2">
      <c r="A40" s="720" t="s">
        <v>234</v>
      </c>
      <c r="B40" s="721" t="s">
        <v>630</v>
      </c>
      <c r="C40" s="722" t="s">
        <v>571</v>
      </c>
      <c r="D40" s="1560">
        <v>0</v>
      </c>
      <c r="E40" s="1560">
        <v>0</v>
      </c>
      <c r="F40" s="1560">
        <v>0</v>
      </c>
      <c r="G40" s="1560">
        <v>0</v>
      </c>
      <c r="H40" s="1560">
        <v>0</v>
      </c>
      <c r="I40" s="1560"/>
      <c r="J40" s="1560">
        <v>0</v>
      </c>
      <c r="K40" s="1560">
        <v>0</v>
      </c>
      <c r="L40" s="1560">
        <v>0</v>
      </c>
      <c r="M40" s="148"/>
    </row>
    <row r="41" spans="1:13" ht="16.5" customHeight="1" x14ac:dyDescent="0.2">
      <c r="A41" s="296" t="s">
        <v>235</v>
      </c>
      <c r="B41" s="297" t="s">
        <v>236</v>
      </c>
      <c r="C41" s="298" t="s">
        <v>571</v>
      </c>
      <c r="D41" s="919">
        <v>0</v>
      </c>
      <c r="E41" s="919">
        <v>3</v>
      </c>
      <c r="F41" s="1561">
        <v>0</v>
      </c>
      <c r="G41" s="919">
        <v>0</v>
      </c>
      <c r="H41" s="919">
        <v>3</v>
      </c>
      <c r="I41" s="919"/>
      <c r="J41" s="1561">
        <v>1796</v>
      </c>
      <c r="K41" s="919">
        <v>0</v>
      </c>
      <c r="L41" s="1562">
        <v>1799</v>
      </c>
      <c r="M41" s="148"/>
    </row>
    <row r="42" spans="1:13" ht="10.5" customHeight="1" x14ac:dyDescent="0.2">
      <c r="D42" s="1033"/>
      <c r="E42" s="1033"/>
      <c r="F42" s="1033"/>
      <c r="G42" s="1033"/>
      <c r="H42" s="1033"/>
      <c r="I42" s="1033"/>
      <c r="J42" s="1033"/>
      <c r="K42" s="1033"/>
      <c r="L42" s="1033"/>
      <c r="M42" s="148"/>
    </row>
    <row r="43" spans="1:13" ht="10.5" customHeight="1" x14ac:dyDescent="0.2">
      <c r="D43" s="1033"/>
      <c r="E43" s="1033"/>
      <c r="F43" s="1033"/>
      <c r="G43" s="1033"/>
      <c r="H43" s="1033"/>
      <c r="I43" s="1033"/>
      <c r="J43" s="1033"/>
      <c r="K43" s="1033"/>
      <c r="L43" s="1033"/>
      <c r="M43" s="148"/>
    </row>
  </sheetData>
  <mergeCells count="10">
    <mergeCell ref="D3:L3"/>
    <mergeCell ref="G1:K1"/>
    <mergeCell ref="G2:L2"/>
    <mergeCell ref="A4:B5"/>
    <mergeCell ref="D4:H4"/>
    <mergeCell ref="I4:I5"/>
    <mergeCell ref="J4:J5"/>
    <mergeCell ref="K4:K5"/>
    <mergeCell ref="L4:L5"/>
    <mergeCell ref="A1:B1"/>
  </mergeCells>
  <phoneticPr fontId="1" type="noConversion"/>
  <printOptions horizontalCentered="1"/>
  <pageMargins left="0.19685039370078741" right="0.19685039370078741" top="0.6692913385826772" bottom="0.51181102362204722" header="0" footer="0.31496062992125984"/>
  <pageSetup paperSize="9" firstPageNumber="31" fitToWidth="0" orientation="landscape" r:id="rId1"/>
  <headerFooter alignWithMargins="0">
    <oddFooter>&amp;C&amp;P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7">
    <pageSetUpPr fitToPage="1"/>
  </sheetPr>
  <dimension ref="A1:M48"/>
  <sheetViews>
    <sheetView view="pageBreakPreview" zoomScale="60" zoomScaleNormal="100" workbookViewId="0">
      <selection sqref="A1:B1"/>
    </sheetView>
  </sheetViews>
  <sheetFormatPr defaultRowHeight="12.75" x14ac:dyDescent="0.2"/>
  <cols>
    <col min="1" max="1" width="4.7109375" style="153" customWidth="1"/>
    <col min="2" max="2" width="35.28515625" style="34" customWidth="1"/>
    <col min="3" max="3" width="0.85546875" style="34" customWidth="1"/>
    <col min="4" max="4" width="10" style="1020" customWidth="1"/>
    <col min="5" max="5" width="11" style="1020" customWidth="1"/>
    <col min="6" max="12" width="10" style="1020" customWidth="1"/>
    <col min="13" max="13" width="3.28515625" customWidth="1"/>
    <col min="14" max="16384" width="9.140625" style="34"/>
  </cols>
  <sheetData>
    <row r="1" spans="1:13" ht="27.75" customHeight="1" x14ac:dyDescent="0.2">
      <c r="A1" s="3107" t="s">
        <v>184</v>
      </c>
      <c r="B1" s="3075"/>
      <c r="C1" s="130"/>
      <c r="D1" s="1021"/>
      <c r="E1" s="952"/>
      <c r="F1" s="952"/>
      <c r="G1" s="3125" t="s">
        <v>185</v>
      </c>
      <c r="H1" s="3125"/>
      <c r="I1" s="3125"/>
      <c r="J1" s="3125"/>
      <c r="K1" s="3125"/>
      <c r="L1" s="953">
        <v>964</v>
      </c>
      <c r="M1" s="34"/>
    </row>
    <row r="2" spans="1:13" x14ac:dyDescent="0.2">
      <c r="A2" s="94" t="s">
        <v>475</v>
      </c>
      <c r="B2" s="7"/>
      <c r="C2" s="8"/>
      <c r="D2" s="1022"/>
      <c r="E2" s="952"/>
      <c r="F2" s="952"/>
      <c r="G2" s="3189" t="s">
        <v>356</v>
      </c>
      <c r="H2" s="3189"/>
      <c r="I2" s="3189"/>
      <c r="J2" s="3189"/>
      <c r="K2" s="3189"/>
      <c r="L2" s="3189"/>
      <c r="M2" s="34"/>
    </row>
    <row r="3" spans="1:13" ht="12" customHeight="1" x14ac:dyDescent="0.2">
      <c r="A3" s="95"/>
      <c r="B3" s="10"/>
      <c r="C3" s="11"/>
      <c r="D3" s="3186" t="s">
        <v>197</v>
      </c>
      <c r="E3" s="3187"/>
      <c r="F3" s="3187"/>
      <c r="G3" s="3187"/>
      <c r="H3" s="3187"/>
      <c r="I3" s="3187"/>
      <c r="J3" s="3187"/>
      <c r="K3" s="3187"/>
      <c r="L3" s="3188"/>
      <c r="M3" s="34"/>
    </row>
    <row r="4" spans="1:13" ht="12" customHeight="1" x14ac:dyDescent="0.2">
      <c r="A4" s="3094" t="s">
        <v>477</v>
      </c>
      <c r="B4" s="3095"/>
      <c r="C4" s="12"/>
      <c r="D4" s="3190" t="s">
        <v>552</v>
      </c>
      <c r="E4" s="3121"/>
      <c r="F4" s="3121"/>
      <c r="G4" s="3121"/>
      <c r="H4" s="3122"/>
      <c r="I4" s="3191" t="s">
        <v>553</v>
      </c>
      <c r="J4" s="3193" t="s">
        <v>554</v>
      </c>
      <c r="K4" s="3191" t="s">
        <v>555</v>
      </c>
      <c r="L4" s="3194" t="s">
        <v>357</v>
      </c>
      <c r="M4" s="5"/>
    </row>
    <row r="5" spans="1:13" ht="31.5" x14ac:dyDescent="0.2">
      <c r="A5" s="3094"/>
      <c r="B5" s="3095"/>
      <c r="C5" s="12"/>
      <c r="D5" s="2169" t="s">
        <v>556</v>
      </c>
      <c r="E5" s="2170" t="s">
        <v>557</v>
      </c>
      <c r="F5" s="2168" t="s">
        <v>558</v>
      </c>
      <c r="G5" s="2170" t="s">
        <v>555</v>
      </c>
      <c r="H5" s="2168" t="s">
        <v>124</v>
      </c>
      <c r="I5" s="3192"/>
      <c r="J5" s="3193"/>
      <c r="K5" s="3192"/>
      <c r="L5" s="3194"/>
      <c r="M5" s="5"/>
    </row>
    <row r="6" spans="1:13" ht="10.5" customHeight="1" x14ac:dyDescent="0.2">
      <c r="A6" s="96"/>
      <c r="B6" s="18"/>
      <c r="C6" s="18"/>
      <c r="D6" s="1025" t="s">
        <v>559</v>
      </c>
      <c r="E6" s="1026" t="s">
        <v>560</v>
      </c>
      <c r="F6" s="1027" t="s">
        <v>561</v>
      </c>
      <c r="G6" s="1026" t="s">
        <v>562</v>
      </c>
      <c r="H6" s="1027" t="s">
        <v>563</v>
      </c>
      <c r="I6" s="1026" t="s">
        <v>564</v>
      </c>
      <c r="J6" s="1027" t="s">
        <v>565</v>
      </c>
      <c r="K6" s="1026" t="s">
        <v>566</v>
      </c>
      <c r="L6" s="1028" t="s">
        <v>567</v>
      </c>
      <c r="M6" s="5"/>
    </row>
    <row r="7" spans="1:13" ht="10.5" customHeight="1" x14ac:dyDescent="0.2">
      <c r="A7" s="97"/>
      <c r="B7" s="23" t="s">
        <v>568</v>
      </c>
      <c r="C7" s="131"/>
      <c r="D7" s="1034" t="s">
        <v>569</v>
      </c>
      <c r="E7" s="1034" t="s">
        <v>569</v>
      </c>
      <c r="F7" s="1034" t="s">
        <v>569</v>
      </c>
      <c r="G7" s="1034" t="s">
        <v>569</v>
      </c>
      <c r="H7" s="1035" t="s">
        <v>569</v>
      </c>
      <c r="I7" s="1034" t="s">
        <v>569</v>
      </c>
      <c r="J7" s="1035" t="s">
        <v>569</v>
      </c>
      <c r="K7" s="1034" t="s">
        <v>569</v>
      </c>
      <c r="L7" s="1036" t="s">
        <v>569</v>
      </c>
      <c r="M7" s="5"/>
    </row>
    <row r="8" spans="1:13" ht="14.25" customHeight="1" x14ac:dyDescent="0.2">
      <c r="A8" s="706" t="s">
        <v>128</v>
      </c>
      <c r="B8" s="300" t="s">
        <v>12</v>
      </c>
      <c r="C8" s="300" t="s">
        <v>571</v>
      </c>
      <c r="D8" s="1563">
        <v>8396</v>
      </c>
      <c r="E8" s="1563">
        <v>0</v>
      </c>
      <c r="F8" s="1563">
        <v>113750</v>
      </c>
      <c r="G8" s="1563">
        <v>0</v>
      </c>
      <c r="H8" s="1563">
        <v>122146</v>
      </c>
      <c r="I8" s="1563"/>
      <c r="J8" s="1563">
        <v>0</v>
      </c>
      <c r="K8" s="1563">
        <v>0</v>
      </c>
      <c r="L8" s="1563">
        <v>122146</v>
      </c>
      <c r="M8" s="148"/>
    </row>
    <row r="9" spans="1:13" ht="14.25" customHeight="1" x14ac:dyDescent="0.2">
      <c r="A9" s="145" t="s">
        <v>237</v>
      </c>
      <c r="B9" s="160" t="s">
        <v>239</v>
      </c>
      <c r="C9" s="143" t="s">
        <v>571</v>
      </c>
      <c r="D9" s="1559">
        <v>0</v>
      </c>
      <c r="E9" s="1559">
        <v>0</v>
      </c>
      <c r="F9" s="1559">
        <v>113750</v>
      </c>
      <c r="G9" s="1559">
        <v>0</v>
      </c>
      <c r="H9" s="1559">
        <v>113750</v>
      </c>
      <c r="I9" s="1559"/>
      <c r="J9" s="1559">
        <v>0</v>
      </c>
      <c r="K9" s="1559">
        <v>0</v>
      </c>
      <c r="L9" s="1559">
        <v>113750</v>
      </c>
      <c r="M9" s="148"/>
    </row>
    <row r="10" spans="1:13" ht="9.75" customHeight="1" x14ac:dyDescent="0.2">
      <c r="A10" s="720" t="s">
        <v>240</v>
      </c>
      <c r="B10" s="721" t="s">
        <v>631</v>
      </c>
      <c r="C10" s="722" t="s">
        <v>571</v>
      </c>
      <c r="D10" s="1560">
        <v>0</v>
      </c>
      <c r="E10" s="1560">
        <v>0</v>
      </c>
      <c r="F10" s="1560">
        <v>0</v>
      </c>
      <c r="G10" s="1560">
        <v>0</v>
      </c>
      <c r="H10" s="1560">
        <v>0</v>
      </c>
      <c r="I10" s="1560"/>
      <c r="J10" s="1560">
        <v>0</v>
      </c>
      <c r="K10" s="1560">
        <v>0</v>
      </c>
      <c r="L10" s="1560">
        <v>0</v>
      </c>
      <c r="M10" s="148"/>
    </row>
    <row r="11" spans="1:13" ht="9.75" customHeight="1" x14ac:dyDescent="0.2">
      <c r="A11" s="720" t="s">
        <v>241</v>
      </c>
      <c r="B11" s="721" t="s">
        <v>644</v>
      </c>
      <c r="C11" s="722" t="s">
        <v>571</v>
      </c>
      <c r="D11" s="1560">
        <v>0</v>
      </c>
      <c r="E11" s="1560">
        <v>0</v>
      </c>
      <c r="F11" s="1560">
        <v>113750</v>
      </c>
      <c r="G11" s="1560">
        <v>0</v>
      </c>
      <c r="H11" s="1560">
        <v>113750</v>
      </c>
      <c r="I11" s="1560"/>
      <c r="J11" s="1560">
        <v>0</v>
      </c>
      <c r="K11" s="1560">
        <v>0</v>
      </c>
      <c r="L11" s="1560">
        <v>113750</v>
      </c>
      <c r="M11" s="148"/>
    </row>
    <row r="12" spans="1:13" ht="9.75" customHeight="1" x14ac:dyDescent="0.2">
      <c r="A12" s="720" t="s">
        <v>242</v>
      </c>
      <c r="B12" s="721" t="s">
        <v>297</v>
      </c>
      <c r="C12" s="722" t="s">
        <v>571</v>
      </c>
      <c r="D12" s="1560">
        <v>0</v>
      </c>
      <c r="E12" s="1560">
        <v>0</v>
      </c>
      <c r="F12" s="1560">
        <v>0</v>
      </c>
      <c r="G12" s="1560">
        <v>0</v>
      </c>
      <c r="H12" s="1560">
        <v>0</v>
      </c>
      <c r="I12" s="1560"/>
      <c r="J12" s="1560">
        <v>0</v>
      </c>
      <c r="K12" s="1560">
        <v>0</v>
      </c>
      <c r="L12" s="1560">
        <v>0</v>
      </c>
      <c r="M12" s="148"/>
    </row>
    <row r="13" spans="1:13" ht="9.75" customHeight="1" x14ac:dyDescent="0.2">
      <c r="A13" s="720" t="s">
        <v>243</v>
      </c>
      <c r="B13" s="721" t="s">
        <v>298</v>
      </c>
      <c r="C13" s="722" t="s">
        <v>571</v>
      </c>
      <c r="D13" s="1560">
        <v>0</v>
      </c>
      <c r="E13" s="1560">
        <v>0</v>
      </c>
      <c r="F13" s="1560">
        <v>0</v>
      </c>
      <c r="G13" s="1560">
        <v>0</v>
      </c>
      <c r="H13" s="1560">
        <v>0</v>
      </c>
      <c r="I13" s="1560"/>
      <c r="J13" s="1560">
        <v>0</v>
      </c>
      <c r="K13" s="1560">
        <v>0</v>
      </c>
      <c r="L13" s="1560">
        <v>0</v>
      </c>
      <c r="M13" s="148"/>
    </row>
    <row r="14" spans="1:13" ht="14.25" customHeight="1" x14ac:dyDescent="0.2">
      <c r="A14" s="145" t="s">
        <v>244</v>
      </c>
      <c r="B14" s="160" t="s">
        <v>245</v>
      </c>
      <c r="C14" s="143" t="s">
        <v>571</v>
      </c>
      <c r="D14" s="1559">
        <v>8396</v>
      </c>
      <c r="E14" s="1559">
        <v>0</v>
      </c>
      <c r="F14" s="1559">
        <v>0</v>
      </c>
      <c r="G14" s="1559">
        <v>0</v>
      </c>
      <c r="H14" s="1559">
        <v>8396</v>
      </c>
      <c r="I14" s="1559"/>
      <c r="J14" s="1559">
        <v>0</v>
      </c>
      <c r="K14" s="1559">
        <v>0</v>
      </c>
      <c r="L14" s="1559">
        <v>8396</v>
      </c>
      <c r="M14" s="148"/>
    </row>
    <row r="15" spans="1:13" ht="9.75" customHeight="1" x14ac:dyDescent="0.2">
      <c r="A15" s="720" t="s">
        <v>246</v>
      </c>
      <c r="B15" s="721" t="s">
        <v>631</v>
      </c>
      <c r="C15" s="722" t="s">
        <v>571</v>
      </c>
      <c r="D15" s="1560">
        <v>0</v>
      </c>
      <c r="E15" s="1560">
        <v>0</v>
      </c>
      <c r="F15" s="1560">
        <v>0</v>
      </c>
      <c r="G15" s="1560">
        <v>0</v>
      </c>
      <c r="H15" s="1560">
        <v>0</v>
      </c>
      <c r="I15" s="1560"/>
      <c r="J15" s="1560">
        <v>0</v>
      </c>
      <c r="K15" s="1560">
        <v>0</v>
      </c>
      <c r="L15" s="1560">
        <v>0</v>
      </c>
      <c r="M15" s="148"/>
    </row>
    <row r="16" spans="1:13" ht="9.75" customHeight="1" x14ac:dyDescent="0.2">
      <c r="A16" s="720" t="s">
        <v>247</v>
      </c>
      <c r="B16" s="721" t="s">
        <v>644</v>
      </c>
      <c r="C16" s="722" t="s">
        <v>571</v>
      </c>
      <c r="D16" s="1560">
        <v>0</v>
      </c>
      <c r="E16" s="1560">
        <v>0</v>
      </c>
      <c r="F16" s="1560">
        <v>0</v>
      </c>
      <c r="G16" s="1560">
        <v>0</v>
      </c>
      <c r="H16" s="1560">
        <v>0</v>
      </c>
      <c r="I16" s="1560"/>
      <c r="J16" s="1560">
        <v>0</v>
      </c>
      <c r="K16" s="1560">
        <v>0</v>
      </c>
      <c r="L16" s="1560">
        <v>0</v>
      </c>
      <c r="M16" s="148"/>
    </row>
    <row r="17" spans="1:13" ht="9.75" customHeight="1" x14ac:dyDescent="0.2">
      <c r="A17" s="720" t="s">
        <v>248</v>
      </c>
      <c r="B17" s="721" t="s">
        <v>299</v>
      </c>
      <c r="C17" s="722" t="s">
        <v>571</v>
      </c>
      <c r="D17" s="1560">
        <v>8396</v>
      </c>
      <c r="E17" s="1560">
        <v>0</v>
      </c>
      <c r="F17" s="1560">
        <v>0</v>
      </c>
      <c r="G17" s="1560">
        <v>0</v>
      </c>
      <c r="H17" s="1560">
        <v>8396</v>
      </c>
      <c r="I17" s="1560"/>
      <c r="J17" s="1560">
        <v>0</v>
      </c>
      <c r="K17" s="1560">
        <v>0</v>
      </c>
      <c r="L17" s="1560">
        <v>8396</v>
      </c>
      <c r="M17" s="148"/>
    </row>
    <row r="18" spans="1:13" ht="14.25" customHeight="1" x14ac:dyDescent="0.2">
      <c r="A18" s="145" t="s">
        <v>129</v>
      </c>
      <c r="B18" s="143" t="s">
        <v>249</v>
      </c>
      <c r="C18" s="143" t="s">
        <v>571</v>
      </c>
      <c r="D18" s="1559">
        <v>8303</v>
      </c>
      <c r="E18" s="1559">
        <v>19177</v>
      </c>
      <c r="F18" s="1559">
        <v>49957</v>
      </c>
      <c r="G18" s="1559">
        <v>-70593</v>
      </c>
      <c r="H18" s="1559">
        <v>6844</v>
      </c>
      <c r="I18" s="1559"/>
      <c r="J18" s="1559">
        <v>55795</v>
      </c>
      <c r="K18" s="1559">
        <v>-57071</v>
      </c>
      <c r="L18" s="1559">
        <v>5568</v>
      </c>
      <c r="M18" s="148"/>
    </row>
    <row r="19" spans="1:13" ht="14.25" customHeight="1" x14ac:dyDescent="0.2">
      <c r="A19" s="145" t="s">
        <v>250</v>
      </c>
      <c r="B19" s="160" t="s">
        <v>251</v>
      </c>
      <c r="C19" s="143" t="s">
        <v>571</v>
      </c>
      <c r="D19" s="1559">
        <v>0</v>
      </c>
      <c r="E19" s="1559">
        <v>0</v>
      </c>
      <c r="F19" s="1559">
        <v>0</v>
      </c>
      <c r="G19" s="1559">
        <v>0</v>
      </c>
      <c r="H19" s="1559">
        <v>0</v>
      </c>
      <c r="I19" s="1559"/>
      <c r="J19" s="1559">
        <v>0</v>
      </c>
      <c r="K19" s="1559">
        <v>0</v>
      </c>
      <c r="L19" s="1559">
        <v>0</v>
      </c>
      <c r="M19" s="148"/>
    </row>
    <row r="20" spans="1:13" ht="9.75" customHeight="1" x14ac:dyDescent="0.2">
      <c r="A20" s="720" t="s">
        <v>252</v>
      </c>
      <c r="B20" s="721" t="s">
        <v>300</v>
      </c>
      <c r="C20" s="722" t="s">
        <v>571</v>
      </c>
      <c r="D20" s="1560">
        <v>0</v>
      </c>
      <c r="E20" s="1560">
        <v>0</v>
      </c>
      <c r="F20" s="1560">
        <v>0</v>
      </c>
      <c r="G20" s="1560">
        <v>0</v>
      </c>
      <c r="H20" s="1560">
        <v>0</v>
      </c>
      <c r="I20" s="1560"/>
      <c r="J20" s="1560">
        <v>0</v>
      </c>
      <c r="K20" s="1560">
        <v>0</v>
      </c>
      <c r="L20" s="1560">
        <v>0</v>
      </c>
      <c r="M20" s="148"/>
    </row>
    <row r="21" spans="1:13" ht="9.75" customHeight="1" x14ac:dyDescent="0.2">
      <c r="A21" s="720" t="s">
        <v>253</v>
      </c>
      <c r="B21" s="721" t="s">
        <v>301</v>
      </c>
      <c r="C21" s="722" t="s">
        <v>571</v>
      </c>
      <c r="D21" s="1560">
        <v>0</v>
      </c>
      <c r="E21" s="1560">
        <v>0</v>
      </c>
      <c r="F21" s="1560">
        <v>0</v>
      </c>
      <c r="G21" s="1560">
        <v>0</v>
      </c>
      <c r="H21" s="1560">
        <v>0</v>
      </c>
      <c r="I21" s="1560"/>
      <c r="J21" s="1560">
        <v>0</v>
      </c>
      <c r="K21" s="1560">
        <v>0</v>
      </c>
      <c r="L21" s="1560">
        <v>0</v>
      </c>
      <c r="M21" s="148"/>
    </row>
    <row r="22" spans="1:13" s="169" customFormat="1" ht="14.25" customHeight="1" x14ac:dyDescent="0.2">
      <c r="A22" s="159" t="s">
        <v>254</v>
      </c>
      <c r="B22" s="161" t="s">
        <v>255</v>
      </c>
      <c r="C22" s="170" t="s">
        <v>571</v>
      </c>
      <c r="D22" s="2040">
        <v>5567</v>
      </c>
      <c r="E22" s="2040">
        <v>0</v>
      </c>
      <c r="F22" s="2040">
        <v>0</v>
      </c>
      <c r="G22" s="2040">
        <v>0</v>
      </c>
      <c r="H22" s="2040">
        <v>5567</v>
      </c>
      <c r="I22" s="2040"/>
      <c r="J22" s="2040">
        <v>1</v>
      </c>
      <c r="K22" s="2040">
        <v>0</v>
      </c>
      <c r="L22" s="2040">
        <v>5568</v>
      </c>
      <c r="M22" s="168"/>
    </row>
    <row r="23" spans="1:13" s="169" customFormat="1" ht="9.75" customHeight="1" x14ac:dyDescent="0.2">
      <c r="A23" s="723" t="s">
        <v>256</v>
      </c>
      <c r="B23" s="724" t="s">
        <v>300</v>
      </c>
      <c r="C23" s="725" t="s">
        <v>571</v>
      </c>
      <c r="D23" s="1560">
        <v>3231</v>
      </c>
      <c r="E23" s="1560">
        <v>0</v>
      </c>
      <c r="F23" s="1560">
        <v>0</v>
      </c>
      <c r="G23" s="1560">
        <v>0</v>
      </c>
      <c r="H23" s="1560">
        <v>3231</v>
      </c>
      <c r="I23" s="1560"/>
      <c r="J23" s="1560">
        <v>1</v>
      </c>
      <c r="K23" s="1560">
        <v>0</v>
      </c>
      <c r="L23" s="1560">
        <v>3232</v>
      </c>
      <c r="M23" s="168"/>
    </row>
    <row r="24" spans="1:13" s="169" customFormat="1" ht="9.75" customHeight="1" x14ac:dyDescent="0.2">
      <c r="A24" s="723" t="s">
        <v>257</v>
      </c>
      <c r="B24" s="724" t="s">
        <v>301</v>
      </c>
      <c r="C24" s="725" t="s">
        <v>571</v>
      </c>
      <c r="D24" s="1560">
        <v>2336</v>
      </c>
      <c r="E24" s="1560">
        <v>0</v>
      </c>
      <c r="F24" s="1560">
        <v>0</v>
      </c>
      <c r="G24" s="1560">
        <v>0</v>
      </c>
      <c r="H24" s="1560">
        <v>2336</v>
      </c>
      <c r="I24" s="1560"/>
      <c r="J24" s="1560">
        <v>0</v>
      </c>
      <c r="K24" s="1560">
        <v>0</v>
      </c>
      <c r="L24" s="1560">
        <v>2336</v>
      </c>
      <c r="M24" s="168"/>
    </row>
    <row r="25" spans="1:13" ht="14.25" customHeight="1" x14ac:dyDescent="0.2">
      <c r="A25" s="145" t="s">
        <v>258</v>
      </c>
      <c r="B25" s="160" t="s">
        <v>259</v>
      </c>
      <c r="C25" s="143" t="s">
        <v>571</v>
      </c>
      <c r="D25" s="1559">
        <v>2736</v>
      </c>
      <c r="E25" s="1559">
        <v>19177</v>
      </c>
      <c r="F25" s="1559">
        <v>49957</v>
      </c>
      <c r="G25" s="1559">
        <v>-70593</v>
      </c>
      <c r="H25" s="1559">
        <v>1277</v>
      </c>
      <c r="I25" s="1559"/>
      <c r="J25" s="1559">
        <v>55794</v>
      </c>
      <c r="K25" s="1559">
        <v>-57071</v>
      </c>
      <c r="L25" s="1559">
        <v>0</v>
      </c>
      <c r="M25" s="148"/>
    </row>
    <row r="26" spans="1:13" ht="9.75" customHeight="1" x14ac:dyDescent="0.2">
      <c r="A26" s="720" t="s">
        <v>260</v>
      </c>
      <c r="B26" s="721" t="s">
        <v>300</v>
      </c>
      <c r="C26" s="722" t="s">
        <v>571</v>
      </c>
      <c r="D26" s="1560">
        <v>2736</v>
      </c>
      <c r="E26" s="1560">
        <v>17928</v>
      </c>
      <c r="F26" s="1560">
        <v>49957</v>
      </c>
      <c r="G26" s="1560">
        <v>-69364</v>
      </c>
      <c r="H26" s="1560">
        <v>1257</v>
      </c>
      <c r="I26" s="1560"/>
      <c r="J26" s="1560">
        <v>53141</v>
      </c>
      <c r="K26" s="1560">
        <v>-54398</v>
      </c>
      <c r="L26" s="1560">
        <v>0</v>
      </c>
      <c r="M26" s="148"/>
    </row>
    <row r="27" spans="1:13" ht="9.75" customHeight="1" x14ac:dyDescent="0.2">
      <c r="A27" s="720" t="s">
        <v>261</v>
      </c>
      <c r="B27" s="721" t="s">
        <v>301</v>
      </c>
      <c r="C27" s="722" t="s">
        <v>571</v>
      </c>
      <c r="D27" s="1560">
        <v>0</v>
      </c>
      <c r="E27" s="1560">
        <v>1249</v>
      </c>
      <c r="F27" s="1560">
        <v>0</v>
      </c>
      <c r="G27" s="1560">
        <v>-1229</v>
      </c>
      <c r="H27" s="1560">
        <v>20</v>
      </c>
      <c r="I27" s="1560"/>
      <c r="J27" s="1560">
        <v>2653</v>
      </c>
      <c r="K27" s="1560">
        <v>-2673</v>
      </c>
      <c r="L27" s="1560">
        <v>0</v>
      </c>
      <c r="M27" s="148"/>
    </row>
    <row r="28" spans="1:13" ht="14.25" customHeight="1" x14ac:dyDescent="0.2">
      <c r="A28" s="145" t="s">
        <v>130</v>
      </c>
      <c r="B28" s="143" t="s">
        <v>262</v>
      </c>
      <c r="C28" s="143" t="s">
        <v>571</v>
      </c>
      <c r="D28" s="1559">
        <v>10207</v>
      </c>
      <c r="E28" s="1559">
        <v>13619</v>
      </c>
      <c r="F28" s="1559">
        <v>1340</v>
      </c>
      <c r="G28" s="1559">
        <v>-9</v>
      </c>
      <c r="H28" s="1559">
        <v>25157</v>
      </c>
      <c r="I28" s="1559"/>
      <c r="J28" s="1559">
        <v>21054</v>
      </c>
      <c r="K28" s="1559">
        <v>-34</v>
      </c>
      <c r="L28" s="1559">
        <v>46177</v>
      </c>
      <c r="M28" s="148"/>
    </row>
    <row r="29" spans="1:13" ht="14.25" customHeight="1" x14ac:dyDescent="0.2">
      <c r="A29" s="145" t="s">
        <v>263</v>
      </c>
      <c r="B29" s="160" t="s">
        <v>264</v>
      </c>
      <c r="C29" s="143" t="s">
        <v>571</v>
      </c>
      <c r="D29" s="1559">
        <v>7178</v>
      </c>
      <c r="E29" s="1559">
        <v>2472</v>
      </c>
      <c r="F29" s="1559">
        <v>889</v>
      </c>
      <c r="G29" s="1559">
        <v>-6</v>
      </c>
      <c r="H29" s="1559">
        <v>10533</v>
      </c>
      <c r="I29" s="1559"/>
      <c r="J29" s="1559">
        <v>2385</v>
      </c>
      <c r="K29" s="1559">
        <v>0</v>
      </c>
      <c r="L29" s="1559">
        <v>12918</v>
      </c>
      <c r="M29" s="148"/>
    </row>
    <row r="30" spans="1:13" ht="9.75" customHeight="1" x14ac:dyDescent="0.2">
      <c r="A30" s="720" t="s">
        <v>265</v>
      </c>
      <c r="B30" s="721" t="s">
        <v>302</v>
      </c>
      <c r="C30" s="722" t="s">
        <v>571</v>
      </c>
      <c r="D30" s="1560">
        <v>2490</v>
      </c>
      <c r="E30" s="1560">
        <v>946</v>
      </c>
      <c r="F30" s="1560">
        <v>889</v>
      </c>
      <c r="G30" s="1560">
        <v>-6</v>
      </c>
      <c r="H30" s="1560">
        <v>4319</v>
      </c>
      <c r="I30" s="1560"/>
      <c r="J30" s="1560">
        <v>1083</v>
      </c>
      <c r="K30" s="1560">
        <v>0</v>
      </c>
      <c r="L30" s="1560">
        <v>5402</v>
      </c>
      <c r="M30" s="148"/>
    </row>
    <row r="31" spans="1:13" ht="9.75" customHeight="1" x14ac:dyDescent="0.2">
      <c r="A31" s="720" t="s">
        <v>266</v>
      </c>
      <c r="B31" s="721" t="s">
        <v>303</v>
      </c>
      <c r="C31" s="722" t="s">
        <v>571</v>
      </c>
      <c r="D31" s="1560">
        <v>4688</v>
      </c>
      <c r="E31" s="1560">
        <v>337</v>
      </c>
      <c r="F31" s="1560">
        <v>0</v>
      </c>
      <c r="G31" s="1560">
        <v>0</v>
      </c>
      <c r="H31" s="1560">
        <v>5025</v>
      </c>
      <c r="I31" s="1560"/>
      <c r="J31" s="1560">
        <v>268</v>
      </c>
      <c r="K31" s="1560">
        <v>0</v>
      </c>
      <c r="L31" s="1560">
        <v>5293</v>
      </c>
      <c r="M31" s="148"/>
    </row>
    <row r="32" spans="1:13" ht="9.75" customHeight="1" x14ac:dyDescent="0.2">
      <c r="A32" s="720" t="s">
        <v>267</v>
      </c>
      <c r="B32" s="721" t="s">
        <v>304</v>
      </c>
      <c r="C32" s="722" t="s">
        <v>571</v>
      </c>
      <c r="D32" s="1560">
        <v>0</v>
      </c>
      <c r="E32" s="1560">
        <v>0</v>
      </c>
      <c r="F32" s="1560">
        <v>0</v>
      </c>
      <c r="G32" s="1560">
        <v>0</v>
      </c>
      <c r="H32" s="1560">
        <v>0</v>
      </c>
      <c r="I32" s="1560"/>
      <c r="J32" s="1560">
        <v>0</v>
      </c>
      <c r="K32" s="1560">
        <v>0</v>
      </c>
      <c r="L32" s="1560">
        <v>0</v>
      </c>
      <c r="M32" s="148"/>
    </row>
    <row r="33" spans="1:13" ht="9.75" customHeight="1" x14ac:dyDescent="0.2">
      <c r="A33" s="720" t="s">
        <v>268</v>
      </c>
      <c r="B33" s="721" t="s">
        <v>305</v>
      </c>
      <c r="C33" s="722" t="s">
        <v>571</v>
      </c>
      <c r="D33" s="1560">
        <v>0</v>
      </c>
      <c r="E33" s="1560">
        <v>0</v>
      </c>
      <c r="F33" s="1560">
        <v>0</v>
      </c>
      <c r="G33" s="1560">
        <v>0</v>
      </c>
      <c r="H33" s="1560">
        <v>0</v>
      </c>
      <c r="I33" s="1560"/>
      <c r="J33" s="1560">
        <v>0</v>
      </c>
      <c r="K33" s="1560">
        <v>0</v>
      </c>
      <c r="L33" s="1560">
        <v>0</v>
      </c>
      <c r="M33" s="148"/>
    </row>
    <row r="34" spans="1:13" ht="9.75" customHeight="1" x14ac:dyDescent="0.2">
      <c r="A34" s="720" t="s">
        <v>269</v>
      </c>
      <c r="B34" s="721" t="s">
        <v>648</v>
      </c>
      <c r="C34" s="722" t="s">
        <v>571</v>
      </c>
      <c r="D34" s="1560">
        <v>0</v>
      </c>
      <c r="E34" s="1560">
        <v>1189</v>
      </c>
      <c r="F34" s="1560">
        <v>0</v>
      </c>
      <c r="G34" s="1560">
        <v>0</v>
      </c>
      <c r="H34" s="1560">
        <v>1189</v>
      </c>
      <c r="I34" s="1560"/>
      <c r="J34" s="1560">
        <v>1034</v>
      </c>
      <c r="K34" s="1560">
        <v>0</v>
      </c>
      <c r="L34" s="1560">
        <v>2223</v>
      </c>
      <c r="M34" s="148"/>
    </row>
    <row r="35" spans="1:13" ht="14.25" customHeight="1" x14ac:dyDescent="0.2">
      <c r="A35" s="145" t="s">
        <v>270</v>
      </c>
      <c r="B35" s="160" t="s">
        <v>271</v>
      </c>
      <c r="C35" s="143" t="s">
        <v>571</v>
      </c>
      <c r="D35" s="1559">
        <v>2196</v>
      </c>
      <c r="E35" s="1559">
        <v>8772</v>
      </c>
      <c r="F35" s="1559">
        <v>38</v>
      </c>
      <c r="G35" s="1559">
        <v>-3</v>
      </c>
      <c r="H35" s="1559">
        <v>11003</v>
      </c>
      <c r="I35" s="1559"/>
      <c r="J35" s="1559">
        <v>16839</v>
      </c>
      <c r="K35" s="1559">
        <v>-32</v>
      </c>
      <c r="L35" s="1559">
        <v>27810</v>
      </c>
      <c r="M35" s="148"/>
    </row>
    <row r="36" spans="1:13" ht="9.75" customHeight="1" x14ac:dyDescent="0.2">
      <c r="A36" s="720" t="s">
        <v>272</v>
      </c>
      <c r="B36" s="721" t="s">
        <v>649</v>
      </c>
      <c r="C36" s="722" t="s">
        <v>571</v>
      </c>
      <c r="D36" s="1560">
        <v>301</v>
      </c>
      <c r="E36" s="1560">
        <v>2948</v>
      </c>
      <c r="F36" s="1560">
        <v>1</v>
      </c>
      <c r="G36" s="1560">
        <v>0</v>
      </c>
      <c r="H36" s="1560">
        <v>3250</v>
      </c>
      <c r="I36" s="1560"/>
      <c r="J36" s="1560">
        <v>12452</v>
      </c>
      <c r="K36" s="1560">
        <v>0</v>
      </c>
      <c r="L36" s="1560">
        <v>15702</v>
      </c>
      <c r="M36" s="148"/>
    </row>
    <row r="37" spans="1:13" ht="9.75" customHeight="1" x14ac:dyDescent="0.2">
      <c r="A37" s="720" t="s">
        <v>273</v>
      </c>
      <c r="B37" s="721" t="s">
        <v>650</v>
      </c>
      <c r="C37" s="722" t="s">
        <v>571</v>
      </c>
      <c r="D37" s="1560">
        <v>1895</v>
      </c>
      <c r="E37" s="1560">
        <v>1826</v>
      </c>
      <c r="F37" s="1560">
        <v>37</v>
      </c>
      <c r="G37" s="1560">
        <v>-3</v>
      </c>
      <c r="H37" s="1560">
        <v>3755</v>
      </c>
      <c r="I37" s="1560"/>
      <c r="J37" s="1560">
        <v>3786</v>
      </c>
      <c r="K37" s="1560">
        <v>-32</v>
      </c>
      <c r="L37" s="1560">
        <v>7509</v>
      </c>
      <c r="M37" s="148"/>
    </row>
    <row r="38" spans="1:13" ht="9.75" customHeight="1" x14ac:dyDescent="0.2">
      <c r="A38" s="720" t="s">
        <v>274</v>
      </c>
      <c r="B38" s="721" t="s">
        <v>651</v>
      </c>
      <c r="C38" s="722" t="s">
        <v>571</v>
      </c>
      <c r="D38" s="1560">
        <v>0</v>
      </c>
      <c r="E38" s="1560">
        <v>3920</v>
      </c>
      <c r="F38" s="1560">
        <v>0</v>
      </c>
      <c r="G38" s="1560">
        <v>0</v>
      </c>
      <c r="H38" s="1560">
        <v>3920</v>
      </c>
      <c r="I38" s="1560"/>
      <c r="J38" s="1560">
        <v>601</v>
      </c>
      <c r="K38" s="1560">
        <v>0</v>
      </c>
      <c r="L38" s="1560">
        <v>4521</v>
      </c>
      <c r="M38" s="148"/>
    </row>
    <row r="39" spans="1:13" ht="9.75" customHeight="1" x14ac:dyDescent="0.2">
      <c r="A39" s="720" t="s">
        <v>275</v>
      </c>
      <c r="B39" s="721" t="s">
        <v>358</v>
      </c>
      <c r="C39" s="722" t="s">
        <v>571</v>
      </c>
      <c r="D39" s="1560">
        <v>0</v>
      </c>
      <c r="E39" s="1560">
        <v>78</v>
      </c>
      <c r="F39" s="1560">
        <v>0</v>
      </c>
      <c r="G39" s="1560">
        <v>0</v>
      </c>
      <c r="H39" s="1560">
        <v>78</v>
      </c>
      <c r="I39" s="1560"/>
      <c r="J39" s="1560">
        <v>0</v>
      </c>
      <c r="K39" s="1560">
        <v>0</v>
      </c>
      <c r="L39" s="1560">
        <v>78</v>
      </c>
      <c r="M39" s="148"/>
    </row>
    <row r="40" spans="1:13" ht="14.25" customHeight="1" x14ac:dyDescent="0.2">
      <c r="A40" s="145" t="s">
        <v>276</v>
      </c>
      <c r="B40" s="160" t="s">
        <v>277</v>
      </c>
      <c r="C40" s="143" t="s">
        <v>571</v>
      </c>
      <c r="D40" s="918">
        <v>665</v>
      </c>
      <c r="E40" s="918">
        <v>194</v>
      </c>
      <c r="F40" s="918">
        <v>0</v>
      </c>
      <c r="G40" s="918">
        <v>0</v>
      </c>
      <c r="H40" s="918">
        <v>859</v>
      </c>
      <c r="I40" s="918"/>
      <c r="J40" s="918">
        <v>298</v>
      </c>
      <c r="K40" s="918">
        <v>0</v>
      </c>
      <c r="L40" s="918">
        <v>1157</v>
      </c>
      <c r="M40" s="148"/>
    </row>
    <row r="41" spans="1:13" ht="14.25" customHeight="1" x14ac:dyDescent="0.2">
      <c r="A41" s="145" t="s">
        <v>278</v>
      </c>
      <c r="B41" s="160" t="s">
        <v>279</v>
      </c>
      <c r="C41" s="143" t="s">
        <v>571</v>
      </c>
      <c r="D41" s="918">
        <v>-199</v>
      </c>
      <c r="E41" s="918">
        <v>83</v>
      </c>
      <c r="F41" s="918">
        <v>-1123</v>
      </c>
      <c r="G41" s="918">
        <v>0</v>
      </c>
      <c r="H41" s="918">
        <v>-1239</v>
      </c>
      <c r="I41" s="918"/>
      <c r="J41" s="918">
        <v>1067</v>
      </c>
      <c r="K41" s="918">
        <v>0</v>
      </c>
      <c r="L41" s="918">
        <v>-172</v>
      </c>
      <c r="M41" s="148"/>
    </row>
    <row r="42" spans="1:13" ht="9.75" customHeight="1" x14ac:dyDescent="0.2">
      <c r="A42" s="720" t="s">
        <v>280</v>
      </c>
      <c r="B42" s="721" t="s">
        <v>300</v>
      </c>
      <c r="C42" s="722" t="s">
        <v>571</v>
      </c>
      <c r="D42" s="1560">
        <v>935</v>
      </c>
      <c r="E42" s="1560">
        <v>53</v>
      </c>
      <c r="F42" s="1560">
        <v>0</v>
      </c>
      <c r="G42" s="1560">
        <v>0</v>
      </c>
      <c r="H42" s="1560">
        <v>988</v>
      </c>
      <c r="I42" s="1560"/>
      <c r="J42" s="1560">
        <v>163</v>
      </c>
      <c r="K42" s="1560">
        <v>0</v>
      </c>
      <c r="L42" s="1560">
        <v>1151</v>
      </c>
      <c r="M42" s="148"/>
    </row>
    <row r="43" spans="1:13" ht="9.75" customHeight="1" x14ac:dyDescent="0.2">
      <c r="A43" s="720" t="s">
        <v>281</v>
      </c>
      <c r="B43" s="721" t="s">
        <v>301</v>
      </c>
      <c r="C43" s="722" t="s">
        <v>571</v>
      </c>
      <c r="D43" s="1560">
        <v>-1134</v>
      </c>
      <c r="E43" s="1560">
        <v>30</v>
      </c>
      <c r="F43" s="1560">
        <v>-1123</v>
      </c>
      <c r="G43" s="1560">
        <v>0</v>
      </c>
      <c r="H43" s="1560">
        <v>-2227</v>
      </c>
      <c r="I43" s="1560"/>
      <c r="J43" s="1560">
        <v>904</v>
      </c>
      <c r="K43" s="1560">
        <v>0</v>
      </c>
      <c r="L43" s="1560">
        <v>-1323</v>
      </c>
      <c r="M43" s="148"/>
    </row>
    <row r="44" spans="1:13" ht="15" customHeight="1" x14ac:dyDescent="0.2">
      <c r="A44" s="296" t="s">
        <v>282</v>
      </c>
      <c r="B44" s="297" t="s">
        <v>283</v>
      </c>
      <c r="C44" s="298" t="s">
        <v>571</v>
      </c>
      <c r="D44" s="919">
        <v>367</v>
      </c>
      <c r="E44" s="919">
        <v>2098</v>
      </c>
      <c r="F44" s="1561">
        <v>1536</v>
      </c>
      <c r="G44" s="919">
        <v>0</v>
      </c>
      <c r="H44" s="1561">
        <v>4001</v>
      </c>
      <c r="I44" s="919"/>
      <c r="J44" s="1561">
        <v>465</v>
      </c>
      <c r="K44" s="919">
        <v>-2</v>
      </c>
      <c r="L44" s="1562">
        <v>4464</v>
      </c>
      <c r="M44" s="148"/>
    </row>
    <row r="45" spans="1:13" ht="12.75" customHeight="1" x14ac:dyDescent="0.2">
      <c r="A45" s="106" t="s">
        <v>58</v>
      </c>
      <c r="B45" s="35"/>
      <c r="C45" s="35"/>
      <c r="D45" s="1030"/>
      <c r="E45" s="1030"/>
      <c r="F45" s="1030"/>
      <c r="G45" s="1030"/>
      <c r="H45" s="1030"/>
      <c r="I45" s="1030"/>
      <c r="J45" s="1030"/>
      <c r="K45" s="1030"/>
      <c r="L45" s="1030"/>
      <c r="M45" s="148"/>
    </row>
    <row r="46" spans="1:13" ht="9.75" customHeight="1" x14ac:dyDescent="0.2">
      <c r="A46" s="106" t="s">
        <v>59</v>
      </c>
      <c r="B46" s="35"/>
      <c r="C46" s="35"/>
      <c r="D46" s="1030"/>
      <c r="E46" s="1030"/>
      <c r="F46" s="1030"/>
      <c r="G46" s="1030"/>
      <c r="H46" s="1030"/>
      <c r="I46" s="1030"/>
      <c r="J46" s="1030"/>
      <c r="K46" s="1030"/>
      <c r="L46" s="1030"/>
      <c r="M46" s="148"/>
    </row>
    <row r="47" spans="1:13" ht="10.5" customHeight="1" x14ac:dyDescent="0.2">
      <c r="D47" s="1033"/>
      <c r="E47" s="1033"/>
      <c r="F47" s="1033"/>
      <c r="G47" s="1033"/>
      <c r="H47" s="1033"/>
      <c r="I47" s="1033"/>
      <c r="J47" s="1033"/>
      <c r="K47" s="1033"/>
      <c r="L47" s="1033"/>
      <c r="M47" s="148"/>
    </row>
    <row r="48" spans="1:13" ht="10.5" customHeight="1" x14ac:dyDescent="0.2">
      <c r="D48" s="1033"/>
      <c r="E48" s="1033"/>
      <c r="F48" s="1033"/>
      <c r="G48" s="1033"/>
      <c r="H48" s="1033"/>
      <c r="I48" s="1033"/>
      <c r="J48" s="1033"/>
      <c r="K48" s="1033"/>
      <c r="L48" s="1033"/>
      <c r="M48" s="148"/>
    </row>
  </sheetData>
  <mergeCells count="10">
    <mergeCell ref="G1:K1"/>
    <mergeCell ref="G2:L2"/>
    <mergeCell ref="D3:L3"/>
    <mergeCell ref="A4:B5"/>
    <mergeCell ref="D4:H4"/>
    <mergeCell ref="I4:I5"/>
    <mergeCell ref="J4:J5"/>
    <mergeCell ref="K4:K5"/>
    <mergeCell ref="L4:L5"/>
    <mergeCell ref="A1:B1"/>
  </mergeCells>
  <phoneticPr fontId="1" type="noConversion"/>
  <printOptions horizontalCentered="1"/>
  <pageMargins left="0.19685039370078741" right="0.19685039370078741" top="0.6692913385826772" bottom="0.51181102362204722" header="0" footer="0.31496062992125984"/>
  <pageSetup paperSize="9" scale="94" firstPageNumber="31" fitToWidth="0" orientation="landscape" r:id="rId1"/>
  <headerFooter alignWithMargins="0">
    <oddFooter>&amp;C&amp;P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8">
    <pageSetUpPr fitToPage="1"/>
  </sheetPr>
  <dimension ref="A1:M44"/>
  <sheetViews>
    <sheetView view="pageBreakPreview" zoomScale="60" zoomScaleNormal="100" workbookViewId="0">
      <selection sqref="A1:B1"/>
    </sheetView>
  </sheetViews>
  <sheetFormatPr defaultRowHeight="12.75" x14ac:dyDescent="0.2"/>
  <cols>
    <col min="1" max="1" width="4.7109375" style="153" customWidth="1"/>
    <col min="2" max="2" width="35.28515625" style="34" customWidth="1"/>
    <col min="3" max="3" width="0.85546875" style="34" customWidth="1"/>
    <col min="4" max="4" width="10" style="961" customWidth="1"/>
    <col min="5" max="5" width="11" style="961" customWidth="1"/>
    <col min="6" max="12" width="10" style="961" customWidth="1"/>
    <col min="13" max="13" width="3.28515625" style="5" customWidth="1"/>
    <col min="14" max="16384" width="9.140625" style="34"/>
  </cols>
  <sheetData>
    <row r="1" spans="1:13" ht="27.75" customHeight="1" x14ac:dyDescent="0.2">
      <c r="A1" s="3107" t="s">
        <v>184</v>
      </c>
      <c r="B1" s="3075"/>
      <c r="C1" s="130"/>
      <c r="D1" s="1021"/>
      <c r="E1" s="952"/>
      <c r="F1" s="952"/>
      <c r="G1" s="3125" t="s">
        <v>185</v>
      </c>
      <c r="H1" s="3125"/>
      <c r="I1" s="3125"/>
      <c r="J1" s="3125"/>
      <c r="K1" s="3125"/>
      <c r="L1" s="953">
        <v>964</v>
      </c>
      <c r="M1" s="34"/>
    </row>
    <row r="2" spans="1:13" x14ac:dyDescent="0.2">
      <c r="A2" s="94" t="s">
        <v>74</v>
      </c>
      <c r="B2" s="7"/>
      <c r="C2" s="8"/>
      <c r="D2" s="1022"/>
      <c r="E2" s="952"/>
      <c r="F2" s="952"/>
      <c r="G2" s="3189" t="s">
        <v>356</v>
      </c>
      <c r="H2" s="3189"/>
      <c r="I2" s="3189"/>
      <c r="J2" s="3189"/>
      <c r="K2" s="3189"/>
      <c r="L2" s="3189"/>
      <c r="M2" s="34"/>
    </row>
    <row r="3" spans="1:13" ht="12" customHeight="1" x14ac:dyDescent="0.2">
      <c r="A3" s="95"/>
      <c r="B3" s="10"/>
      <c r="C3" s="11"/>
      <c r="D3" s="1037"/>
      <c r="E3" s="1038"/>
      <c r="F3" s="1038"/>
      <c r="G3" s="1039" t="s">
        <v>197</v>
      </c>
      <c r="H3" s="1039"/>
      <c r="I3" s="1040"/>
      <c r="J3" s="1038"/>
      <c r="K3" s="1038"/>
      <c r="L3" s="1041"/>
      <c r="M3" s="34"/>
    </row>
    <row r="4" spans="1:13" ht="12" customHeight="1" x14ac:dyDescent="0.2">
      <c r="A4" s="3094" t="s">
        <v>75</v>
      </c>
      <c r="B4" s="3095"/>
      <c r="C4" s="12"/>
      <c r="D4" s="3190" t="s">
        <v>552</v>
      </c>
      <c r="E4" s="3121"/>
      <c r="F4" s="3121"/>
      <c r="G4" s="3121"/>
      <c r="H4" s="3122"/>
      <c r="I4" s="3191" t="s">
        <v>553</v>
      </c>
      <c r="J4" s="3193" t="s">
        <v>554</v>
      </c>
      <c r="K4" s="3191" t="s">
        <v>555</v>
      </c>
      <c r="L4" s="3194" t="s">
        <v>357</v>
      </c>
    </row>
    <row r="5" spans="1:13" ht="31.5" x14ac:dyDescent="0.2">
      <c r="A5" s="3094"/>
      <c r="B5" s="3095"/>
      <c r="C5" s="12"/>
      <c r="D5" s="2169" t="s">
        <v>556</v>
      </c>
      <c r="E5" s="2170" t="s">
        <v>557</v>
      </c>
      <c r="F5" s="2168" t="s">
        <v>558</v>
      </c>
      <c r="G5" s="2170" t="s">
        <v>555</v>
      </c>
      <c r="H5" s="2168" t="s">
        <v>124</v>
      </c>
      <c r="I5" s="3192"/>
      <c r="J5" s="3193"/>
      <c r="K5" s="3192"/>
      <c r="L5" s="3194"/>
    </row>
    <row r="6" spans="1:13" ht="10.5" customHeight="1" x14ac:dyDescent="0.2">
      <c r="A6" s="96"/>
      <c r="B6" s="18"/>
      <c r="C6" s="18"/>
      <c r="D6" s="1025" t="s">
        <v>559</v>
      </c>
      <c r="E6" s="1026" t="s">
        <v>560</v>
      </c>
      <c r="F6" s="1027" t="s">
        <v>561</v>
      </c>
      <c r="G6" s="1026" t="s">
        <v>562</v>
      </c>
      <c r="H6" s="1027" t="s">
        <v>563</v>
      </c>
      <c r="I6" s="1026" t="s">
        <v>564</v>
      </c>
      <c r="J6" s="1027" t="s">
        <v>565</v>
      </c>
      <c r="K6" s="1026" t="s">
        <v>566</v>
      </c>
      <c r="L6" s="1028" t="s">
        <v>567</v>
      </c>
    </row>
    <row r="7" spans="1:13" ht="10.5" customHeight="1" x14ac:dyDescent="0.2">
      <c r="A7" s="99"/>
      <c r="B7" s="23" t="s">
        <v>568</v>
      </c>
      <c r="C7" s="131"/>
      <c r="D7" s="1034" t="s">
        <v>569</v>
      </c>
      <c r="E7" s="1034" t="s">
        <v>569</v>
      </c>
      <c r="F7" s="1034" t="s">
        <v>569</v>
      </c>
      <c r="G7" s="1034" t="s">
        <v>569</v>
      </c>
      <c r="H7" s="1035" t="s">
        <v>569</v>
      </c>
      <c r="I7" s="1034" t="s">
        <v>569</v>
      </c>
      <c r="J7" s="1035" t="s">
        <v>569</v>
      </c>
      <c r="K7" s="1034" t="s">
        <v>569</v>
      </c>
      <c r="L7" s="1036" t="s">
        <v>569</v>
      </c>
    </row>
    <row r="8" spans="1:13" ht="15" customHeight="1" x14ac:dyDescent="0.2">
      <c r="A8" s="706" t="s">
        <v>131</v>
      </c>
      <c r="B8" s="300" t="s">
        <v>284</v>
      </c>
      <c r="C8" s="300" t="s">
        <v>571</v>
      </c>
      <c r="D8" s="940">
        <v>214560</v>
      </c>
      <c r="E8" s="940">
        <v>39063</v>
      </c>
      <c r="F8" s="940">
        <v>166532</v>
      </c>
      <c r="G8" s="940">
        <v>-70874</v>
      </c>
      <c r="H8" s="940">
        <v>349281</v>
      </c>
      <c r="I8" s="940"/>
      <c r="J8" s="940">
        <v>106921</v>
      </c>
      <c r="K8" s="940">
        <v>-57923</v>
      </c>
      <c r="L8" s="940">
        <v>398279</v>
      </c>
      <c r="M8" s="148"/>
    </row>
    <row r="9" spans="1:13" ht="15.75" customHeight="1" x14ac:dyDescent="0.2">
      <c r="A9" s="145" t="s">
        <v>505</v>
      </c>
      <c r="B9" s="143" t="s">
        <v>691</v>
      </c>
      <c r="C9" s="143" t="s">
        <v>571</v>
      </c>
      <c r="D9" s="918">
        <v>33485</v>
      </c>
      <c r="E9" s="918">
        <v>12881</v>
      </c>
      <c r="F9" s="918">
        <v>2168</v>
      </c>
      <c r="G9" s="918">
        <v>0</v>
      </c>
      <c r="H9" s="918">
        <v>48534</v>
      </c>
      <c r="I9" s="918"/>
      <c r="J9" s="918">
        <v>54067</v>
      </c>
      <c r="K9" s="918">
        <v>0</v>
      </c>
      <c r="L9" s="918">
        <v>102601</v>
      </c>
      <c r="M9" s="148"/>
    </row>
    <row r="10" spans="1:13" ht="9.75" customHeight="1" x14ac:dyDescent="0.2">
      <c r="A10" s="720" t="s">
        <v>692</v>
      </c>
      <c r="B10" s="771" t="s">
        <v>455</v>
      </c>
      <c r="C10" s="722" t="s">
        <v>571</v>
      </c>
      <c r="D10" s="936">
        <v>22017</v>
      </c>
      <c r="E10" s="936">
        <v>11052</v>
      </c>
      <c r="F10" s="936">
        <v>1785</v>
      </c>
      <c r="G10" s="936">
        <v>0</v>
      </c>
      <c r="H10" s="936">
        <v>34854</v>
      </c>
      <c r="I10" s="936"/>
      <c r="J10" s="936">
        <v>45914</v>
      </c>
      <c r="K10" s="936">
        <v>0</v>
      </c>
      <c r="L10" s="936">
        <v>80768</v>
      </c>
      <c r="M10" s="148"/>
    </row>
    <row r="11" spans="1:13" ht="9.75" customHeight="1" x14ac:dyDescent="0.2">
      <c r="A11" s="720" t="s">
        <v>693</v>
      </c>
      <c r="B11" s="771" t="s">
        <v>456</v>
      </c>
      <c r="C11" s="722" t="s">
        <v>571</v>
      </c>
      <c r="D11" s="936">
        <v>11468</v>
      </c>
      <c r="E11" s="936">
        <v>1829</v>
      </c>
      <c r="F11" s="936">
        <v>383</v>
      </c>
      <c r="G11" s="936">
        <v>0</v>
      </c>
      <c r="H11" s="936">
        <v>13680</v>
      </c>
      <c r="I11" s="936"/>
      <c r="J11" s="936">
        <v>8153</v>
      </c>
      <c r="K11" s="936">
        <v>0</v>
      </c>
      <c r="L11" s="936">
        <v>21833</v>
      </c>
      <c r="M11" s="148"/>
    </row>
    <row r="12" spans="1:13" ht="9.75" customHeight="1" x14ac:dyDescent="0.2">
      <c r="A12" s="720" t="s">
        <v>694</v>
      </c>
      <c r="B12" s="721" t="s">
        <v>457</v>
      </c>
      <c r="C12" s="722" t="s">
        <v>571</v>
      </c>
      <c r="D12" s="936">
        <v>3072</v>
      </c>
      <c r="E12" s="936">
        <v>1829</v>
      </c>
      <c r="F12" s="936">
        <v>383</v>
      </c>
      <c r="G12" s="936">
        <v>0</v>
      </c>
      <c r="H12" s="936">
        <v>5284</v>
      </c>
      <c r="I12" s="936"/>
      <c r="J12" s="936">
        <v>8153</v>
      </c>
      <c r="K12" s="936">
        <v>0</v>
      </c>
      <c r="L12" s="936">
        <v>13437</v>
      </c>
      <c r="M12" s="148"/>
    </row>
    <row r="13" spans="1:13" ht="9.75" customHeight="1" x14ac:dyDescent="0.2">
      <c r="A13" s="720" t="s">
        <v>695</v>
      </c>
      <c r="B13" s="721" t="s">
        <v>458</v>
      </c>
      <c r="C13" s="722" t="s">
        <v>571</v>
      </c>
      <c r="D13" s="936">
        <v>8396</v>
      </c>
      <c r="E13" s="936">
        <v>0</v>
      </c>
      <c r="F13" s="936">
        <v>0</v>
      </c>
      <c r="G13" s="936">
        <v>0</v>
      </c>
      <c r="H13" s="936">
        <v>8396</v>
      </c>
      <c r="I13" s="936"/>
      <c r="J13" s="936">
        <v>0</v>
      </c>
      <c r="K13" s="936">
        <v>0</v>
      </c>
      <c r="L13" s="936">
        <v>8396</v>
      </c>
      <c r="M13" s="148"/>
    </row>
    <row r="14" spans="1:13" ht="15.75" customHeight="1" x14ac:dyDescent="0.2">
      <c r="A14" s="145" t="s">
        <v>506</v>
      </c>
      <c r="B14" s="143" t="s">
        <v>696</v>
      </c>
      <c r="C14" s="143" t="s">
        <v>571</v>
      </c>
      <c r="D14" s="918">
        <v>13551</v>
      </c>
      <c r="E14" s="918">
        <v>9060</v>
      </c>
      <c r="F14" s="918">
        <v>2163</v>
      </c>
      <c r="G14" s="918">
        <v>-224</v>
      </c>
      <c r="H14" s="918">
        <v>24550</v>
      </c>
      <c r="I14" s="918"/>
      <c r="J14" s="918">
        <v>29200</v>
      </c>
      <c r="K14" s="918">
        <v>-346</v>
      </c>
      <c r="L14" s="918">
        <v>53404</v>
      </c>
      <c r="M14" s="148"/>
    </row>
    <row r="15" spans="1:13" ht="15.75" customHeight="1" x14ac:dyDescent="0.2">
      <c r="A15" s="145" t="s">
        <v>507</v>
      </c>
      <c r="B15" s="143" t="s">
        <v>697</v>
      </c>
      <c r="C15" s="143" t="s">
        <v>571</v>
      </c>
      <c r="D15" s="918">
        <v>3653</v>
      </c>
      <c r="E15" s="918">
        <v>6234</v>
      </c>
      <c r="F15" s="918">
        <v>240</v>
      </c>
      <c r="G15" s="918">
        <v>0</v>
      </c>
      <c r="H15" s="918">
        <v>10127</v>
      </c>
      <c r="I15" s="918"/>
      <c r="J15" s="918">
        <v>8707</v>
      </c>
      <c r="K15" s="918">
        <v>0</v>
      </c>
      <c r="L15" s="918">
        <v>18834</v>
      </c>
      <c r="M15" s="148"/>
    </row>
    <row r="16" spans="1:13" ht="15.75" customHeight="1" x14ac:dyDescent="0.2">
      <c r="A16" s="145" t="s">
        <v>508</v>
      </c>
      <c r="B16" s="143" t="s">
        <v>698</v>
      </c>
      <c r="C16" s="143" t="s">
        <v>571</v>
      </c>
      <c r="D16" s="918">
        <v>23552</v>
      </c>
      <c r="E16" s="918">
        <v>289</v>
      </c>
      <c r="F16" s="918">
        <v>518</v>
      </c>
      <c r="G16" s="918">
        <v>-6</v>
      </c>
      <c r="H16" s="918">
        <v>24353</v>
      </c>
      <c r="I16" s="918"/>
      <c r="J16" s="918">
        <v>1391</v>
      </c>
      <c r="K16" s="918">
        <v>0</v>
      </c>
      <c r="L16" s="918">
        <v>25744</v>
      </c>
      <c r="M16" s="148"/>
    </row>
    <row r="17" spans="1:13" ht="9.75" customHeight="1" x14ac:dyDescent="0.2">
      <c r="A17" s="720" t="s">
        <v>699</v>
      </c>
      <c r="B17" s="771" t="s">
        <v>200</v>
      </c>
      <c r="C17" s="722" t="s">
        <v>571</v>
      </c>
      <c r="D17" s="936">
        <v>4029</v>
      </c>
      <c r="E17" s="936">
        <v>0</v>
      </c>
      <c r="F17" s="936">
        <v>0</v>
      </c>
      <c r="G17" s="936">
        <v>0</v>
      </c>
      <c r="H17" s="936">
        <v>4029</v>
      </c>
      <c r="I17" s="936"/>
      <c r="J17" s="936">
        <v>22</v>
      </c>
      <c r="K17" s="936">
        <v>0</v>
      </c>
      <c r="L17" s="936">
        <v>4051</v>
      </c>
      <c r="M17" s="148"/>
    </row>
    <row r="18" spans="1:13" ht="9.75" customHeight="1" x14ac:dyDescent="0.2">
      <c r="A18" s="720" t="s">
        <v>700</v>
      </c>
      <c r="B18" s="771" t="s">
        <v>201</v>
      </c>
      <c r="C18" s="722" t="s">
        <v>571</v>
      </c>
      <c r="D18" s="936">
        <v>19523</v>
      </c>
      <c r="E18" s="936">
        <v>284</v>
      </c>
      <c r="F18" s="936">
        <v>517</v>
      </c>
      <c r="G18" s="936">
        <v>0</v>
      </c>
      <c r="H18" s="936">
        <v>20324</v>
      </c>
      <c r="I18" s="936"/>
      <c r="J18" s="936">
        <v>1369</v>
      </c>
      <c r="K18" s="936">
        <v>0</v>
      </c>
      <c r="L18" s="936">
        <v>21693</v>
      </c>
      <c r="M18" s="148"/>
    </row>
    <row r="19" spans="1:13" ht="9.75" customHeight="1" x14ac:dyDescent="0.2">
      <c r="A19" s="720" t="s">
        <v>701</v>
      </c>
      <c r="B19" s="771" t="s">
        <v>589</v>
      </c>
      <c r="C19" s="722" t="s">
        <v>571</v>
      </c>
      <c r="D19" s="936">
        <v>0</v>
      </c>
      <c r="E19" s="936">
        <v>5</v>
      </c>
      <c r="F19" s="936">
        <v>1</v>
      </c>
      <c r="G19" s="936">
        <v>-6</v>
      </c>
      <c r="H19" s="936">
        <v>0</v>
      </c>
      <c r="I19" s="936"/>
      <c r="J19" s="936">
        <v>0</v>
      </c>
      <c r="K19" s="936">
        <v>0</v>
      </c>
      <c r="L19" s="936">
        <v>0</v>
      </c>
      <c r="M19" s="148"/>
    </row>
    <row r="20" spans="1:13" ht="15.75" customHeight="1" x14ac:dyDescent="0.2">
      <c r="A20" s="145" t="s">
        <v>509</v>
      </c>
      <c r="B20" s="143" t="s">
        <v>76</v>
      </c>
      <c r="C20" s="143" t="s">
        <v>571</v>
      </c>
      <c r="D20" s="918">
        <v>3134</v>
      </c>
      <c r="E20" s="918">
        <v>2743</v>
      </c>
      <c r="F20" s="918">
        <v>0</v>
      </c>
      <c r="G20" s="918">
        <v>0</v>
      </c>
      <c r="H20" s="918">
        <v>5877</v>
      </c>
      <c r="I20" s="918"/>
      <c r="J20" s="918">
        <v>1471</v>
      </c>
      <c r="K20" s="918">
        <v>0</v>
      </c>
      <c r="L20" s="918">
        <v>7348</v>
      </c>
      <c r="M20" s="148"/>
    </row>
    <row r="21" spans="1:13" ht="9.75" customHeight="1" x14ac:dyDescent="0.2">
      <c r="A21" s="720" t="s">
        <v>77</v>
      </c>
      <c r="B21" s="771" t="s">
        <v>590</v>
      </c>
      <c r="C21" s="722" t="s">
        <v>571</v>
      </c>
      <c r="D21" s="936">
        <v>3001</v>
      </c>
      <c r="E21" s="936">
        <v>202</v>
      </c>
      <c r="F21" s="936">
        <v>0</v>
      </c>
      <c r="G21" s="936">
        <v>0</v>
      </c>
      <c r="H21" s="936">
        <v>3203</v>
      </c>
      <c r="I21" s="936"/>
      <c r="J21" s="936">
        <v>655</v>
      </c>
      <c r="K21" s="936">
        <v>0</v>
      </c>
      <c r="L21" s="936">
        <v>3858</v>
      </c>
      <c r="M21" s="148"/>
    </row>
    <row r="22" spans="1:13" ht="9.75" customHeight="1" x14ac:dyDescent="0.2">
      <c r="A22" s="720" t="s">
        <v>78</v>
      </c>
      <c r="B22" s="771" t="s">
        <v>591</v>
      </c>
      <c r="C22" s="722" t="s">
        <v>571</v>
      </c>
      <c r="D22" s="936">
        <v>133</v>
      </c>
      <c r="E22" s="936">
        <v>2541</v>
      </c>
      <c r="F22" s="936">
        <v>0</v>
      </c>
      <c r="G22" s="936">
        <v>0</v>
      </c>
      <c r="H22" s="936">
        <v>2674</v>
      </c>
      <c r="I22" s="936"/>
      <c r="J22" s="936">
        <v>816</v>
      </c>
      <c r="K22" s="936">
        <v>0</v>
      </c>
      <c r="L22" s="936">
        <v>3490</v>
      </c>
      <c r="M22" s="148"/>
    </row>
    <row r="23" spans="1:13" ht="15.75" customHeight="1" x14ac:dyDescent="0.2">
      <c r="A23" s="145" t="s">
        <v>510</v>
      </c>
      <c r="B23" s="143" t="s">
        <v>79</v>
      </c>
      <c r="C23" s="143" t="s">
        <v>571</v>
      </c>
      <c r="D23" s="918">
        <v>111922</v>
      </c>
      <c r="E23" s="918">
        <v>1970</v>
      </c>
      <c r="F23" s="918">
        <v>14860</v>
      </c>
      <c r="G23" s="918">
        <v>-70593</v>
      </c>
      <c r="H23" s="918">
        <v>58159</v>
      </c>
      <c r="I23" s="918"/>
      <c r="J23" s="918">
        <v>1280</v>
      </c>
      <c r="K23" s="918">
        <v>-57071</v>
      </c>
      <c r="L23" s="918">
        <v>2368</v>
      </c>
      <c r="M23" s="148"/>
    </row>
    <row r="24" spans="1:13" ht="9.75" customHeight="1" x14ac:dyDescent="0.2">
      <c r="A24" s="720" t="s">
        <v>80</v>
      </c>
      <c r="B24" s="771" t="s">
        <v>592</v>
      </c>
      <c r="C24" s="722" t="s">
        <v>571</v>
      </c>
      <c r="D24" s="936">
        <v>33</v>
      </c>
      <c r="E24" s="936">
        <v>0</v>
      </c>
      <c r="F24" s="936">
        <v>0</v>
      </c>
      <c r="G24" s="936">
        <v>0</v>
      </c>
      <c r="H24" s="936">
        <v>33</v>
      </c>
      <c r="I24" s="936"/>
      <c r="J24" s="936">
        <v>0</v>
      </c>
      <c r="K24" s="936">
        <v>0</v>
      </c>
      <c r="L24" s="936">
        <v>33</v>
      </c>
      <c r="M24" s="148"/>
    </row>
    <row r="25" spans="1:13" ht="9.75" customHeight="1" x14ac:dyDescent="0.2">
      <c r="A25" s="720" t="s">
        <v>81</v>
      </c>
      <c r="B25" s="721" t="s">
        <v>110</v>
      </c>
      <c r="C25" s="722" t="s">
        <v>571</v>
      </c>
      <c r="D25" s="936">
        <v>0</v>
      </c>
      <c r="E25" s="936">
        <v>0</v>
      </c>
      <c r="F25" s="936">
        <v>0</v>
      </c>
      <c r="G25" s="936">
        <v>0</v>
      </c>
      <c r="H25" s="936">
        <v>0</v>
      </c>
      <c r="I25" s="936"/>
      <c r="J25" s="936">
        <v>0</v>
      </c>
      <c r="K25" s="936">
        <v>0</v>
      </c>
      <c r="L25" s="936">
        <v>0</v>
      </c>
      <c r="M25" s="148"/>
    </row>
    <row r="26" spans="1:13" ht="9.75" customHeight="1" x14ac:dyDescent="0.2">
      <c r="A26" s="720" t="s">
        <v>82</v>
      </c>
      <c r="B26" s="721" t="s">
        <v>111</v>
      </c>
      <c r="C26" s="722" t="s">
        <v>571</v>
      </c>
      <c r="D26" s="936">
        <v>33</v>
      </c>
      <c r="E26" s="936">
        <v>0</v>
      </c>
      <c r="F26" s="936">
        <v>0</v>
      </c>
      <c r="G26" s="936">
        <v>0</v>
      </c>
      <c r="H26" s="936">
        <v>33</v>
      </c>
      <c r="I26" s="936"/>
      <c r="J26" s="936">
        <v>0</v>
      </c>
      <c r="K26" s="936">
        <v>0</v>
      </c>
      <c r="L26" s="936">
        <v>33</v>
      </c>
      <c r="M26" s="148"/>
    </row>
    <row r="27" spans="1:13" ht="9.75" customHeight="1" x14ac:dyDescent="0.2">
      <c r="A27" s="720" t="s">
        <v>83</v>
      </c>
      <c r="B27" s="771" t="s">
        <v>112</v>
      </c>
      <c r="C27" s="722" t="s">
        <v>571</v>
      </c>
      <c r="D27" s="936">
        <v>2332</v>
      </c>
      <c r="E27" s="936">
        <v>0</v>
      </c>
      <c r="F27" s="936">
        <v>0</v>
      </c>
      <c r="G27" s="936">
        <v>0</v>
      </c>
      <c r="H27" s="936">
        <v>2332</v>
      </c>
      <c r="I27" s="936"/>
      <c r="J27" s="936">
        <v>3</v>
      </c>
      <c r="K27" s="936">
        <v>0</v>
      </c>
      <c r="L27" s="936">
        <v>2335</v>
      </c>
      <c r="M27" s="148"/>
    </row>
    <row r="28" spans="1:13" ht="9.75" customHeight="1" x14ac:dyDescent="0.2">
      <c r="A28" s="720" t="s">
        <v>84</v>
      </c>
      <c r="B28" s="721" t="s">
        <v>110</v>
      </c>
      <c r="C28" s="722" t="s">
        <v>571</v>
      </c>
      <c r="D28" s="936">
        <v>2332</v>
      </c>
      <c r="E28" s="936">
        <v>0</v>
      </c>
      <c r="F28" s="936">
        <v>0</v>
      </c>
      <c r="G28" s="936">
        <v>0</v>
      </c>
      <c r="H28" s="936">
        <v>2332</v>
      </c>
      <c r="I28" s="936"/>
      <c r="J28" s="936">
        <v>3</v>
      </c>
      <c r="K28" s="936">
        <v>0</v>
      </c>
      <c r="L28" s="936">
        <v>2335</v>
      </c>
      <c r="M28" s="148"/>
    </row>
    <row r="29" spans="1:13" ht="9.75" customHeight="1" x14ac:dyDescent="0.2">
      <c r="A29" s="720" t="s">
        <v>85</v>
      </c>
      <c r="B29" s="721" t="s">
        <v>111</v>
      </c>
      <c r="C29" s="722" t="s">
        <v>571</v>
      </c>
      <c r="D29" s="936">
        <v>0</v>
      </c>
      <c r="E29" s="936">
        <v>0</v>
      </c>
      <c r="F29" s="936">
        <v>0</v>
      </c>
      <c r="G29" s="936">
        <v>0</v>
      </c>
      <c r="H29" s="936">
        <v>0</v>
      </c>
      <c r="I29" s="936"/>
      <c r="J29" s="936">
        <v>0</v>
      </c>
      <c r="K29" s="936">
        <v>0</v>
      </c>
      <c r="L29" s="936">
        <v>0</v>
      </c>
      <c r="M29" s="148"/>
    </row>
    <row r="30" spans="1:13" ht="9.75" customHeight="1" x14ac:dyDescent="0.2">
      <c r="A30" s="720" t="s">
        <v>86</v>
      </c>
      <c r="B30" s="771" t="s">
        <v>113</v>
      </c>
      <c r="C30" s="722" t="s">
        <v>571</v>
      </c>
      <c r="D30" s="936">
        <v>109557</v>
      </c>
      <c r="E30" s="936">
        <v>1970</v>
      </c>
      <c r="F30" s="936">
        <v>14860</v>
      </c>
      <c r="G30" s="936">
        <v>-70593</v>
      </c>
      <c r="H30" s="936">
        <v>55794</v>
      </c>
      <c r="I30" s="936"/>
      <c r="J30" s="936">
        <v>1277</v>
      </c>
      <c r="K30" s="936">
        <v>-57071</v>
      </c>
      <c r="L30" s="936">
        <v>0</v>
      </c>
      <c r="M30" s="148"/>
    </row>
    <row r="31" spans="1:13" ht="9.75" customHeight="1" x14ac:dyDescent="0.2">
      <c r="A31" s="720" t="s">
        <v>87</v>
      </c>
      <c r="B31" s="721" t="s">
        <v>110</v>
      </c>
      <c r="C31" s="722" t="s">
        <v>571</v>
      </c>
      <c r="D31" s="936">
        <v>105831</v>
      </c>
      <c r="E31" s="936">
        <v>1814</v>
      </c>
      <c r="F31" s="936">
        <v>14860</v>
      </c>
      <c r="G31" s="936">
        <v>-69364</v>
      </c>
      <c r="H31" s="936">
        <v>53141</v>
      </c>
      <c r="I31" s="936"/>
      <c r="J31" s="936">
        <v>1257</v>
      </c>
      <c r="K31" s="936">
        <v>-54398</v>
      </c>
      <c r="L31" s="936">
        <v>0</v>
      </c>
      <c r="M31" s="148"/>
    </row>
    <row r="32" spans="1:13" ht="9.75" customHeight="1" x14ac:dyDescent="0.2">
      <c r="A32" s="720" t="s">
        <v>88</v>
      </c>
      <c r="B32" s="721" t="s">
        <v>111</v>
      </c>
      <c r="C32" s="722" t="s">
        <v>571</v>
      </c>
      <c r="D32" s="936">
        <v>3726</v>
      </c>
      <c r="E32" s="936">
        <v>156</v>
      </c>
      <c r="F32" s="936">
        <v>0</v>
      </c>
      <c r="G32" s="936">
        <v>-1229</v>
      </c>
      <c r="H32" s="936">
        <v>2653</v>
      </c>
      <c r="I32" s="936"/>
      <c r="J32" s="936">
        <v>20</v>
      </c>
      <c r="K32" s="936">
        <v>-2673</v>
      </c>
      <c r="L32" s="936">
        <v>0</v>
      </c>
      <c r="M32" s="148"/>
    </row>
    <row r="33" spans="1:13" ht="15.75" customHeight="1" x14ac:dyDescent="0.2">
      <c r="A33" s="145" t="s">
        <v>511</v>
      </c>
      <c r="B33" s="143" t="s">
        <v>89</v>
      </c>
      <c r="C33" s="143" t="s">
        <v>571</v>
      </c>
      <c r="D33" s="918">
        <v>18816</v>
      </c>
      <c r="E33" s="918">
        <v>1054</v>
      </c>
      <c r="F33" s="918">
        <v>142227</v>
      </c>
      <c r="G33" s="918">
        <v>0</v>
      </c>
      <c r="H33" s="918">
        <v>162097</v>
      </c>
      <c r="I33" s="918"/>
      <c r="J33" s="918">
        <v>7421</v>
      </c>
      <c r="K33" s="918">
        <v>0</v>
      </c>
      <c r="L33" s="918">
        <v>169518</v>
      </c>
      <c r="M33" s="148"/>
    </row>
    <row r="34" spans="1:13" ht="9.75" customHeight="1" x14ac:dyDescent="0.2">
      <c r="A34" s="720" t="s">
        <v>90</v>
      </c>
      <c r="B34" s="771" t="s">
        <v>114</v>
      </c>
      <c r="C34" s="722" t="s">
        <v>571</v>
      </c>
      <c r="D34" s="936">
        <v>15851</v>
      </c>
      <c r="E34" s="936">
        <v>565</v>
      </c>
      <c r="F34" s="936">
        <v>142189</v>
      </c>
      <c r="G34" s="936">
        <v>0</v>
      </c>
      <c r="H34" s="936">
        <v>158605</v>
      </c>
      <c r="I34" s="936"/>
      <c r="J34" s="936">
        <v>5730</v>
      </c>
      <c r="K34" s="936">
        <v>0</v>
      </c>
      <c r="L34" s="936">
        <v>164335</v>
      </c>
      <c r="M34" s="148"/>
    </row>
    <row r="35" spans="1:13" ht="9.75" customHeight="1" x14ac:dyDescent="0.2">
      <c r="A35" s="720" t="s">
        <v>91</v>
      </c>
      <c r="B35" s="771" t="s">
        <v>115</v>
      </c>
      <c r="C35" s="722" t="s">
        <v>571</v>
      </c>
      <c r="D35" s="936">
        <v>2965</v>
      </c>
      <c r="E35" s="936">
        <v>489</v>
      </c>
      <c r="F35" s="936">
        <v>38</v>
      </c>
      <c r="G35" s="936">
        <v>0</v>
      </c>
      <c r="H35" s="936">
        <v>3492</v>
      </c>
      <c r="I35" s="936"/>
      <c r="J35" s="936">
        <v>1691</v>
      </c>
      <c r="K35" s="936">
        <v>0</v>
      </c>
      <c r="L35" s="936">
        <v>5183</v>
      </c>
      <c r="M35" s="148"/>
    </row>
    <row r="36" spans="1:13" ht="9.75" customHeight="1" x14ac:dyDescent="0.2">
      <c r="A36" s="720" t="s">
        <v>92</v>
      </c>
      <c r="B36" s="771" t="s">
        <v>116</v>
      </c>
      <c r="C36" s="722" t="s">
        <v>571</v>
      </c>
      <c r="D36" s="936">
        <v>0</v>
      </c>
      <c r="E36" s="936">
        <v>0</v>
      </c>
      <c r="F36" s="936">
        <v>0</v>
      </c>
      <c r="G36" s="936">
        <v>0</v>
      </c>
      <c r="H36" s="936">
        <v>0</v>
      </c>
      <c r="I36" s="936"/>
      <c r="J36" s="936">
        <v>0</v>
      </c>
      <c r="K36" s="936">
        <v>0</v>
      </c>
      <c r="L36" s="936">
        <v>0</v>
      </c>
      <c r="M36" s="148"/>
    </row>
    <row r="37" spans="1:13" ht="15.75" customHeight="1" x14ac:dyDescent="0.2">
      <c r="A37" s="145" t="s">
        <v>512</v>
      </c>
      <c r="B37" s="143" t="s">
        <v>93</v>
      </c>
      <c r="C37" s="143" t="s">
        <v>571</v>
      </c>
      <c r="D37" s="918">
        <v>6447</v>
      </c>
      <c r="E37" s="918">
        <v>4832</v>
      </c>
      <c r="F37" s="918">
        <v>4356</v>
      </c>
      <c r="G37" s="918">
        <v>-51</v>
      </c>
      <c r="H37" s="918">
        <v>15584</v>
      </c>
      <c r="I37" s="918"/>
      <c r="J37" s="918">
        <v>3384</v>
      </c>
      <c r="K37" s="918">
        <v>-506</v>
      </c>
      <c r="L37" s="918">
        <v>18462</v>
      </c>
      <c r="M37" s="148"/>
    </row>
    <row r="38" spans="1:13" ht="9.75" customHeight="1" x14ac:dyDescent="0.2">
      <c r="A38" s="720" t="s">
        <v>94</v>
      </c>
      <c r="B38" s="771" t="s">
        <v>117</v>
      </c>
      <c r="C38" s="722" t="s">
        <v>571</v>
      </c>
      <c r="D38" s="936">
        <v>0</v>
      </c>
      <c r="E38" s="936">
        <v>758</v>
      </c>
      <c r="F38" s="936">
        <v>0</v>
      </c>
      <c r="G38" s="936">
        <v>0</v>
      </c>
      <c r="H38" s="936">
        <v>758</v>
      </c>
      <c r="I38" s="936"/>
      <c r="J38" s="936">
        <v>0</v>
      </c>
      <c r="K38" s="936">
        <v>0</v>
      </c>
      <c r="L38" s="936">
        <v>758</v>
      </c>
      <c r="M38" s="148"/>
    </row>
    <row r="39" spans="1:13" ht="9.75" customHeight="1" x14ac:dyDescent="0.2">
      <c r="A39" s="720" t="s">
        <v>95</v>
      </c>
      <c r="B39" s="771" t="s">
        <v>118</v>
      </c>
      <c r="C39" s="722" t="s">
        <v>571</v>
      </c>
      <c r="D39" s="936">
        <v>6447</v>
      </c>
      <c r="E39" s="936">
        <v>4074</v>
      </c>
      <c r="F39" s="936">
        <v>4356</v>
      </c>
      <c r="G39" s="936">
        <v>-51</v>
      </c>
      <c r="H39" s="936">
        <v>14826</v>
      </c>
      <c r="I39" s="936"/>
      <c r="J39" s="936">
        <v>3384</v>
      </c>
      <c r="K39" s="936">
        <v>-506</v>
      </c>
      <c r="L39" s="936">
        <v>17704</v>
      </c>
      <c r="M39" s="148"/>
    </row>
    <row r="40" spans="1:13" ht="9.75" customHeight="1" x14ac:dyDescent="0.2">
      <c r="A40" s="720" t="s">
        <v>96</v>
      </c>
      <c r="B40" s="721" t="s">
        <v>119</v>
      </c>
      <c r="C40" s="722" t="s">
        <v>571</v>
      </c>
      <c r="D40" s="936">
        <v>3447</v>
      </c>
      <c r="E40" s="936">
        <v>2690</v>
      </c>
      <c r="F40" s="936">
        <v>3144</v>
      </c>
      <c r="G40" s="936">
        <v>-51</v>
      </c>
      <c r="H40" s="936">
        <v>9230</v>
      </c>
      <c r="I40" s="936"/>
      <c r="J40" s="936">
        <v>2920</v>
      </c>
      <c r="K40" s="936">
        <v>-506</v>
      </c>
      <c r="L40" s="936">
        <v>11644</v>
      </c>
      <c r="M40" s="148"/>
    </row>
    <row r="41" spans="1:13" ht="10.5" customHeight="1" x14ac:dyDescent="0.2">
      <c r="A41" s="726" t="s">
        <v>97</v>
      </c>
      <c r="B41" s="727" t="s">
        <v>111</v>
      </c>
      <c r="C41" s="728" t="s">
        <v>571</v>
      </c>
      <c r="D41" s="945">
        <v>3000</v>
      </c>
      <c r="E41" s="945">
        <v>1384</v>
      </c>
      <c r="F41" s="945">
        <v>1212</v>
      </c>
      <c r="G41" s="945">
        <v>0</v>
      </c>
      <c r="H41" s="945">
        <v>5596</v>
      </c>
      <c r="I41" s="945"/>
      <c r="J41" s="945">
        <v>464</v>
      </c>
      <c r="K41" s="945">
        <v>0</v>
      </c>
      <c r="L41" s="945">
        <v>6060</v>
      </c>
      <c r="M41" s="148"/>
    </row>
    <row r="42" spans="1:13" ht="12.75" customHeight="1" x14ac:dyDescent="0.2">
      <c r="A42" s="106" t="s">
        <v>58</v>
      </c>
      <c r="B42" s="12"/>
      <c r="C42" s="12"/>
      <c r="D42" s="914"/>
      <c r="E42" s="914"/>
      <c r="F42" s="914"/>
      <c r="G42" s="914"/>
      <c r="H42" s="914"/>
      <c r="I42" s="914"/>
      <c r="J42" s="914"/>
      <c r="K42" s="914"/>
      <c r="L42" s="914"/>
      <c r="M42" s="148"/>
    </row>
    <row r="43" spans="1:13" ht="9.75" customHeight="1" x14ac:dyDescent="0.2">
      <c r="A43" s="106" t="s">
        <v>59</v>
      </c>
      <c r="B43" s="12"/>
      <c r="C43" s="12"/>
      <c r="D43" s="914"/>
      <c r="E43" s="914"/>
      <c r="F43" s="914"/>
      <c r="G43" s="914"/>
      <c r="H43" s="914"/>
      <c r="I43" s="914"/>
      <c r="J43" s="914"/>
      <c r="K43" s="914"/>
      <c r="L43" s="914"/>
      <c r="M43" s="148"/>
    </row>
    <row r="44" spans="1:13" ht="10.5" customHeight="1" x14ac:dyDescent="0.2">
      <c r="D44" s="1033"/>
      <c r="E44" s="1033"/>
      <c r="F44" s="1033"/>
      <c r="G44" s="1033"/>
      <c r="H44" s="1033"/>
      <c r="I44" s="1033"/>
      <c r="J44" s="1033"/>
      <c r="K44" s="1033"/>
      <c r="L44" s="1033"/>
      <c r="M44" s="148"/>
    </row>
  </sheetData>
  <mergeCells count="9">
    <mergeCell ref="G1:K1"/>
    <mergeCell ref="G2:L2"/>
    <mergeCell ref="A4:B5"/>
    <mergeCell ref="D4:H4"/>
    <mergeCell ref="I4:I5"/>
    <mergeCell ref="J4:J5"/>
    <mergeCell ref="K4:K5"/>
    <mergeCell ref="L4:L5"/>
    <mergeCell ref="A1:B1"/>
  </mergeCells>
  <phoneticPr fontId="1" type="noConversion"/>
  <printOptions horizontalCentered="1"/>
  <pageMargins left="0.19685039370078741" right="0.19685039370078741" top="0.6692913385826772" bottom="0.51181102362204722" header="0" footer="0.31496062992125984"/>
  <pageSetup paperSize="9" firstPageNumber="31" fitToWidth="0" orientation="landscape" r:id="rId1"/>
  <headerFooter alignWithMargins="0">
    <oddFooter>&amp;C&amp;P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9">
    <pageSetUpPr fitToPage="1"/>
  </sheetPr>
  <dimension ref="A1:M55"/>
  <sheetViews>
    <sheetView view="pageBreakPreview" zoomScale="60" zoomScaleNormal="100" workbookViewId="0">
      <selection sqref="A1:B1"/>
    </sheetView>
  </sheetViews>
  <sheetFormatPr defaultRowHeight="12.75" x14ac:dyDescent="0.2"/>
  <cols>
    <col min="1" max="1" width="5.140625" style="153" customWidth="1"/>
    <col min="2" max="2" width="34.42578125" style="34" customWidth="1"/>
    <col min="3" max="3" width="0.85546875" style="34" customWidth="1"/>
    <col min="4" max="4" width="10" style="961" customWidth="1"/>
    <col min="5" max="5" width="10.85546875" style="961" customWidth="1"/>
    <col min="6" max="12" width="10" style="961" customWidth="1"/>
    <col min="13" max="13" width="3.28515625" style="5" customWidth="1"/>
    <col min="14" max="16384" width="9.140625" style="34"/>
  </cols>
  <sheetData>
    <row r="1" spans="1:13" ht="27.75" customHeight="1" x14ac:dyDescent="0.2">
      <c r="A1" s="3107" t="s">
        <v>184</v>
      </c>
      <c r="B1" s="3075"/>
      <c r="C1" s="130"/>
      <c r="D1" s="1021"/>
      <c r="E1" s="952"/>
      <c r="F1" s="952"/>
      <c r="G1" s="3125" t="s">
        <v>185</v>
      </c>
      <c r="H1" s="3125"/>
      <c r="I1" s="3125"/>
      <c r="J1" s="3125"/>
      <c r="K1" s="3125"/>
      <c r="L1" s="953">
        <v>964</v>
      </c>
      <c r="M1" s="34"/>
    </row>
    <row r="2" spans="1:13" x14ac:dyDescent="0.2">
      <c r="A2" s="94" t="s">
        <v>518</v>
      </c>
      <c r="B2" s="7"/>
      <c r="C2" s="8"/>
      <c r="D2" s="1022"/>
      <c r="E2" s="952"/>
      <c r="F2" s="952"/>
      <c r="G2" s="3189" t="s">
        <v>356</v>
      </c>
      <c r="H2" s="3189"/>
      <c r="I2" s="3189"/>
      <c r="J2" s="3189"/>
      <c r="K2" s="3189"/>
      <c r="L2" s="3189"/>
      <c r="M2" s="34"/>
    </row>
    <row r="3" spans="1:13" ht="12" customHeight="1" x14ac:dyDescent="0.2">
      <c r="A3" s="95"/>
      <c r="B3" s="10"/>
      <c r="C3" s="11"/>
      <c r="D3" s="3186" t="s">
        <v>197</v>
      </c>
      <c r="E3" s="3187"/>
      <c r="F3" s="3187"/>
      <c r="G3" s="3187"/>
      <c r="H3" s="3187"/>
      <c r="I3" s="3187"/>
      <c r="J3" s="3187"/>
      <c r="K3" s="3187"/>
      <c r="L3" s="3188"/>
      <c r="M3" s="34"/>
    </row>
    <row r="4" spans="1:13" ht="12" customHeight="1" x14ac:dyDescent="0.2">
      <c r="A4" s="3094" t="s">
        <v>144</v>
      </c>
      <c r="B4" s="3095"/>
      <c r="C4" s="12"/>
      <c r="D4" s="3190" t="s">
        <v>552</v>
      </c>
      <c r="E4" s="3121"/>
      <c r="F4" s="3121"/>
      <c r="G4" s="3121"/>
      <c r="H4" s="3122"/>
      <c r="I4" s="3191" t="s">
        <v>553</v>
      </c>
      <c r="J4" s="3193" t="s">
        <v>554</v>
      </c>
      <c r="K4" s="3191" t="s">
        <v>555</v>
      </c>
      <c r="L4" s="3194" t="s">
        <v>357</v>
      </c>
    </row>
    <row r="5" spans="1:13" ht="31.5" x14ac:dyDescent="0.2">
      <c r="A5" s="3094"/>
      <c r="B5" s="3095"/>
      <c r="C5" s="12"/>
      <c r="D5" s="2169" t="s">
        <v>556</v>
      </c>
      <c r="E5" s="2170" t="s">
        <v>557</v>
      </c>
      <c r="F5" s="2168" t="s">
        <v>558</v>
      </c>
      <c r="G5" s="2170" t="s">
        <v>555</v>
      </c>
      <c r="H5" s="2168" t="s">
        <v>124</v>
      </c>
      <c r="I5" s="3192"/>
      <c r="J5" s="3193"/>
      <c r="K5" s="3192"/>
      <c r="L5" s="3194"/>
    </row>
    <row r="6" spans="1:13" ht="10.5" customHeight="1" x14ac:dyDescent="0.2">
      <c r="A6" s="96"/>
      <c r="B6" s="18"/>
      <c r="C6" s="18"/>
      <c r="D6" s="1025" t="s">
        <v>559</v>
      </c>
      <c r="E6" s="1026" t="s">
        <v>560</v>
      </c>
      <c r="F6" s="1027" t="s">
        <v>561</v>
      </c>
      <c r="G6" s="1026" t="s">
        <v>562</v>
      </c>
      <c r="H6" s="1027" t="s">
        <v>563</v>
      </c>
      <c r="I6" s="1026" t="s">
        <v>564</v>
      </c>
      <c r="J6" s="1027" t="s">
        <v>565</v>
      </c>
      <c r="K6" s="1026" t="s">
        <v>566</v>
      </c>
      <c r="L6" s="1028" t="s">
        <v>567</v>
      </c>
    </row>
    <row r="7" spans="1:13" ht="10.5" customHeight="1" x14ac:dyDescent="0.2">
      <c r="A7" s="97"/>
      <c r="B7" s="23" t="s">
        <v>568</v>
      </c>
      <c r="C7" s="131"/>
      <c r="D7" s="1034" t="s">
        <v>569</v>
      </c>
      <c r="E7" s="1034" t="s">
        <v>569</v>
      </c>
      <c r="F7" s="1034" t="s">
        <v>569</v>
      </c>
      <c r="G7" s="1034" t="s">
        <v>569</v>
      </c>
      <c r="H7" s="1035" t="s">
        <v>569</v>
      </c>
      <c r="I7" s="1034" t="s">
        <v>569</v>
      </c>
      <c r="J7" s="1035" t="s">
        <v>569</v>
      </c>
      <c r="K7" s="1034" t="s">
        <v>569</v>
      </c>
      <c r="L7" s="1036" t="s">
        <v>569</v>
      </c>
    </row>
    <row r="8" spans="1:13" ht="13.5" customHeight="1" x14ac:dyDescent="0.2">
      <c r="A8" s="299" t="s">
        <v>98</v>
      </c>
      <c r="B8" s="300" t="s">
        <v>99</v>
      </c>
      <c r="C8" s="301" t="s">
        <v>571</v>
      </c>
      <c r="D8" s="1564">
        <v>-45903</v>
      </c>
      <c r="E8" s="1564">
        <v>-2645</v>
      </c>
      <c r="F8" s="1564">
        <v>-1485</v>
      </c>
      <c r="G8" s="1564">
        <v>0</v>
      </c>
      <c r="H8" s="1564">
        <v>-50033</v>
      </c>
      <c r="I8" s="1565"/>
      <c r="J8" s="1564">
        <v>7321</v>
      </c>
      <c r="K8" s="1564">
        <v>0</v>
      </c>
      <c r="L8" s="940">
        <v>-42712</v>
      </c>
      <c r="M8" s="148"/>
    </row>
    <row r="9" spans="1:13" ht="12" customHeight="1" x14ac:dyDescent="0.2">
      <c r="A9" s="159" t="s">
        <v>513</v>
      </c>
      <c r="B9" s="143" t="s">
        <v>461</v>
      </c>
      <c r="C9" s="779" t="s">
        <v>571</v>
      </c>
      <c r="D9" s="1566">
        <v>3914</v>
      </c>
      <c r="E9" s="1566">
        <v>-3163</v>
      </c>
      <c r="F9" s="1566">
        <v>66</v>
      </c>
      <c r="G9" s="1566">
        <v>0</v>
      </c>
      <c r="H9" s="1566">
        <v>817</v>
      </c>
      <c r="I9" s="918"/>
      <c r="J9" s="1566">
        <v>8136</v>
      </c>
      <c r="K9" s="1566">
        <v>0</v>
      </c>
      <c r="L9" s="1566">
        <v>8953</v>
      </c>
      <c r="M9" s="148"/>
    </row>
    <row r="10" spans="1:13" ht="15" customHeight="1" x14ac:dyDescent="0.2">
      <c r="A10" s="159" t="s">
        <v>515</v>
      </c>
      <c r="B10" s="160" t="s">
        <v>462</v>
      </c>
      <c r="C10" s="143" t="s">
        <v>571</v>
      </c>
      <c r="D10" s="918">
        <v>3904</v>
      </c>
      <c r="E10" s="918">
        <v>-2518</v>
      </c>
      <c r="F10" s="918">
        <v>66</v>
      </c>
      <c r="G10" s="918">
        <v>0</v>
      </c>
      <c r="H10" s="918">
        <v>1452</v>
      </c>
      <c r="I10" s="918"/>
      <c r="J10" s="918">
        <v>9440</v>
      </c>
      <c r="K10" s="918">
        <v>0</v>
      </c>
      <c r="L10" s="918">
        <v>10892</v>
      </c>
      <c r="M10" s="148"/>
    </row>
    <row r="11" spans="1:13" s="837" customFormat="1" ht="9.75" customHeight="1" x14ac:dyDescent="0.2">
      <c r="A11" s="772" t="s">
        <v>525</v>
      </c>
      <c r="B11" s="835" t="s">
        <v>3</v>
      </c>
      <c r="C11" s="774" t="s">
        <v>571</v>
      </c>
      <c r="D11" s="925">
        <v>7557</v>
      </c>
      <c r="E11" s="925">
        <v>4101</v>
      </c>
      <c r="F11" s="925">
        <v>306</v>
      </c>
      <c r="G11" s="925">
        <v>0</v>
      </c>
      <c r="H11" s="925">
        <v>11964</v>
      </c>
      <c r="I11" s="925"/>
      <c r="J11" s="925">
        <v>18147</v>
      </c>
      <c r="K11" s="925">
        <v>0</v>
      </c>
      <c r="L11" s="925">
        <v>30111</v>
      </c>
      <c r="M11" s="836"/>
    </row>
    <row r="12" spans="1:13" s="837" customFormat="1" ht="9.75" customHeight="1" x14ac:dyDescent="0.2">
      <c r="A12" s="772" t="s">
        <v>529</v>
      </c>
      <c r="B12" s="835" t="s">
        <v>4</v>
      </c>
      <c r="C12" s="774" t="s">
        <v>571</v>
      </c>
      <c r="D12" s="925">
        <v>0</v>
      </c>
      <c r="E12" s="925">
        <v>385</v>
      </c>
      <c r="F12" s="925">
        <v>0</v>
      </c>
      <c r="G12" s="925">
        <v>0</v>
      </c>
      <c r="H12" s="925">
        <v>385</v>
      </c>
      <c r="I12" s="925"/>
      <c r="J12" s="925">
        <v>0</v>
      </c>
      <c r="K12" s="925">
        <v>0</v>
      </c>
      <c r="L12" s="925">
        <v>385</v>
      </c>
      <c r="M12" s="836"/>
    </row>
    <row r="13" spans="1:13" s="837" customFormat="1" ht="9.75" customHeight="1" x14ac:dyDescent="0.2">
      <c r="A13" s="772" t="s">
        <v>5</v>
      </c>
      <c r="B13" s="835" t="s">
        <v>780</v>
      </c>
      <c r="C13" s="774" t="s">
        <v>571</v>
      </c>
      <c r="D13" s="925">
        <v>3653</v>
      </c>
      <c r="E13" s="925">
        <v>6234</v>
      </c>
      <c r="F13" s="925">
        <v>240</v>
      </c>
      <c r="G13" s="925">
        <v>0</v>
      </c>
      <c r="H13" s="925">
        <v>10127</v>
      </c>
      <c r="I13" s="925"/>
      <c r="J13" s="925">
        <v>8707</v>
      </c>
      <c r="K13" s="925">
        <v>0</v>
      </c>
      <c r="L13" s="925">
        <v>18834</v>
      </c>
      <c r="M13" s="836"/>
    </row>
    <row r="14" spans="1:13" s="169" customFormat="1" ht="14.45" customHeight="1" x14ac:dyDescent="0.2">
      <c r="A14" s="723" t="s">
        <v>781</v>
      </c>
      <c r="B14" s="724" t="s">
        <v>145</v>
      </c>
      <c r="C14" s="725" t="s">
        <v>571</v>
      </c>
      <c r="D14" s="1567">
        <v>3904</v>
      </c>
      <c r="E14" s="1567">
        <v>-3979</v>
      </c>
      <c r="F14" s="1567">
        <v>66</v>
      </c>
      <c r="G14" s="1567">
        <v>0</v>
      </c>
      <c r="H14" s="1567">
        <v>-9</v>
      </c>
      <c r="I14" s="1567"/>
      <c r="J14" s="1567">
        <v>9440</v>
      </c>
      <c r="K14" s="1567">
        <v>0</v>
      </c>
      <c r="L14" s="1567">
        <v>9431</v>
      </c>
      <c r="M14" s="168"/>
    </row>
    <row r="15" spans="1:13" s="169" customFormat="1" ht="9.75" customHeight="1" x14ac:dyDescent="0.2">
      <c r="A15" s="772" t="s">
        <v>782</v>
      </c>
      <c r="B15" s="773" t="s">
        <v>492</v>
      </c>
      <c r="C15" s="774" t="s">
        <v>571</v>
      </c>
      <c r="D15" s="1567">
        <v>7557</v>
      </c>
      <c r="E15" s="1567">
        <v>2640</v>
      </c>
      <c r="F15" s="1567">
        <v>306</v>
      </c>
      <c r="G15" s="1567">
        <v>0</v>
      </c>
      <c r="H15" s="1567">
        <v>10503</v>
      </c>
      <c r="I15" s="1567"/>
      <c r="J15" s="1567">
        <v>18147</v>
      </c>
      <c r="K15" s="1567">
        <v>0</v>
      </c>
      <c r="L15" s="1567">
        <v>28650</v>
      </c>
      <c r="M15" s="168"/>
    </row>
    <row r="16" spans="1:13" s="169" customFormat="1" ht="9.75" customHeight="1" x14ac:dyDescent="0.2">
      <c r="A16" s="772" t="s">
        <v>783</v>
      </c>
      <c r="B16" s="773" t="s">
        <v>122</v>
      </c>
      <c r="C16" s="774" t="s">
        <v>571</v>
      </c>
      <c r="D16" s="1567">
        <v>0</v>
      </c>
      <c r="E16" s="1567">
        <v>385</v>
      </c>
      <c r="F16" s="1567">
        <v>0</v>
      </c>
      <c r="G16" s="1567">
        <v>0</v>
      </c>
      <c r="H16" s="1567">
        <v>385</v>
      </c>
      <c r="I16" s="1567"/>
      <c r="J16" s="1567">
        <v>0</v>
      </c>
      <c r="K16" s="1567">
        <v>0</v>
      </c>
      <c r="L16" s="1567">
        <v>385</v>
      </c>
      <c r="M16" s="168"/>
    </row>
    <row r="17" spans="1:13" s="169" customFormat="1" ht="9.75" customHeight="1" x14ac:dyDescent="0.2">
      <c r="A17" s="772" t="s">
        <v>784</v>
      </c>
      <c r="B17" s="773" t="s">
        <v>123</v>
      </c>
      <c r="C17" s="774" t="s">
        <v>571</v>
      </c>
      <c r="D17" s="1567">
        <v>3653</v>
      </c>
      <c r="E17" s="1567">
        <v>6234</v>
      </c>
      <c r="F17" s="1567">
        <v>240</v>
      </c>
      <c r="G17" s="1567">
        <v>0</v>
      </c>
      <c r="H17" s="1567">
        <v>10127</v>
      </c>
      <c r="I17" s="1567"/>
      <c r="J17" s="1567">
        <v>8707</v>
      </c>
      <c r="K17" s="1567">
        <v>0</v>
      </c>
      <c r="L17" s="1567">
        <v>18834</v>
      </c>
      <c r="M17" s="168"/>
    </row>
    <row r="18" spans="1:13" s="169" customFormat="1" ht="14.45" customHeight="1" x14ac:dyDescent="0.2">
      <c r="A18" s="723" t="s">
        <v>785</v>
      </c>
      <c r="B18" s="724" t="s">
        <v>440</v>
      </c>
      <c r="C18" s="725" t="s">
        <v>571</v>
      </c>
      <c r="D18" s="1567">
        <v>0</v>
      </c>
      <c r="E18" s="1567">
        <v>1461</v>
      </c>
      <c r="F18" s="1567">
        <v>0</v>
      </c>
      <c r="G18" s="1567">
        <v>0</v>
      </c>
      <c r="H18" s="1567">
        <v>1461</v>
      </c>
      <c r="I18" s="1567"/>
      <c r="J18" s="1567">
        <v>0</v>
      </c>
      <c r="K18" s="1567">
        <v>0</v>
      </c>
      <c r="L18" s="1567">
        <v>1461</v>
      </c>
      <c r="M18" s="168"/>
    </row>
    <row r="19" spans="1:13" s="169" customFormat="1" ht="9.75" customHeight="1" x14ac:dyDescent="0.2">
      <c r="A19" s="772" t="s">
        <v>786</v>
      </c>
      <c r="B19" s="773" t="s">
        <v>441</v>
      </c>
      <c r="C19" s="774" t="s">
        <v>571</v>
      </c>
      <c r="D19" s="1567">
        <v>0</v>
      </c>
      <c r="E19" s="1567">
        <v>1461</v>
      </c>
      <c r="F19" s="1567">
        <v>0</v>
      </c>
      <c r="G19" s="1567">
        <v>0</v>
      </c>
      <c r="H19" s="1567">
        <v>1461</v>
      </c>
      <c r="I19" s="1567"/>
      <c r="J19" s="1567">
        <v>0</v>
      </c>
      <c r="K19" s="1567">
        <v>0</v>
      </c>
      <c r="L19" s="1567">
        <v>1461</v>
      </c>
      <c r="M19" s="168"/>
    </row>
    <row r="20" spans="1:13" s="169" customFormat="1" ht="9.75" customHeight="1" x14ac:dyDescent="0.2">
      <c r="A20" s="772" t="s">
        <v>787</v>
      </c>
      <c r="B20" s="773" t="s">
        <v>442</v>
      </c>
      <c r="C20" s="774" t="s">
        <v>571</v>
      </c>
      <c r="D20" s="1567">
        <v>0</v>
      </c>
      <c r="E20" s="1567">
        <v>0</v>
      </c>
      <c r="F20" s="1567">
        <v>0</v>
      </c>
      <c r="G20" s="1567">
        <v>0</v>
      </c>
      <c r="H20" s="1567">
        <v>0</v>
      </c>
      <c r="I20" s="1567"/>
      <c r="J20" s="1567">
        <v>0</v>
      </c>
      <c r="K20" s="1567">
        <v>0</v>
      </c>
      <c r="L20" s="1567">
        <v>0</v>
      </c>
      <c r="M20" s="168"/>
    </row>
    <row r="21" spans="1:13" s="169" customFormat="1" ht="9.75" customHeight="1" x14ac:dyDescent="0.2">
      <c r="A21" s="772" t="s">
        <v>788</v>
      </c>
      <c r="B21" s="773" t="s">
        <v>443</v>
      </c>
      <c r="C21" s="774" t="s">
        <v>571</v>
      </c>
      <c r="D21" s="1567">
        <v>0</v>
      </c>
      <c r="E21" s="1567">
        <v>0</v>
      </c>
      <c r="F21" s="1567">
        <v>0</v>
      </c>
      <c r="G21" s="1567">
        <v>0</v>
      </c>
      <c r="H21" s="1567">
        <v>0</v>
      </c>
      <c r="I21" s="1567"/>
      <c r="J21" s="1567">
        <v>0</v>
      </c>
      <c r="K21" s="1567">
        <v>0</v>
      </c>
      <c r="L21" s="1567">
        <v>0</v>
      </c>
      <c r="M21" s="168"/>
    </row>
    <row r="22" spans="1:13" s="169" customFormat="1" ht="14.25" customHeight="1" x14ac:dyDescent="0.2">
      <c r="A22" s="723" t="s">
        <v>789</v>
      </c>
      <c r="B22" s="724" t="s">
        <v>444</v>
      </c>
      <c r="C22" s="725" t="s">
        <v>571</v>
      </c>
      <c r="D22" s="1567">
        <v>0</v>
      </c>
      <c r="E22" s="1567">
        <v>0</v>
      </c>
      <c r="F22" s="1567">
        <v>0</v>
      </c>
      <c r="G22" s="1567">
        <v>0</v>
      </c>
      <c r="H22" s="1567">
        <v>0</v>
      </c>
      <c r="I22" s="1567"/>
      <c r="J22" s="1567">
        <v>0</v>
      </c>
      <c r="K22" s="1567">
        <v>0</v>
      </c>
      <c r="L22" s="1567">
        <v>0</v>
      </c>
      <c r="M22" s="168"/>
    </row>
    <row r="23" spans="1:13" s="169" customFormat="1" ht="9.75" customHeight="1" x14ac:dyDescent="0.2">
      <c r="A23" s="772" t="s">
        <v>790</v>
      </c>
      <c r="B23" s="773" t="s">
        <v>445</v>
      </c>
      <c r="C23" s="774" t="s">
        <v>571</v>
      </c>
      <c r="D23" s="1567">
        <v>0</v>
      </c>
      <c r="E23" s="1567">
        <v>0</v>
      </c>
      <c r="F23" s="1567">
        <v>0</v>
      </c>
      <c r="G23" s="1567">
        <v>0</v>
      </c>
      <c r="H23" s="1567">
        <v>0</v>
      </c>
      <c r="I23" s="1567"/>
      <c r="J23" s="1567">
        <v>0</v>
      </c>
      <c r="K23" s="1567">
        <v>0</v>
      </c>
      <c r="L23" s="1567">
        <v>0</v>
      </c>
      <c r="M23" s="168"/>
    </row>
    <row r="24" spans="1:13" s="169" customFormat="1" ht="9.75" customHeight="1" x14ac:dyDescent="0.2">
      <c r="A24" s="772" t="s">
        <v>791</v>
      </c>
      <c r="B24" s="773" t="s">
        <v>446</v>
      </c>
      <c r="C24" s="774" t="s">
        <v>571</v>
      </c>
      <c r="D24" s="1567">
        <v>0</v>
      </c>
      <c r="E24" s="1567">
        <v>0</v>
      </c>
      <c r="F24" s="1567">
        <v>0</v>
      </c>
      <c r="G24" s="1567">
        <v>0</v>
      </c>
      <c r="H24" s="1567">
        <v>0</v>
      </c>
      <c r="I24" s="1567"/>
      <c r="J24" s="1567">
        <v>0</v>
      </c>
      <c r="K24" s="1567">
        <v>0</v>
      </c>
      <c r="L24" s="1567">
        <v>0</v>
      </c>
      <c r="M24" s="168"/>
    </row>
    <row r="25" spans="1:13" s="169" customFormat="1" ht="9.75" customHeight="1" x14ac:dyDescent="0.2">
      <c r="A25" s="772" t="s">
        <v>792</v>
      </c>
      <c r="B25" s="773" t="s">
        <v>447</v>
      </c>
      <c r="C25" s="774" t="s">
        <v>571</v>
      </c>
      <c r="D25" s="1567">
        <v>0</v>
      </c>
      <c r="E25" s="1567">
        <v>0</v>
      </c>
      <c r="F25" s="1567">
        <v>0</v>
      </c>
      <c r="G25" s="1567">
        <v>0</v>
      </c>
      <c r="H25" s="1567">
        <v>0</v>
      </c>
      <c r="I25" s="1567"/>
      <c r="J25" s="1567">
        <v>0</v>
      </c>
      <c r="K25" s="1567">
        <v>0</v>
      </c>
      <c r="L25" s="1567">
        <v>0</v>
      </c>
      <c r="M25" s="168"/>
    </row>
    <row r="26" spans="1:13" s="169" customFormat="1" ht="14.25" customHeight="1" x14ac:dyDescent="0.2">
      <c r="A26" s="159" t="s">
        <v>516</v>
      </c>
      <c r="B26" s="161" t="s">
        <v>793</v>
      </c>
      <c r="C26" s="170" t="s">
        <v>571</v>
      </c>
      <c r="D26" s="1568">
        <v>0</v>
      </c>
      <c r="E26" s="1568">
        <v>-219</v>
      </c>
      <c r="F26" s="1568">
        <v>0</v>
      </c>
      <c r="G26" s="1568">
        <v>0</v>
      </c>
      <c r="H26" s="1568">
        <v>-219</v>
      </c>
      <c r="I26" s="1568"/>
      <c r="J26" s="1568">
        <v>0</v>
      </c>
      <c r="K26" s="1568">
        <v>0</v>
      </c>
      <c r="L26" s="1568">
        <v>-219</v>
      </c>
      <c r="M26" s="168"/>
    </row>
    <row r="27" spans="1:13" s="169" customFormat="1" ht="14.25" customHeight="1" x14ac:dyDescent="0.2">
      <c r="A27" s="159" t="s">
        <v>517</v>
      </c>
      <c r="B27" s="161" t="s">
        <v>794</v>
      </c>
      <c r="C27" s="170" t="s">
        <v>571</v>
      </c>
      <c r="D27" s="1568">
        <v>0</v>
      </c>
      <c r="E27" s="1568">
        <v>0</v>
      </c>
      <c r="F27" s="1568">
        <v>0</v>
      </c>
      <c r="G27" s="1568">
        <v>0</v>
      </c>
      <c r="H27" s="1568">
        <v>0</v>
      </c>
      <c r="I27" s="1568"/>
      <c r="J27" s="1568">
        <v>0</v>
      </c>
      <c r="K27" s="1568">
        <v>0</v>
      </c>
      <c r="L27" s="1568">
        <v>0</v>
      </c>
      <c r="M27" s="168"/>
    </row>
    <row r="28" spans="1:13" s="837" customFormat="1" ht="9.75" customHeight="1" x14ac:dyDescent="0.2">
      <c r="A28" s="772" t="s">
        <v>526</v>
      </c>
      <c r="B28" s="835" t="s">
        <v>795</v>
      </c>
      <c r="C28" s="774" t="s">
        <v>571</v>
      </c>
      <c r="D28" s="925">
        <v>0</v>
      </c>
      <c r="E28" s="925">
        <v>0</v>
      </c>
      <c r="F28" s="925">
        <v>0</v>
      </c>
      <c r="G28" s="925">
        <v>0</v>
      </c>
      <c r="H28" s="925">
        <v>0</v>
      </c>
      <c r="I28" s="925"/>
      <c r="J28" s="925">
        <v>0</v>
      </c>
      <c r="K28" s="925">
        <v>0</v>
      </c>
      <c r="L28" s="925">
        <v>0</v>
      </c>
      <c r="M28" s="836"/>
    </row>
    <row r="29" spans="1:13" s="837" customFormat="1" ht="9.75" customHeight="1" x14ac:dyDescent="0.2">
      <c r="A29" s="772" t="s">
        <v>530</v>
      </c>
      <c r="B29" s="835" t="s">
        <v>796</v>
      </c>
      <c r="C29" s="774" t="s">
        <v>571</v>
      </c>
      <c r="D29" s="925">
        <v>0</v>
      </c>
      <c r="E29" s="925">
        <v>0</v>
      </c>
      <c r="F29" s="925">
        <v>0</v>
      </c>
      <c r="G29" s="925">
        <v>0</v>
      </c>
      <c r="H29" s="925">
        <v>0</v>
      </c>
      <c r="I29" s="925"/>
      <c r="J29" s="925">
        <v>0</v>
      </c>
      <c r="K29" s="925">
        <v>0</v>
      </c>
      <c r="L29" s="925">
        <v>0</v>
      </c>
      <c r="M29" s="836"/>
    </row>
    <row r="30" spans="1:13" s="169" customFormat="1" ht="14.25" customHeight="1" x14ac:dyDescent="0.2">
      <c r="A30" s="159" t="s">
        <v>40</v>
      </c>
      <c r="B30" s="161" t="s">
        <v>797</v>
      </c>
      <c r="C30" s="170" t="s">
        <v>571</v>
      </c>
      <c r="D30" s="1568">
        <v>10</v>
      </c>
      <c r="E30" s="1568">
        <v>-426</v>
      </c>
      <c r="F30" s="1568">
        <v>0</v>
      </c>
      <c r="G30" s="1568">
        <v>0</v>
      </c>
      <c r="H30" s="1568">
        <v>-416</v>
      </c>
      <c r="I30" s="1568"/>
      <c r="J30" s="1568">
        <v>-1304</v>
      </c>
      <c r="K30" s="1568">
        <v>0</v>
      </c>
      <c r="L30" s="1568">
        <v>-1720</v>
      </c>
      <c r="M30" s="168"/>
    </row>
    <row r="31" spans="1:13" s="837" customFormat="1" ht="9.75" customHeight="1" x14ac:dyDescent="0.2">
      <c r="A31" s="772" t="s">
        <v>527</v>
      </c>
      <c r="B31" s="835" t="s">
        <v>798</v>
      </c>
      <c r="C31" s="774" t="s">
        <v>571</v>
      </c>
      <c r="D31" s="925">
        <v>0</v>
      </c>
      <c r="E31" s="925">
        <v>195</v>
      </c>
      <c r="F31" s="925">
        <v>0</v>
      </c>
      <c r="G31" s="925">
        <v>0</v>
      </c>
      <c r="H31" s="925">
        <v>195</v>
      </c>
      <c r="I31" s="925"/>
      <c r="J31" s="925">
        <v>0</v>
      </c>
      <c r="K31" s="925">
        <v>0</v>
      </c>
      <c r="L31" s="925">
        <v>195</v>
      </c>
      <c r="M31" s="836"/>
    </row>
    <row r="32" spans="1:13" s="837" customFormat="1" ht="9.75" customHeight="1" x14ac:dyDescent="0.2">
      <c r="A32" s="772" t="s">
        <v>531</v>
      </c>
      <c r="B32" s="835" t="s">
        <v>799</v>
      </c>
      <c r="C32" s="774" t="s">
        <v>571</v>
      </c>
      <c r="D32" s="925">
        <v>-10</v>
      </c>
      <c r="E32" s="925">
        <v>621</v>
      </c>
      <c r="F32" s="925">
        <v>0</v>
      </c>
      <c r="G32" s="925">
        <v>0</v>
      </c>
      <c r="H32" s="925">
        <v>611</v>
      </c>
      <c r="I32" s="925"/>
      <c r="J32" s="925">
        <v>1304</v>
      </c>
      <c r="K32" s="925">
        <v>0</v>
      </c>
      <c r="L32" s="925">
        <v>1915</v>
      </c>
      <c r="M32" s="836"/>
    </row>
    <row r="33" spans="1:13" s="837" customFormat="1" ht="9.75" customHeight="1" x14ac:dyDescent="0.2">
      <c r="A33" s="772" t="s">
        <v>800</v>
      </c>
      <c r="B33" s="835" t="s">
        <v>801</v>
      </c>
      <c r="C33" s="774" t="s">
        <v>571</v>
      </c>
      <c r="D33" s="925">
        <v>0</v>
      </c>
      <c r="E33" s="925">
        <v>0</v>
      </c>
      <c r="F33" s="925">
        <v>0</v>
      </c>
      <c r="G33" s="925">
        <v>0</v>
      </c>
      <c r="H33" s="925">
        <v>0</v>
      </c>
      <c r="I33" s="925"/>
      <c r="J33" s="925">
        <v>0</v>
      </c>
      <c r="K33" s="925">
        <v>0</v>
      </c>
      <c r="L33" s="925">
        <v>0</v>
      </c>
      <c r="M33" s="836"/>
    </row>
    <row r="34" spans="1:13" s="169" customFormat="1" ht="14.25" customHeight="1" x14ac:dyDescent="0.2">
      <c r="A34" s="723" t="s">
        <v>802</v>
      </c>
      <c r="B34" s="724" t="s">
        <v>448</v>
      </c>
      <c r="C34" s="725" t="s">
        <v>571</v>
      </c>
      <c r="D34" s="1567">
        <v>10</v>
      </c>
      <c r="E34" s="1567">
        <v>-426</v>
      </c>
      <c r="F34" s="1567">
        <v>0</v>
      </c>
      <c r="G34" s="1567">
        <v>0</v>
      </c>
      <c r="H34" s="1567">
        <v>-416</v>
      </c>
      <c r="I34" s="1567"/>
      <c r="J34" s="1567">
        <v>-1304</v>
      </c>
      <c r="K34" s="1567">
        <v>0</v>
      </c>
      <c r="L34" s="1567">
        <v>-1720</v>
      </c>
      <c r="M34" s="168"/>
    </row>
    <row r="35" spans="1:13" s="169" customFormat="1" ht="9.75" customHeight="1" x14ac:dyDescent="0.2">
      <c r="A35" s="772" t="s">
        <v>803</v>
      </c>
      <c r="B35" s="773" t="s">
        <v>449</v>
      </c>
      <c r="C35" s="774" t="s">
        <v>571</v>
      </c>
      <c r="D35" s="925">
        <v>0</v>
      </c>
      <c r="E35" s="925">
        <v>195</v>
      </c>
      <c r="F35" s="925">
        <v>0</v>
      </c>
      <c r="G35" s="925">
        <v>0</v>
      </c>
      <c r="H35" s="925">
        <v>195</v>
      </c>
      <c r="I35" s="925"/>
      <c r="J35" s="925">
        <v>0</v>
      </c>
      <c r="K35" s="925">
        <v>0</v>
      </c>
      <c r="L35" s="925">
        <v>195</v>
      </c>
      <c r="M35" s="168"/>
    </row>
    <row r="36" spans="1:13" s="169" customFormat="1" ht="9.75" customHeight="1" x14ac:dyDescent="0.2">
      <c r="A36" s="772" t="s">
        <v>804</v>
      </c>
      <c r="B36" s="773" t="s">
        <v>450</v>
      </c>
      <c r="C36" s="774" t="s">
        <v>571</v>
      </c>
      <c r="D36" s="925">
        <v>-10</v>
      </c>
      <c r="E36" s="925">
        <v>621</v>
      </c>
      <c r="F36" s="925">
        <v>0</v>
      </c>
      <c r="G36" s="925">
        <v>0</v>
      </c>
      <c r="H36" s="925">
        <v>611</v>
      </c>
      <c r="I36" s="925"/>
      <c r="J36" s="925">
        <v>1304</v>
      </c>
      <c r="K36" s="925">
        <v>0</v>
      </c>
      <c r="L36" s="925">
        <v>1915</v>
      </c>
      <c r="M36" s="168"/>
    </row>
    <row r="37" spans="1:13" s="169" customFormat="1" ht="9.75" customHeight="1" x14ac:dyDescent="0.2">
      <c r="A37" s="772" t="s">
        <v>805</v>
      </c>
      <c r="B37" s="773" t="s">
        <v>451</v>
      </c>
      <c r="C37" s="774" t="s">
        <v>571</v>
      </c>
      <c r="D37" s="925">
        <v>0</v>
      </c>
      <c r="E37" s="925">
        <v>0</v>
      </c>
      <c r="F37" s="925">
        <v>0</v>
      </c>
      <c r="G37" s="925">
        <v>0</v>
      </c>
      <c r="H37" s="925">
        <v>0</v>
      </c>
      <c r="I37" s="925"/>
      <c r="J37" s="925">
        <v>0</v>
      </c>
      <c r="K37" s="925">
        <v>0</v>
      </c>
      <c r="L37" s="925">
        <v>0</v>
      </c>
      <c r="M37" s="168"/>
    </row>
    <row r="38" spans="1:13" s="169" customFormat="1" ht="14.25" customHeight="1" x14ac:dyDescent="0.2">
      <c r="A38" s="723" t="s">
        <v>806</v>
      </c>
      <c r="B38" s="724" t="s">
        <v>452</v>
      </c>
      <c r="C38" s="725" t="s">
        <v>571</v>
      </c>
      <c r="D38" s="1567">
        <v>0</v>
      </c>
      <c r="E38" s="1567">
        <v>0</v>
      </c>
      <c r="F38" s="1567">
        <v>0</v>
      </c>
      <c r="G38" s="1567">
        <v>0</v>
      </c>
      <c r="H38" s="1567">
        <v>0</v>
      </c>
      <c r="I38" s="1567"/>
      <c r="J38" s="1567">
        <v>0</v>
      </c>
      <c r="K38" s="1567">
        <v>0</v>
      </c>
      <c r="L38" s="1567">
        <v>0</v>
      </c>
      <c r="M38" s="168"/>
    </row>
    <row r="39" spans="1:13" s="169" customFormat="1" ht="9.75" customHeight="1" x14ac:dyDescent="0.2">
      <c r="A39" s="772" t="s">
        <v>807</v>
      </c>
      <c r="B39" s="773" t="s">
        <v>453</v>
      </c>
      <c r="C39" s="774" t="s">
        <v>571</v>
      </c>
      <c r="D39" s="925">
        <v>0</v>
      </c>
      <c r="E39" s="925">
        <v>0</v>
      </c>
      <c r="F39" s="925">
        <v>0</v>
      </c>
      <c r="G39" s="925">
        <v>0</v>
      </c>
      <c r="H39" s="925">
        <v>0</v>
      </c>
      <c r="I39" s="925"/>
      <c r="J39" s="925">
        <v>0</v>
      </c>
      <c r="K39" s="925">
        <v>0</v>
      </c>
      <c r="L39" s="925">
        <v>0</v>
      </c>
      <c r="M39" s="168"/>
    </row>
    <row r="40" spans="1:13" s="169" customFormat="1" ht="9.75" customHeight="1" x14ac:dyDescent="0.2">
      <c r="A40" s="772" t="s">
        <v>808</v>
      </c>
      <c r="B40" s="773" t="s">
        <v>454</v>
      </c>
      <c r="C40" s="774" t="s">
        <v>571</v>
      </c>
      <c r="D40" s="925">
        <v>0</v>
      </c>
      <c r="E40" s="925">
        <v>0</v>
      </c>
      <c r="F40" s="925">
        <v>0</v>
      </c>
      <c r="G40" s="925">
        <v>0</v>
      </c>
      <c r="H40" s="925">
        <v>0</v>
      </c>
      <c r="I40" s="925"/>
      <c r="J40" s="925">
        <v>0</v>
      </c>
      <c r="K40" s="925">
        <v>0</v>
      </c>
      <c r="L40" s="925">
        <v>0</v>
      </c>
      <c r="M40" s="168"/>
    </row>
    <row r="41" spans="1:13" s="169" customFormat="1" ht="9.75" customHeight="1" x14ac:dyDescent="0.2">
      <c r="A41" s="772" t="s">
        <v>809</v>
      </c>
      <c r="B41" s="773" t="s">
        <v>0</v>
      </c>
      <c r="C41" s="774" t="s">
        <v>571</v>
      </c>
      <c r="D41" s="925">
        <v>0</v>
      </c>
      <c r="E41" s="925">
        <v>0</v>
      </c>
      <c r="F41" s="925">
        <v>0</v>
      </c>
      <c r="G41" s="925">
        <v>0</v>
      </c>
      <c r="H41" s="925">
        <v>0</v>
      </c>
      <c r="I41" s="925"/>
      <c r="J41" s="925">
        <v>0</v>
      </c>
      <c r="K41" s="925">
        <v>0</v>
      </c>
      <c r="L41" s="925">
        <v>0</v>
      </c>
      <c r="M41" s="168"/>
    </row>
    <row r="42" spans="1:13" s="169" customFormat="1" ht="14.25" customHeight="1" x14ac:dyDescent="0.2">
      <c r="A42" s="723" t="s">
        <v>810</v>
      </c>
      <c r="B42" s="724" t="s">
        <v>1</v>
      </c>
      <c r="C42" s="725" t="s">
        <v>571</v>
      </c>
      <c r="D42" s="1567">
        <v>0</v>
      </c>
      <c r="E42" s="1567">
        <v>0</v>
      </c>
      <c r="F42" s="1567">
        <v>0</v>
      </c>
      <c r="G42" s="1567">
        <v>0</v>
      </c>
      <c r="H42" s="1567">
        <v>0</v>
      </c>
      <c r="I42" s="1567"/>
      <c r="J42" s="1567">
        <v>0</v>
      </c>
      <c r="K42" s="1567">
        <v>0</v>
      </c>
      <c r="L42" s="1567">
        <v>0</v>
      </c>
      <c r="M42" s="168"/>
    </row>
    <row r="43" spans="1:13" s="169" customFormat="1" ht="9.75" customHeight="1" x14ac:dyDescent="0.2">
      <c r="A43" s="772" t="s">
        <v>811</v>
      </c>
      <c r="B43" s="773" t="s">
        <v>2</v>
      </c>
      <c r="C43" s="774" t="s">
        <v>571</v>
      </c>
      <c r="D43" s="925">
        <v>0</v>
      </c>
      <c r="E43" s="925">
        <v>0</v>
      </c>
      <c r="F43" s="925">
        <v>0</v>
      </c>
      <c r="G43" s="925">
        <v>0</v>
      </c>
      <c r="H43" s="925">
        <v>0</v>
      </c>
      <c r="I43" s="925"/>
      <c r="J43" s="925">
        <v>0</v>
      </c>
      <c r="K43" s="925">
        <v>0</v>
      </c>
      <c r="L43" s="925">
        <v>0</v>
      </c>
      <c r="M43" s="168"/>
    </row>
    <row r="44" spans="1:13" s="169" customFormat="1" ht="9.75" customHeight="1" x14ac:dyDescent="0.2">
      <c r="A44" s="772" t="s">
        <v>812</v>
      </c>
      <c r="B44" s="773" t="s">
        <v>761</v>
      </c>
      <c r="C44" s="774" t="s">
        <v>571</v>
      </c>
      <c r="D44" s="925">
        <v>0</v>
      </c>
      <c r="E44" s="925">
        <v>0</v>
      </c>
      <c r="F44" s="925">
        <v>0</v>
      </c>
      <c r="G44" s="925">
        <v>0</v>
      </c>
      <c r="H44" s="925">
        <v>0</v>
      </c>
      <c r="I44" s="925"/>
      <c r="J44" s="925">
        <v>0</v>
      </c>
      <c r="K44" s="925">
        <v>0</v>
      </c>
      <c r="L44" s="925">
        <v>0</v>
      </c>
      <c r="M44" s="168"/>
    </row>
    <row r="45" spans="1:13" s="169" customFormat="1" ht="14.25" customHeight="1" x14ac:dyDescent="0.2">
      <c r="A45" s="723" t="s">
        <v>813</v>
      </c>
      <c r="B45" s="724" t="s">
        <v>762</v>
      </c>
      <c r="C45" s="725" t="s">
        <v>571</v>
      </c>
      <c r="D45" s="1567">
        <v>0</v>
      </c>
      <c r="E45" s="1567">
        <v>0</v>
      </c>
      <c r="F45" s="1567">
        <v>0</v>
      </c>
      <c r="G45" s="1567">
        <v>0</v>
      </c>
      <c r="H45" s="1567">
        <v>0</v>
      </c>
      <c r="I45" s="925"/>
      <c r="J45" s="1567">
        <v>0</v>
      </c>
      <c r="K45" s="1567">
        <v>0</v>
      </c>
      <c r="L45" s="1567">
        <v>0</v>
      </c>
      <c r="M45" s="168"/>
    </row>
    <row r="46" spans="1:13" s="169" customFormat="1" ht="9.75" customHeight="1" x14ac:dyDescent="0.2">
      <c r="A46" s="772" t="s">
        <v>814</v>
      </c>
      <c r="B46" s="773" t="s">
        <v>763</v>
      </c>
      <c r="C46" s="774" t="s">
        <v>571</v>
      </c>
      <c r="D46" s="925">
        <v>0</v>
      </c>
      <c r="E46" s="925">
        <v>0</v>
      </c>
      <c r="F46" s="925">
        <v>0</v>
      </c>
      <c r="G46" s="925">
        <v>0</v>
      </c>
      <c r="H46" s="925">
        <v>0</v>
      </c>
      <c r="I46" s="925"/>
      <c r="J46" s="925">
        <v>0</v>
      </c>
      <c r="K46" s="925">
        <v>0</v>
      </c>
      <c r="L46" s="925">
        <v>0</v>
      </c>
      <c r="M46" s="168"/>
    </row>
    <row r="47" spans="1:13" s="169" customFormat="1" ht="9.75" customHeight="1" x14ac:dyDescent="0.2">
      <c r="A47" s="775" t="s">
        <v>815</v>
      </c>
      <c r="B47" s="776" t="s">
        <v>764</v>
      </c>
      <c r="C47" s="777" t="s">
        <v>571</v>
      </c>
      <c r="D47" s="1569">
        <v>0</v>
      </c>
      <c r="E47" s="1569">
        <v>0</v>
      </c>
      <c r="F47" s="1569">
        <v>0</v>
      </c>
      <c r="G47" s="1569">
        <v>0</v>
      </c>
      <c r="H47" s="1569">
        <v>0</v>
      </c>
      <c r="I47" s="1569"/>
      <c r="J47" s="1569">
        <v>0</v>
      </c>
      <c r="K47" s="1569">
        <v>0</v>
      </c>
      <c r="L47" s="1569">
        <v>0</v>
      </c>
      <c r="M47" s="168"/>
    </row>
    <row r="48" spans="1:13" x14ac:dyDescent="0.2">
      <c r="A48" s="778"/>
      <c r="B48" s="719"/>
      <c r="C48" s="719"/>
      <c r="D48" s="1042"/>
      <c r="E48" s="1042"/>
      <c r="F48" s="1042"/>
      <c r="G48" s="1042"/>
      <c r="H48" s="1042"/>
      <c r="I48" s="1042"/>
      <c r="J48" s="1042"/>
      <c r="K48" s="1042"/>
      <c r="L48" s="1042"/>
    </row>
    <row r="49" spans="1:12" x14ac:dyDescent="0.2">
      <c r="A49" s="778"/>
      <c r="B49" s="719"/>
      <c r="C49" s="719"/>
      <c r="D49" s="1042"/>
      <c r="E49" s="1042"/>
      <c r="F49" s="1042"/>
      <c r="G49" s="1042"/>
      <c r="H49" s="1042"/>
      <c r="I49" s="1042"/>
      <c r="J49" s="1042"/>
      <c r="K49" s="1042"/>
      <c r="L49" s="1042"/>
    </row>
    <row r="50" spans="1:12" x14ac:dyDescent="0.2">
      <c r="A50" s="778"/>
      <c r="B50" s="719"/>
      <c r="C50" s="719"/>
      <c r="D50" s="1042"/>
      <c r="E50" s="1042"/>
      <c r="F50" s="1042"/>
      <c r="G50" s="1042"/>
      <c r="H50" s="1042"/>
      <c r="I50" s="1042"/>
      <c r="J50" s="1042"/>
      <c r="K50" s="1042"/>
      <c r="L50" s="1042"/>
    </row>
    <row r="51" spans="1:12" x14ac:dyDescent="0.2">
      <c r="A51" s="778"/>
      <c r="B51" s="719"/>
      <c r="C51" s="719"/>
      <c r="D51" s="1042"/>
      <c r="E51" s="1042"/>
      <c r="F51" s="1042"/>
      <c r="G51" s="1042"/>
      <c r="H51" s="1042"/>
      <c r="I51" s="1042"/>
      <c r="J51" s="1042"/>
      <c r="K51" s="1042"/>
      <c r="L51" s="1042"/>
    </row>
    <row r="52" spans="1:12" x14ac:dyDescent="0.2">
      <c r="A52" s="778"/>
      <c r="B52" s="719"/>
      <c r="C52" s="719"/>
      <c r="D52" s="1042"/>
      <c r="E52" s="1042"/>
      <c r="F52" s="1042"/>
      <c r="G52" s="1042"/>
      <c r="H52" s="1042"/>
      <c r="I52" s="1042"/>
      <c r="J52" s="1042"/>
      <c r="K52" s="1042"/>
      <c r="L52" s="1042"/>
    </row>
    <row r="53" spans="1:12" x14ac:dyDescent="0.2">
      <c r="A53" s="778"/>
      <c r="B53" s="719"/>
      <c r="C53" s="719"/>
      <c r="D53" s="1042"/>
      <c r="E53" s="1042"/>
      <c r="F53" s="1042"/>
      <c r="G53" s="1042"/>
      <c r="H53" s="1042"/>
      <c r="I53" s="1042"/>
      <c r="J53" s="1042"/>
      <c r="K53" s="1042"/>
      <c r="L53" s="1042"/>
    </row>
    <row r="54" spans="1:12" x14ac:dyDescent="0.2">
      <c r="A54" s="778"/>
      <c r="B54" s="719"/>
      <c r="C54" s="719"/>
      <c r="D54" s="1042"/>
      <c r="E54" s="1042"/>
      <c r="F54" s="1042"/>
      <c r="G54" s="1042"/>
      <c r="H54" s="1042"/>
      <c r="I54" s="1042"/>
      <c r="J54" s="1042"/>
      <c r="K54" s="1042"/>
      <c r="L54" s="1042"/>
    </row>
    <row r="55" spans="1:12" x14ac:dyDescent="0.2">
      <c r="A55" s="778"/>
      <c r="B55" s="719"/>
      <c r="C55" s="719"/>
      <c r="D55" s="1042"/>
      <c r="E55" s="1042"/>
      <c r="F55" s="1042"/>
      <c r="G55" s="1042"/>
      <c r="H55" s="1042"/>
      <c r="I55" s="1042"/>
      <c r="J55" s="1042"/>
      <c r="K55" s="1042"/>
      <c r="L55" s="1042"/>
    </row>
  </sheetData>
  <mergeCells count="10">
    <mergeCell ref="D3:L3"/>
    <mergeCell ref="G1:K1"/>
    <mergeCell ref="G2:L2"/>
    <mergeCell ref="A4:B5"/>
    <mergeCell ref="D4:H4"/>
    <mergeCell ref="I4:I5"/>
    <mergeCell ref="J4:J5"/>
    <mergeCell ref="K4:K5"/>
    <mergeCell ref="L4:L5"/>
    <mergeCell ref="A1:B1"/>
  </mergeCells>
  <phoneticPr fontId="0" type="noConversion"/>
  <printOptions horizontalCentered="1"/>
  <pageMargins left="0.19685039370078741" right="0.19685039370078741" top="0.6692913385826772" bottom="0.51181102362204722" header="0" footer="0.31496062992125984"/>
  <pageSetup paperSize="9" scale="93" firstPageNumber="31" fitToWidth="0" orientation="landscape" r:id="rId1"/>
  <headerFooter alignWithMargins="0">
    <oddFooter>&amp;C&amp;P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AM46"/>
  <sheetViews>
    <sheetView view="pageBreakPreview" zoomScale="50" zoomScaleNormal="100" zoomScaleSheetLayoutView="50" workbookViewId="0">
      <selection activeCell="D2" sqref="D2"/>
    </sheetView>
  </sheetViews>
  <sheetFormatPr defaultRowHeight="12.75" x14ac:dyDescent="0.2"/>
  <cols>
    <col min="1" max="1" width="4.7109375" style="78" customWidth="1"/>
    <col min="2" max="2" width="27.5703125" style="78" customWidth="1"/>
    <col min="3" max="13" width="9.7109375" style="78" customWidth="1"/>
    <col min="14" max="14" width="9.140625" style="78"/>
    <col min="15" max="15" width="9.5703125" style="78" customWidth="1"/>
    <col min="16" max="16" width="9.7109375" style="78" customWidth="1"/>
    <col min="17" max="17" width="9.140625" style="78"/>
    <col min="18" max="19" width="9.5703125" style="78" customWidth="1"/>
    <col min="20" max="20" width="9.140625" style="78"/>
    <col min="21" max="22" width="9.5703125" style="78" customWidth="1"/>
    <col min="23" max="23" width="9.140625" style="78"/>
    <col min="24" max="25" width="9.5703125" style="78" customWidth="1"/>
    <col min="26" max="26" width="9.140625" style="78"/>
    <col min="27" max="28" width="9.5703125" style="78" customWidth="1"/>
    <col min="29" max="30" width="9.140625" style="78"/>
    <col min="31" max="31" width="9.7109375" style="78" customWidth="1"/>
    <col min="32" max="32" width="9.140625" style="78"/>
    <col min="33" max="33" width="9.140625" style="2253"/>
    <col min="34" max="34" width="9.5703125" style="2253" customWidth="1"/>
    <col min="35" max="36" width="9.140625" style="2253"/>
    <col min="37" max="37" width="9.5703125" style="2253" customWidth="1"/>
    <col min="38" max="38" width="9.140625" style="2253"/>
    <col min="39" max="256" width="9.140625" style="78"/>
    <col min="257" max="257" width="4.7109375" style="78" customWidth="1"/>
    <col min="258" max="258" width="27.5703125" style="78" customWidth="1"/>
    <col min="259" max="269" width="9.7109375" style="78" customWidth="1"/>
    <col min="270" max="270" width="9.140625" style="78"/>
    <col min="271" max="271" width="9.5703125" style="78" customWidth="1"/>
    <col min="272" max="272" width="9.7109375" style="78" customWidth="1"/>
    <col min="273" max="273" width="9.140625" style="78"/>
    <col min="274" max="275" width="9.5703125" style="78" customWidth="1"/>
    <col min="276" max="276" width="9.140625" style="78"/>
    <col min="277" max="278" width="9.5703125" style="78" customWidth="1"/>
    <col min="279" max="279" width="9.140625" style="78"/>
    <col min="280" max="281" width="9.5703125" style="78" customWidth="1"/>
    <col min="282" max="282" width="9.140625" style="78"/>
    <col min="283" max="284" width="9.5703125" style="78" customWidth="1"/>
    <col min="285" max="286" width="9.140625" style="78"/>
    <col min="287" max="287" width="9.7109375" style="78" customWidth="1"/>
    <col min="288" max="289" width="9.140625" style="78"/>
    <col min="290" max="290" width="9.5703125" style="78" customWidth="1"/>
    <col min="291" max="292" width="9.140625" style="78"/>
    <col min="293" max="293" width="9.5703125" style="78" customWidth="1"/>
    <col min="294" max="512" width="9.140625" style="78"/>
    <col min="513" max="513" width="4.7109375" style="78" customWidth="1"/>
    <col min="514" max="514" width="27.5703125" style="78" customWidth="1"/>
    <col min="515" max="525" width="9.7109375" style="78" customWidth="1"/>
    <col min="526" max="526" width="9.140625" style="78"/>
    <col min="527" max="527" width="9.5703125" style="78" customWidth="1"/>
    <col min="528" max="528" width="9.7109375" style="78" customWidth="1"/>
    <col min="529" max="529" width="9.140625" style="78"/>
    <col min="530" max="531" width="9.5703125" style="78" customWidth="1"/>
    <col min="532" max="532" width="9.140625" style="78"/>
    <col min="533" max="534" width="9.5703125" style="78" customWidth="1"/>
    <col min="535" max="535" width="9.140625" style="78"/>
    <col min="536" max="537" width="9.5703125" style="78" customWidth="1"/>
    <col min="538" max="538" width="9.140625" style="78"/>
    <col min="539" max="540" width="9.5703125" style="78" customWidth="1"/>
    <col min="541" max="542" width="9.140625" style="78"/>
    <col min="543" max="543" width="9.7109375" style="78" customWidth="1"/>
    <col min="544" max="545" width="9.140625" style="78"/>
    <col min="546" max="546" width="9.5703125" style="78" customWidth="1"/>
    <col min="547" max="548" width="9.140625" style="78"/>
    <col min="549" max="549" width="9.5703125" style="78" customWidth="1"/>
    <col min="550" max="768" width="9.140625" style="78"/>
    <col min="769" max="769" width="4.7109375" style="78" customWidth="1"/>
    <col min="770" max="770" width="27.5703125" style="78" customWidth="1"/>
    <col min="771" max="781" width="9.7109375" style="78" customWidth="1"/>
    <col min="782" max="782" width="9.140625" style="78"/>
    <col min="783" max="783" width="9.5703125" style="78" customWidth="1"/>
    <col min="784" max="784" width="9.7109375" style="78" customWidth="1"/>
    <col min="785" max="785" width="9.140625" style="78"/>
    <col min="786" max="787" width="9.5703125" style="78" customWidth="1"/>
    <col min="788" max="788" width="9.140625" style="78"/>
    <col min="789" max="790" width="9.5703125" style="78" customWidth="1"/>
    <col min="791" max="791" width="9.140625" style="78"/>
    <col min="792" max="793" width="9.5703125" style="78" customWidth="1"/>
    <col min="794" max="794" width="9.140625" style="78"/>
    <col min="795" max="796" width="9.5703125" style="78" customWidth="1"/>
    <col min="797" max="798" width="9.140625" style="78"/>
    <col min="799" max="799" width="9.7109375" style="78" customWidth="1"/>
    <col min="800" max="801" width="9.140625" style="78"/>
    <col min="802" max="802" width="9.5703125" style="78" customWidth="1"/>
    <col min="803" max="804" width="9.140625" style="78"/>
    <col min="805" max="805" width="9.5703125" style="78" customWidth="1"/>
    <col min="806" max="1024" width="9.140625" style="78"/>
    <col min="1025" max="1025" width="4.7109375" style="78" customWidth="1"/>
    <col min="1026" max="1026" width="27.5703125" style="78" customWidth="1"/>
    <col min="1027" max="1037" width="9.7109375" style="78" customWidth="1"/>
    <col min="1038" max="1038" width="9.140625" style="78"/>
    <col min="1039" max="1039" width="9.5703125" style="78" customWidth="1"/>
    <col min="1040" max="1040" width="9.7109375" style="78" customWidth="1"/>
    <col min="1041" max="1041" width="9.140625" style="78"/>
    <col min="1042" max="1043" width="9.5703125" style="78" customWidth="1"/>
    <col min="1044" max="1044" width="9.140625" style="78"/>
    <col min="1045" max="1046" width="9.5703125" style="78" customWidth="1"/>
    <col min="1047" max="1047" width="9.140625" style="78"/>
    <col min="1048" max="1049" width="9.5703125" style="78" customWidth="1"/>
    <col min="1050" max="1050" width="9.140625" style="78"/>
    <col min="1051" max="1052" width="9.5703125" style="78" customWidth="1"/>
    <col min="1053" max="1054" width="9.140625" style="78"/>
    <col min="1055" max="1055" width="9.7109375" style="78" customWidth="1"/>
    <col min="1056" max="1057" width="9.140625" style="78"/>
    <col min="1058" max="1058" width="9.5703125" style="78" customWidth="1"/>
    <col min="1059" max="1060" width="9.140625" style="78"/>
    <col min="1061" max="1061" width="9.5703125" style="78" customWidth="1"/>
    <col min="1062" max="1280" width="9.140625" style="78"/>
    <col min="1281" max="1281" width="4.7109375" style="78" customWidth="1"/>
    <col min="1282" max="1282" width="27.5703125" style="78" customWidth="1"/>
    <col min="1283" max="1293" width="9.7109375" style="78" customWidth="1"/>
    <col min="1294" max="1294" width="9.140625" style="78"/>
    <col min="1295" max="1295" width="9.5703125" style="78" customWidth="1"/>
    <col min="1296" max="1296" width="9.7109375" style="78" customWidth="1"/>
    <col min="1297" max="1297" width="9.140625" style="78"/>
    <col min="1298" max="1299" width="9.5703125" style="78" customWidth="1"/>
    <col min="1300" max="1300" width="9.140625" style="78"/>
    <col min="1301" max="1302" width="9.5703125" style="78" customWidth="1"/>
    <col min="1303" max="1303" width="9.140625" style="78"/>
    <col min="1304" max="1305" width="9.5703125" style="78" customWidth="1"/>
    <col min="1306" max="1306" width="9.140625" style="78"/>
    <col min="1307" max="1308" width="9.5703125" style="78" customWidth="1"/>
    <col min="1309" max="1310" width="9.140625" style="78"/>
    <col min="1311" max="1311" width="9.7109375" style="78" customWidth="1"/>
    <col min="1312" max="1313" width="9.140625" style="78"/>
    <col min="1314" max="1314" width="9.5703125" style="78" customWidth="1"/>
    <col min="1315" max="1316" width="9.140625" style="78"/>
    <col min="1317" max="1317" width="9.5703125" style="78" customWidth="1"/>
    <col min="1318" max="1536" width="9.140625" style="78"/>
    <col min="1537" max="1537" width="4.7109375" style="78" customWidth="1"/>
    <col min="1538" max="1538" width="27.5703125" style="78" customWidth="1"/>
    <col min="1539" max="1549" width="9.7109375" style="78" customWidth="1"/>
    <col min="1550" max="1550" width="9.140625" style="78"/>
    <col min="1551" max="1551" width="9.5703125" style="78" customWidth="1"/>
    <col min="1552" max="1552" width="9.7109375" style="78" customWidth="1"/>
    <col min="1553" max="1553" width="9.140625" style="78"/>
    <col min="1554" max="1555" width="9.5703125" style="78" customWidth="1"/>
    <col min="1556" max="1556" width="9.140625" style="78"/>
    <col min="1557" max="1558" width="9.5703125" style="78" customWidth="1"/>
    <col min="1559" max="1559" width="9.140625" style="78"/>
    <col min="1560" max="1561" width="9.5703125" style="78" customWidth="1"/>
    <col min="1562" max="1562" width="9.140625" style="78"/>
    <col min="1563" max="1564" width="9.5703125" style="78" customWidth="1"/>
    <col min="1565" max="1566" width="9.140625" style="78"/>
    <col min="1567" max="1567" width="9.7109375" style="78" customWidth="1"/>
    <col min="1568" max="1569" width="9.140625" style="78"/>
    <col min="1570" max="1570" width="9.5703125" style="78" customWidth="1"/>
    <col min="1571" max="1572" width="9.140625" style="78"/>
    <col min="1573" max="1573" width="9.5703125" style="78" customWidth="1"/>
    <col min="1574" max="1792" width="9.140625" style="78"/>
    <col min="1793" max="1793" width="4.7109375" style="78" customWidth="1"/>
    <col min="1794" max="1794" width="27.5703125" style="78" customWidth="1"/>
    <col min="1795" max="1805" width="9.7109375" style="78" customWidth="1"/>
    <col min="1806" max="1806" width="9.140625" style="78"/>
    <col min="1807" max="1807" width="9.5703125" style="78" customWidth="1"/>
    <col min="1808" max="1808" width="9.7109375" style="78" customWidth="1"/>
    <col min="1809" max="1809" width="9.140625" style="78"/>
    <col min="1810" max="1811" width="9.5703125" style="78" customWidth="1"/>
    <col min="1812" max="1812" width="9.140625" style="78"/>
    <col min="1813" max="1814" width="9.5703125" style="78" customWidth="1"/>
    <col min="1815" max="1815" width="9.140625" style="78"/>
    <col min="1816" max="1817" width="9.5703125" style="78" customWidth="1"/>
    <col min="1818" max="1818" width="9.140625" style="78"/>
    <col min="1819" max="1820" width="9.5703125" style="78" customWidth="1"/>
    <col min="1821" max="1822" width="9.140625" style="78"/>
    <col min="1823" max="1823" width="9.7109375" style="78" customWidth="1"/>
    <col min="1824" max="1825" width="9.140625" style="78"/>
    <col min="1826" max="1826" width="9.5703125" style="78" customWidth="1"/>
    <col min="1827" max="1828" width="9.140625" style="78"/>
    <col min="1829" max="1829" width="9.5703125" style="78" customWidth="1"/>
    <col min="1830" max="2048" width="9.140625" style="78"/>
    <col min="2049" max="2049" width="4.7109375" style="78" customWidth="1"/>
    <col min="2050" max="2050" width="27.5703125" style="78" customWidth="1"/>
    <col min="2051" max="2061" width="9.7109375" style="78" customWidth="1"/>
    <col min="2062" max="2062" width="9.140625" style="78"/>
    <col min="2063" max="2063" width="9.5703125" style="78" customWidth="1"/>
    <col min="2064" max="2064" width="9.7109375" style="78" customWidth="1"/>
    <col min="2065" max="2065" width="9.140625" style="78"/>
    <col min="2066" max="2067" width="9.5703125" style="78" customWidth="1"/>
    <col min="2068" max="2068" width="9.140625" style="78"/>
    <col min="2069" max="2070" width="9.5703125" style="78" customWidth="1"/>
    <col min="2071" max="2071" width="9.140625" style="78"/>
    <col min="2072" max="2073" width="9.5703125" style="78" customWidth="1"/>
    <col min="2074" max="2074" width="9.140625" style="78"/>
    <col min="2075" max="2076" width="9.5703125" style="78" customWidth="1"/>
    <col min="2077" max="2078" width="9.140625" style="78"/>
    <col min="2079" max="2079" width="9.7109375" style="78" customWidth="1"/>
    <col min="2080" max="2081" width="9.140625" style="78"/>
    <col min="2082" max="2082" width="9.5703125" style="78" customWidth="1"/>
    <col min="2083" max="2084" width="9.140625" style="78"/>
    <col min="2085" max="2085" width="9.5703125" style="78" customWidth="1"/>
    <col min="2086" max="2304" width="9.140625" style="78"/>
    <col min="2305" max="2305" width="4.7109375" style="78" customWidth="1"/>
    <col min="2306" max="2306" width="27.5703125" style="78" customWidth="1"/>
    <col min="2307" max="2317" width="9.7109375" style="78" customWidth="1"/>
    <col min="2318" max="2318" width="9.140625" style="78"/>
    <col min="2319" max="2319" width="9.5703125" style="78" customWidth="1"/>
    <col min="2320" max="2320" width="9.7109375" style="78" customWidth="1"/>
    <col min="2321" max="2321" width="9.140625" style="78"/>
    <col min="2322" max="2323" width="9.5703125" style="78" customWidth="1"/>
    <col min="2324" max="2324" width="9.140625" style="78"/>
    <col min="2325" max="2326" width="9.5703125" style="78" customWidth="1"/>
    <col min="2327" max="2327" width="9.140625" style="78"/>
    <col min="2328" max="2329" width="9.5703125" style="78" customWidth="1"/>
    <col min="2330" max="2330" width="9.140625" style="78"/>
    <col min="2331" max="2332" width="9.5703125" style="78" customWidth="1"/>
    <col min="2333" max="2334" width="9.140625" style="78"/>
    <col min="2335" max="2335" width="9.7109375" style="78" customWidth="1"/>
    <col min="2336" max="2337" width="9.140625" style="78"/>
    <col min="2338" max="2338" width="9.5703125" style="78" customWidth="1"/>
    <col min="2339" max="2340" width="9.140625" style="78"/>
    <col min="2341" max="2341" width="9.5703125" style="78" customWidth="1"/>
    <col min="2342" max="2560" width="9.140625" style="78"/>
    <col min="2561" max="2561" width="4.7109375" style="78" customWidth="1"/>
    <col min="2562" max="2562" width="27.5703125" style="78" customWidth="1"/>
    <col min="2563" max="2573" width="9.7109375" style="78" customWidth="1"/>
    <col min="2574" max="2574" width="9.140625" style="78"/>
    <col min="2575" max="2575" width="9.5703125" style="78" customWidth="1"/>
    <col min="2576" max="2576" width="9.7109375" style="78" customWidth="1"/>
    <col min="2577" max="2577" width="9.140625" style="78"/>
    <col min="2578" max="2579" width="9.5703125" style="78" customWidth="1"/>
    <col min="2580" max="2580" width="9.140625" style="78"/>
    <col min="2581" max="2582" width="9.5703125" style="78" customWidth="1"/>
    <col min="2583" max="2583" width="9.140625" style="78"/>
    <col min="2584" max="2585" width="9.5703125" style="78" customWidth="1"/>
    <col min="2586" max="2586" width="9.140625" style="78"/>
    <col min="2587" max="2588" width="9.5703125" style="78" customWidth="1"/>
    <col min="2589" max="2590" width="9.140625" style="78"/>
    <col min="2591" max="2591" width="9.7109375" style="78" customWidth="1"/>
    <col min="2592" max="2593" width="9.140625" style="78"/>
    <col min="2594" max="2594" width="9.5703125" style="78" customWidth="1"/>
    <col min="2595" max="2596" width="9.140625" style="78"/>
    <col min="2597" max="2597" width="9.5703125" style="78" customWidth="1"/>
    <col min="2598" max="2816" width="9.140625" style="78"/>
    <col min="2817" max="2817" width="4.7109375" style="78" customWidth="1"/>
    <col min="2818" max="2818" width="27.5703125" style="78" customWidth="1"/>
    <col min="2819" max="2829" width="9.7109375" style="78" customWidth="1"/>
    <col min="2830" max="2830" width="9.140625" style="78"/>
    <col min="2831" max="2831" width="9.5703125" style="78" customWidth="1"/>
    <col min="2832" max="2832" width="9.7109375" style="78" customWidth="1"/>
    <col min="2833" max="2833" width="9.140625" style="78"/>
    <col min="2834" max="2835" width="9.5703125" style="78" customWidth="1"/>
    <col min="2836" max="2836" width="9.140625" style="78"/>
    <col min="2837" max="2838" width="9.5703125" style="78" customWidth="1"/>
    <col min="2839" max="2839" width="9.140625" style="78"/>
    <col min="2840" max="2841" width="9.5703125" style="78" customWidth="1"/>
    <col min="2842" max="2842" width="9.140625" style="78"/>
    <col min="2843" max="2844" width="9.5703125" style="78" customWidth="1"/>
    <col min="2845" max="2846" width="9.140625" style="78"/>
    <col min="2847" max="2847" width="9.7109375" style="78" customWidth="1"/>
    <col min="2848" max="2849" width="9.140625" style="78"/>
    <col min="2850" max="2850" width="9.5703125" style="78" customWidth="1"/>
    <col min="2851" max="2852" width="9.140625" style="78"/>
    <col min="2853" max="2853" width="9.5703125" style="78" customWidth="1"/>
    <col min="2854" max="3072" width="9.140625" style="78"/>
    <col min="3073" max="3073" width="4.7109375" style="78" customWidth="1"/>
    <col min="3074" max="3074" width="27.5703125" style="78" customWidth="1"/>
    <col min="3075" max="3085" width="9.7109375" style="78" customWidth="1"/>
    <col min="3086" max="3086" width="9.140625" style="78"/>
    <col min="3087" max="3087" width="9.5703125" style="78" customWidth="1"/>
    <col min="3088" max="3088" width="9.7109375" style="78" customWidth="1"/>
    <col min="3089" max="3089" width="9.140625" style="78"/>
    <col min="3090" max="3091" width="9.5703125" style="78" customWidth="1"/>
    <col min="3092" max="3092" width="9.140625" style="78"/>
    <col min="3093" max="3094" width="9.5703125" style="78" customWidth="1"/>
    <col min="3095" max="3095" width="9.140625" style="78"/>
    <col min="3096" max="3097" width="9.5703125" style="78" customWidth="1"/>
    <col min="3098" max="3098" width="9.140625" style="78"/>
    <col min="3099" max="3100" width="9.5703125" style="78" customWidth="1"/>
    <col min="3101" max="3102" width="9.140625" style="78"/>
    <col min="3103" max="3103" width="9.7109375" style="78" customWidth="1"/>
    <col min="3104" max="3105" width="9.140625" style="78"/>
    <col min="3106" max="3106" width="9.5703125" style="78" customWidth="1"/>
    <col min="3107" max="3108" width="9.140625" style="78"/>
    <col min="3109" max="3109" width="9.5703125" style="78" customWidth="1"/>
    <col min="3110" max="3328" width="9.140625" style="78"/>
    <col min="3329" max="3329" width="4.7109375" style="78" customWidth="1"/>
    <col min="3330" max="3330" width="27.5703125" style="78" customWidth="1"/>
    <col min="3331" max="3341" width="9.7109375" style="78" customWidth="1"/>
    <col min="3342" max="3342" width="9.140625" style="78"/>
    <col min="3343" max="3343" width="9.5703125" style="78" customWidth="1"/>
    <col min="3344" max="3344" width="9.7109375" style="78" customWidth="1"/>
    <col min="3345" max="3345" width="9.140625" style="78"/>
    <col min="3346" max="3347" width="9.5703125" style="78" customWidth="1"/>
    <col min="3348" max="3348" width="9.140625" style="78"/>
    <col min="3349" max="3350" width="9.5703125" style="78" customWidth="1"/>
    <col min="3351" max="3351" width="9.140625" style="78"/>
    <col min="3352" max="3353" width="9.5703125" style="78" customWidth="1"/>
    <col min="3354" max="3354" width="9.140625" style="78"/>
    <col min="3355" max="3356" width="9.5703125" style="78" customWidth="1"/>
    <col min="3357" max="3358" width="9.140625" style="78"/>
    <col min="3359" max="3359" width="9.7109375" style="78" customWidth="1"/>
    <col min="3360" max="3361" width="9.140625" style="78"/>
    <col min="3362" max="3362" width="9.5703125" style="78" customWidth="1"/>
    <col min="3363" max="3364" width="9.140625" style="78"/>
    <col min="3365" max="3365" width="9.5703125" style="78" customWidth="1"/>
    <col min="3366" max="3584" width="9.140625" style="78"/>
    <col min="3585" max="3585" width="4.7109375" style="78" customWidth="1"/>
    <col min="3586" max="3586" width="27.5703125" style="78" customWidth="1"/>
    <col min="3587" max="3597" width="9.7109375" style="78" customWidth="1"/>
    <col min="3598" max="3598" width="9.140625" style="78"/>
    <col min="3599" max="3599" width="9.5703125" style="78" customWidth="1"/>
    <col min="3600" max="3600" width="9.7109375" style="78" customWidth="1"/>
    <col min="3601" max="3601" width="9.140625" style="78"/>
    <col min="3602" max="3603" width="9.5703125" style="78" customWidth="1"/>
    <col min="3604" max="3604" width="9.140625" style="78"/>
    <col min="3605" max="3606" width="9.5703125" style="78" customWidth="1"/>
    <col min="3607" max="3607" width="9.140625" style="78"/>
    <col min="3608" max="3609" width="9.5703125" style="78" customWidth="1"/>
    <col min="3610" max="3610" width="9.140625" style="78"/>
    <col min="3611" max="3612" width="9.5703125" style="78" customWidth="1"/>
    <col min="3613" max="3614" width="9.140625" style="78"/>
    <col min="3615" max="3615" width="9.7109375" style="78" customWidth="1"/>
    <col min="3616" max="3617" width="9.140625" style="78"/>
    <col min="3618" max="3618" width="9.5703125" style="78" customWidth="1"/>
    <col min="3619" max="3620" width="9.140625" style="78"/>
    <col min="3621" max="3621" width="9.5703125" style="78" customWidth="1"/>
    <col min="3622" max="3840" width="9.140625" style="78"/>
    <col min="3841" max="3841" width="4.7109375" style="78" customWidth="1"/>
    <col min="3842" max="3842" width="27.5703125" style="78" customWidth="1"/>
    <col min="3843" max="3853" width="9.7109375" style="78" customWidth="1"/>
    <col min="3854" max="3854" width="9.140625" style="78"/>
    <col min="3855" max="3855" width="9.5703125" style="78" customWidth="1"/>
    <col min="3856" max="3856" width="9.7109375" style="78" customWidth="1"/>
    <col min="3857" max="3857" width="9.140625" style="78"/>
    <col min="3858" max="3859" width="9.5703125" style="78" customWidth="1"/>
    <col min="3860" max="3860" width="9.140625" style="78"/>
    <col min="3861" max="3862" width="9.5703125" style="78" customWidth="1"/>
    <col min="3863" max="3863" width="9.140625" style="78"/>
    <col min="3864" max="3865" width="9.5703125" style="78" customWidth="1"/>
    <col min="3866" max="3866" width="9.140625" style="78"/>
    <col min="3867" max="3868" width="9.5703125" style="78" customWidth="1"/>
    <col min="3869" max="3870" width="9.140625" style="78"/>
    <col min="3871" max="3871" width="9.7109375" style="78" customWidth="1"/>
    <col min="3872" max="3873" width="9.140625" style="78"/>
    <col min="3874" max="3874" width="9.5703125" style="78" customWidth="1"/>
    <col min="3875" max="3876" width="9.140625" style="78"/>
    <col min="3877" max="3877" width="9.5703125" style="78" customWidth="1"/>
    <col min="3878" max="4096" width="9.140625" style="78"/>
    <col min="4097" max="4097" width="4.7109375" style="78" customWidth="1"/>
    <col min="4098" max="4098" width="27.5703125" style="78" customWidth="1"/>
    <col min="4099" max="4109" width="9.7109375" style="78" customWidth="1"/>
    <col min="4110" max="4110" width="9.140625" style="78"/>
    <col min="4111" max="4111" width="9.5703125" style="78" customWidth="1"/>
    <col min="4112" max="4112" width="9.7109375" style="78" customWidth="1"/>
    <col min="4113" max="4113" width="9.140625" style="78"/>
    <col min="4114" max="4115" width="9.5703125" style="78" customWidth="1"/>
    <col min="4116" max="4116" width="9.140625" style="78"/>
    <col min="4117" max="4118" width="9.5703125" style="78" customWidth="1"/>
    <col min="4119" max="4119" width="9.140625" style="78"/>
    <col min="4120" max="4121" width="9.5703125" style="78" customWidth="1"/>
    <col min="4122" max="4122" width="9.140625" style="78"/>
    <col min="4123" max="4124" width="9.5703125" style="78" customWidth="1"/>
    <col min="4125" max="4126" width="9.140625" style="78"/>
    <col min="4127" max="4127" width="9.7109375" style="78" customWidth="1"/>
    <col min="4128" max="4129" width="9.140625" style="78"/>
    <col min="4130" max="4130" width="9.5703125" style="78" customWidth="1"/>
    <col min="4131" max="4132" width="9.140625" style="78"/>
    <col min="4133" max="4133" width="9.5703125" style="78" customWidth="1"/>
    <col min="4134" max="4352" width="9.140625" style="78"/>
    <col min="4353" max="4353" width="4.7109375" style="78" customWidth="1"/>
    <col min="4354" max="4354" width="27.5703125" style="78" customWidth="1"/>
    <col min="4355" max="4365" width="9.7109375" style="78" customWidth="1"/>
    <col min="4366" max="4366" width="9.140625" style="78"/>
    <col min="4367" max="4367" width="9.5703125" style="78" customWidth="1"/>
    <col min="4368" max="4368" width="9.7109375" style="78" customWidth="1"/>
    <col min="4369" max="4369" width="9.140625" style="78"/>
    <col min="4370" max="4371" width="9.5703125" style="78" customWidth="1"/>
    <col min="4372" max="4372" width="9.140625" style="78"/>
    <col min="4373" max="4374" width="9.5703125" style="78" customWidth="1"/>
    <col min="4375" max="4375" width="9.140625" style="78"/>
    <col min="4376" max="4377" width="9.5703125" style="78" customWidth="1"/>
    <col min="4378" max="4378" width="9.140625" style="78"/>
    <col min="4379" max="4380" width="9.5703125" style="78" customWidth="1"/>
    <col min="4381" max="4382" width="9.140625" style="78"/>
    <col min="4383" max="4383" width="9.7109375" style="78" customWidth="1"/>
    <col min="4384" max="4385" width="9.140625" style="78"/>
    <col min="4386" max="4386" width="9.5703125" style="78" customWidth="1"/>
    <col min="4387" max="4388" width="9.140625" style="78"/>
    <col min="4389" max="4389" width="9.5703125" style="78" customWidth="1"/>
    <col min="4390" max="4608" width="9.140625" style="78"/>
    <col min="4609" max="4609" width="4.7109375" style="78" customWidth="1"/>
    <col min="4610" max="4610" width="27.5703125" style="78" customWidth="1"/>
    <col min="4611" max="4621" width="9.7109375" style="78" customWidth="1"/>
    <col min="4622" max="4622" width="9.140625" style="78"/>
    <col min="4623" max="4623" width="9.5703125" style="78" customWidth="1"/>
    <col min="4624" max="4624" width="9.7109375" style="78" customWidth="1"/>
    <col min="4625" max="4625" width="9.140625" style="78"/>
    <col min="4626" max="4627" width="9.5703125" style="78" customWidth="1"/>
    <col min="4628" max="4628" width="9.140625" style="78"/>
    <col min="4629" max="4630" width="9.5703125" style="78" customWidth="1"/>
    <col min="4631" max="4631" width="9.140625" style="78"/>
    <col min="4632" max="4633" width="9.5703125" style="78" customWidth="1"/>
    <col min="4634" max="4634" width="9.140625" style="78"/>
    <col min="4635" max="4636" width="9.5703125" style="78" customWidth="1"/>
    <col min="4637" max="4638" width="9.140625" style="78"/>
    <col min="4639" max="4639" width="9.7109375" style="78" customWidth="1"/>
    <col min="4640" max="4641" width="9.140625" style="78"/>
    <col min="4642" max="4642" width="9.5703125" style="78" customWidth="1"/>
    <col min="4643" max="4644" width="9.140625" style="78"/>
    <col min="4645" max="4645" width="9.5703125" style="78" customWidth="1"/>
    <col min="4646" max="4864" width="9.140625" style="78"/>
    <col min="4865" max="4865" width="4.7109375" style="78" customWidth="1"/>
    <col min="4866" max="4866" width="27.5703125" style="78" customWidth="1"/>
    <col min="4867" max="4877" width="9.7109375" style="78" customWidth="1"/>
    <col min="4878" max="4878" width="9.140625" style="78"/>
    <col min="4879" max="4879" width="9.5703125" style="78" customWidth="1"/>
    <col min="4880" max="4880" width="9.7109375" style="78" customWidth="1"/>
    <col min="4881" max="4881" width="9.140625" style="78"/>
    <col min="4882" max="4883" width="9.5703125" style="78" customWidth="1"/>
    <col min="4884" max="4884" width="9.140625" style="78"/>
    <col min="4885" max="4886" width="9.5703125" style="78" customWidth="1"/>
    <col min="4887" max="4887" width="9.140625" style="78"/>
    <col min="4888" max="4889" width="9.5703125" style="78" customWidth="1"/>
    <col min="4890" max="4890" width="9.140625" style="78"/>
    <col min="4891" max="4892" width="9.5703125" style="78" customWidth="1"/>
    <col min="4893" max="4894" width="9.140625" style="78"/>
    <col min="4895" max="4895" width="9.7109375" style="78" customWidth="1"/>
    <col min="4896" max="4897" width="9.140625" style="78"/>
    <col min="4898" max="4898" width="9.5703125" style="78" customWidth="1"/>
    <col min="4899" max="4900" width="9.140625" style="78"/>
    <col min="4901" max="4901" width="9.5703125" style="78" customWidth="1"/>
    <col min="4902" max="5120" width="9.140625" style="78"/>
    <col min="5121" max="5121" width="4.7109375" style="78" customWidth="1"/>
    <col min="5122" max="5122" width="27.5703125" style="78" customWidth="1"/>
    <col min="5123" max="5133" width="9.7109375" style="78" customWidth="1"/>
    <col min="5134" max="5134" width="9.140625" style="78"/>
    <col min="5135" max="5135" width="9.5703125" style="78" customWidth="1"/>
    <col min="5136" max="5136" width="9.7109375" style="78" customWidth="1"/>
    <col min="5137" max="5137" width="9.140625" style="78"/>
    <col min="5138" max="5139" width="9.5703125" style="78" customWidth="1"/>
    <col min="5140" max="5140" width="9.140625" style="78"/>
    <col min="5141" max="5142" width="9.5703125" style="78" customWidth="1"/>
    <col min="5143" max="5143" width="9.140625" style="78"/>
    <col min="5144" max="5145" width="9.5703125" style="78" customWidth="1"/>
    <col min="5146" max="5146" width="9.140625" style="78"/>
    <col min="5147" max="5148" width="9.5703125" style="78" customWidth="1"/>
    <col min="5149" max="5150" width="9.140625" style="78"/>
    <col min="5151" max="5151" width="9.7109375" style="78" customWidth="1"/>
    <col min="5152" max="5153" width="9.140625" style="78"/>
    <col min="5154" max="5154" width="9.5703125" style="78" customWidth="1"/>
    <col min="5155" max="5156" width="9.140625" style="78"/>
    <col min="5157" max="5157" width="9.5703125" style="78" customWidth="1"/>
    <col min="5158" max="5376" width="9.140625" style="78"/>
    <col min="5377" max="5377" width="4.7109375" style="78" customWidth="1"/>
    <col min="5378" max="5378" width="27.5703125" style="78" customWidth="1"/>
    <col min="5379" max="5389" width="9.7109375" style="78" customWidth="1"/>
    <col min="5390" max="5390" width="9.140625" style="78"/>
    <col min="5391" max="5391" width="9.5703125" style="78" customWidth="1"/>
    <col min="5392" max="5392" width="9.7109375" style="78" customWidth="1"/>
    <col min="5393" max="5393" width="9.140625" style="78"/>
    <col min="5394" max="5395" width="9.5703125" style="78" customWidth="1"/>
    <col min="5396" max="5396" width="9.140625" style="78"/>
    <col min="5397" max="5398" width="9.5703125" style="78" customWidth="1"/>
    <col min="5399" max="5399" width="9.140625" style="78"/>
    <col min="5400" max="5401" width="9.5703125" style="78" customWidth="1"/>
    <col min="5402" max="5402" width="9.140625" style="78"/>
    <col min="5403" max="5404" width="9.5703125" style="78" customWidth="1"/>
    <col min="5405" max="5406" width="9.140625" style="78"/>
    <col min="5407" max="5407" width="9.7109375" style="78" customWidth="1"/>
    <col min="5408" max="5409" width="9.140625" style="78"/>
    <col min="5410" max="5410" width="9.5703125" style="78" customWidth="1"/>
    <col min="5411" max="5412" width="9.140625" style="78"/>
    <col min="5413" max="5413" width="9.5703125" style="78" customWidth="1"/>
    <col min="5414" max="5632" width="9.140625" style="78"/>
    <col min="5633" max="5633" width="4.7109375" style="78" customWidth="1"/>
    <col min="5634" max="5634" width="27.5703125" style="78" customWidth="1"/>
    <col min="5635" max="5645" width="9.7109375" style="78" customWidth="1"/>
    <col min="5646" max="5646" width="9.140625" style="78"/>
    <col min="5647" max="5647" width="9.5703125" style="78" customWidth="1"/>
    <col min="5648" max="5648" width="9.7109375" style="78" customWidth="1"/>
    <col min="5649" max="5649" width="9.140625" style="78"/>
    <col min="5650" max="5651" width="9.5703125" style="78" customWidth="1"/>
    <col min="5652" max="5652" width="9.140625" style="78"/>
    <col min="5653" max="5654" width="9.5703125" style="78" customWidth="1"/>
    <col min="5655" max="5655" width="9.140625" style="78"/>
    <col min="5656" max="5657" width="9.5703125" style="78" customWidth="1"/>
    <col min="5658" max="5658" width="9.140625" style="78"/>
    <col min="5659" max="5660" width="9.5703125" style="78" customWidth="1"/>
    <col min="5661" max="5662" width="9.140625" style="78"/>
    <col min="5663" max="5663" width="9.7109375" style="78" customWidth="1"/>
    <col min="5664" max="5665" width="9.140625" style="78"/>
    <col min="5666" max="5666" width="9.5703125" style="78" customWidth="1"/>
    <col min="5667" max="5668" width="9.140625" style="78"/>
    <col min="5669" max="5669" width="9.5703125" style="78" customWidth="1"/>
    <col min="5670" max="5888" width="9.140625" style="78"/>
    <col min="5889" max="5889" width="4.7109375" style="78" customWidth="1"/>
    <col min="5890" max="5890" width="27.5703125" style="78" customWidth="1"/>
    <col min="5891" max="5901" width="9.7109375" style="78" customWidth="1"/>
    <col min="5902" max="5902" width="9.140625" style="78"/>
    <col min="5903" max="5903" width="9.5703125" style="78" customWidth="1"/>
    <col min="5904" max="5904" width="9.7109375" style="78" customWidth="1"/>
    <col min="5905" max="5905" width="9.140625" style="78"/>
    <col min="5906" max="5907" width="9.5703125" style="78" customWidth="1"/>
    <col min="5908" max="5908" width="9.140625" style="78"/>
    <col min="5909" max="5910" width="9.5703125" style="78" customWidth="1"/>
    <col min="5911" max="5911" width="9.140625" style="78"/>
    <col min="5912" max="5913" width="9.5703125" style="78" customWidth="1"/>
    <col min="5914" max="5914" width="9.140625" style="78"/>
    <col min="5915" max="5916" width="9.5703125" style="78" customWidth="1"/>
    <col min="5917" max="5918" width="9.140625" style="78"/>
    <col min="5919" max="5919" width="9.7109375" style="78" customWidth="1"/>
    <col min="5920" max="5921" width="9.140625" style="78"/>
    <col min="5922" max="5922" width="9.5703125" style="78" customWidth="1"/>
    <col min="5923" max="5924" width="9.140625" style="78"/>
    <col min="5925" max="5925" width="9.5703125" style="78" customWidth="1"/>
    <col min="5926" max="6144" width="9.140625" style="78"/>
    <col min="6145" max="6145" width="4.7109375" style="78" customWidth="1"/>
    <col min="6146" max="6146" width="27.5703125" style="78" customWidth="1"/>
    <col min="6147" max="6157" width="9.7109375" style="78" customWidth="1"/>
    <col min="6158" max="6158" width="9.140625" style="78"/>
    <col min="6159" max="6159" width="9.5703125" style="78" customWidth="1"/>
    <col min="6160" max="6160" width="9.7109375" style="78" customWidth="1"/>
    <col min="6161" max="6161" width="9.140625" style="78"/>
    <col min="6162" max="6163" width="9.5703125" style="78" customWidth="1"/>
    <col min="6164" max="6164" width="9.140625" style="78"/>
    <col min="6165" max="6166" width="9.5703125" style="78" customWidth="1"/>
    <col min="6167" max="6167" width="9.140625" style="78"/>
    <col min="6168" max="6169" width="9.5703125" style="78" customWidth="1"/>
    <col min="6170" max="6170" width="9.140625" style="78"/>
    <col min="6171" max="6172" width="9.5703125" style="78" customWidth="1"/>
    <col min="6173" max="6174" width="9.140625" style="78"/>
    <col min="6175" max="6175" width="9.7109375" style="78" customWidth="1"/>
    <col min="6176" max="6177" width="9.140625" style="78"/>
    <col min="6178" max="6178" width="9.5703125" style="78" customWidth="1"/>
    <col min="6179" max="6180" width="9.140625" style="78"/>
    <col min="6181" max="6181" width="9.5703125" style="78" customWidth="1"/>
    <col min="6182" max="6400" width="9.140625" style="78"/>
    <col min="6401" max="6401" width="4.7109375" style="78" customWidth="1"/>
    <col min="6402" max="6402" width="27.5703125" style="78" customWidth="1"/>
    <col min="6403" max="6413" width="9.7109375" style="78" customWidth="1"/>
    <col min="6414" max="6414" width="9.140625" style="78"/>
    <col min="6415" max="6415" width="9.5703125" style="78" customWidth="1"/>
    <col min="6416" max="6416" width="9.7109375" style="78" customWidth="1"/>
    <col min="6417" max="6417" width="9.140625" style="78"/>
    <col min="6418" max="6419" width="9.5703125" style="78" customWidth="1"/>
    <col min="6420" max="6420" width="9.140625" style="78"/>
    <col min="6421" max="6422" width="9.5703125" style="78" customWidth="1"/>
    <col min="6423" max="6423" width="9.140625" style="78"/>
    <col min="6424" max="6425" width="9.5703125" style="78" customWidth="1"/>
    <col min="6426" max="6426" width="9.140625" style="78"/>
    <col min="6427" max="6428" width="9.5703125" style="78" customWidth="1"/>
    <col min="6429" max="6430" width="9.140625" style="78"/>
    <col min="6431" max="6431" width="9.7109375" style="78" customWidth="1"/>
    <col min="6432" max="6433" width="9.140625" style="78"/>
    <col min="6434" max="6434" width="9.5703125" style="78" customWidth="1"/>
    <col min="6435" max="6436" width="9.140625" style="78"/>
    <col min="6437" max="6437" width="9.5703125" style="78" customWidth="1"/>
    <col min="6438" max="6656" width="9.140625" style="78"/>
    <col min="6657" max="6657" width="4.7109375" style="78" customWidth="1"/>
    <col min="6658" max="6658" width="27.5703125" style="78" customWidth="1"/>
    <col min="6659" max="6669" width="9.7109375" style="78" customWidth="1"/>
    <col min="6670" max="6670" width="9.140625" style="78"/>
    <col min="6671" max="6671" width="9.5703125" style="78" customWidth="1"/>
    <col min="6672" max="6672" width="9.7109375" style="78" customWidth="1"/>
    <col min="6673" max="6673" width="9.140625" style="78"/>
    <col min="6674" max="6675" width="9.5703125" style="78" customWidth="1"/>
    <col min="6676" max="6676" width="9.140625" style="78"/>
    <col min="6677" max="6678" width="9.5703125" style="78" customWidth="1"/>
    <col min="6679" max="6679" width="9.140625" style="78"/>
    <col min="6680" max="6681" width="9.5703125" style="78" customWidth="1"/>
    <col min="6682" max="6682" width="9.140625" style="78"/>
    <col min="6683" max="6684" width="9.5703125" style="78" customWidth="1"/>
    <col min="6685" max="6686" width="9.140625" style="78"/>
    <col min="6687" max="6687" width="9.7109375" style="78" customWidth="1"/>
    <col min="6688" max="6689" width="9.140625" style="78"/>
    <col min="6690" max="6690" width="9.5703125" style="78" customWidth="1"/>
    <col min="6691" max="6692" width="9.140625" style="78"/>
    <col min="6693" max="6693" width="9.5703125" style="78" customWidth="1"/>
    <col min="6694" max="6912" width="9.140625" style="78"/>
    <col min="6913" max="6913" width="4.7109375" style="78" customWidth="1"/>
    <col min="6914" max="6914" width="27.5703125" style="78" customWidth="1"/>
    <col min="6915" max="6925" width="9.7109375" style="78" customWidth="1"/>
    <col min="6926" max="6926" width="9.140625" style="78"/>
    <col min="6927" max="6927" width="9.5703125" style="78" customWidth="1"/>
    <col min="6928" max="6928" width="9.7109375" style="78" customWidth="1"/>
    <col min="6929" max="6929" width="9.140625" style="78"/>
    <col min="6930" max="6931" width="9.5703125" style="78" customWidth="1"/>
    <col min="6932" max="6932" width="9.140625" style="78"/>
    <col min="6933" max="6934" width="9.5703125" style="78" customWidth="1"/>
    <col min="6935" max="6935" width="9.140625" style="78"/>
    <col min="6936" max="6937" width="9.5703125" style="78" customWidth="1"/>
    <col min="6938" max="6938" width="9.140625" style="78"/>
    <col min="6939" max="6940" width="9.5703125" style="78" customWidth="1"/>
    <col min="6941" max="6942" width="9.140625" style="78"/>
    <col min="6943" max="6943" width="9.7109375" style="78" customWidth="1"/>
    <col min="6944" max="6945" width="9.140625" style="78"/>
    <col min="6946" max="6946" width="9.5703125" style="78" customWidth="1"/>
    <col min="6947" max="6948" width="9.140625" style="78"/>
    <col min="6949" max="6949" width="9.5703125" style="78" customWidth="1"/>
    <col min="6950" max="7168" width="9.140625" style="78"/>
    <col min="7169" max="7169" width="4.7109375" style="78" customWidth="1"/>
    <col min="7170" max="7170" width="27.5703125" style="78" customWidth="1"/>
    <col min="7171" max="7181" width="9.7109375" style="78" customWidth="1"/>
    <col min="7182" max="7182" width="9.140625" style="78"/>
    <col min="7183" max="7183" width="9.5703125" style="78" customWidth="1"/>
    <col min="7184" max="7184" width="9.7109375" style="78" customWidth="1"/>
    <col min="7185" max="7185" width="9.140625" style="78"/>
    <col min="7186" max="7187" width="9.5703125" style="78" customWidth="1"/>
    <col min="7188" max="7188" width="9.140625" style="78"/>
    <col min="7189" max="7190" width="9.5703125" style="78" customWidth="1"/>
    <col min="7191" max="7191" width="9.140625" style="78"/>
    <col min="7192" max="7193" width="9.5703125" style="78" customWidth="1"/>
    <col min="7194" max="7194" width="9.140625" style="78"/>
    <col min="7195" max="7196" width="9.5703125" style="78" customWidth="1"/>
    <col min="7197" max="7198" width="9.140625" style="78"/>
    <col min="7199" max="7199" width="9.7109375" style="78" customWidth="1"/>
    <col min="7200" max="7201" width="9.140625" style="78"/>
    <col min="7202" max="7202" width="9.5703125" style="78" customWidth="1"/>
    <col min="7203" max="7204" width="9.140625" style="78"/>
    <col min="7205" max="7205" width="9.5703125" style="78" customWidth="1"/>
    <col min="7206" max="7424" width="9.140625" style="78"/>
    <col min="7425" max="7425" width="4.7109375" style="78" customWidth="1"/>
    <col min="7426" max="7426" width="27.5703125" style="78" customWidth="1"/>
    <col min="7427" max="7437" width="9.7109375" style="78" customWidth="1"/>
    <col min="7438" max="7438" width="9.140625" style="78"/>
    <col min="7439" max="7439" width="9.5703125" style="78" customWidth="1"/>
    <col min="7440" max="7440" width="9.7109375" style="78" customWidth="1"/>
    <col min="7441" max="7441" width="9.140625" style="78"/>
    <col min="7442" max="7443" width="9.5703125" style="78" customWidth="1"/>
    <col min="7444" max="7444" width="9.140625" style="78"/>
    <col min="7445" max="7446" width="9.5703125" style="78" customWidth="1"/>
    <col min="7447" max="7447" width="9.140625" style="78"/>
    <col min="7448" max="7449" width="9.5703125" style="78" customWidth="1"/>
    <col min="7450" max="7450" width="9.140625" style="78"/>
    <col min="7451" max="7452" width="9.5703125" style="78" customWidth="1"/>
    <col min="7453" max="7454" width="9.140625" style="78"/>
    <col min="7455" max="7455" width="9.7109375" style="78" customWidth="1"/>
    <col min="7456" max="7457" width="9.140625" style="78"/>
    <col min="7458" max="7458" width="9.5703125" style="78" customWidth="1"/>
    <col min="7459" max="7460" width="9.140625" style="78"/>
    <col min="7461" max="7461" width="9.5703125" style="78" customWidth="1"/>
    <col min="7462" max="7680" width="9.140625" style="78"/>
    <col min="7681" max="7681" width="4.7109375" style="78" customWidth="1"/>
    <col min="7682" max="7682" width="27.5703125" style="78" customWidth="1"/>
    <col min="7683" max="7693" width="9.7109375" style="78" customWidth="1"/>
    <col min="7694" max="7694" width="9.140625" style="78"/>
    <col min="7695" max="7695" width="9.5703125" style="78" customWidth="1"/>
    <col min="7696" max="7696" width="9.7109375" style="78" customWidth="1"/>
    <col min="7697" max="7697" width="9.140625" style="78"/>
    <col min="7698" max="7699" width="9.5703125" style="78" customWidth="1"/>
    <col min="7700" max="7700" width="9.140625" style="78"/>
    <col min="7701" max="7702" width="9.5703125" style="78" customWidth="1"/>
    <col min="7703" max="7703" width="9.140625" style="78"/>
    <col min="7704" max="7705" width="9.5703125" style="78" customWidth="1"/>
    <col min="7706" max="7706" width="9.140625" style="78"/>
    <col min="7707" max="7708" width="9.5703125" style="78" customWidth="1"/>
    <col min="7709" max="7710" width="9.140625" style="78"/>
    <col min="7711" max="7711" width="9.7109375" style="78" customWidth="1"/>
    <col min="7712" max="7713" width="9.140625" style="78"/>
    <col min="7714" max="7714" width="9.5703125" style="78" customWidth="1"/>
    <col min="7715" max="7716" width="9.140625" style="78"/>
    <col min="7717" max="7717" width="9.5703125" style="78" customWidth="1"/>
    <col min="7718" max="7936" width="9.140625" style="78"/>
    <col min="7937" max="7937" width="4.7109375" style="78" customWidth="1"/>
    <col min="7938" max="7938" width="27.5703125" style="78" customWidth="1"/>
    <col min="7939" max="7949" width="9.7109375" style="78" customWidth="1"/>
    <col min="7950" max="7950" width="9.140625" style="78"/>
    <col min="7951" max="7951" width="9.5703125" style="78" customWidth="1"/>
    <col min="7952" max="7952" width="9.7109375" style="78" customWidth="1"/>
    <col min="7953" max="7953" width="9.140625" style="78"/>
    <col min="7954" max="7955" width="9.5703125" style="78" customWidth="1"/>
    <col min="7956" max="7956" width="9.140625" style="78"/>
    <col min="7957" max="7958" width="9.5703125" style="78" customWidth="1"/>
    <col min="7959" max="7959" width="9.140625" style="78"/>
    <col min="7960" max="7961" width="9.5703125" style="78" customWidth="1"/>
    <col min="7962" max="7962" width="9.140625" style="78"/>
    <col min="7963" max="7964" width="9.5703125" style="78" customWidth="1"/>
    <col min="7965" max="7966" width="9.140625" style="78"/>
    <col min="7967" max="7967" width="9.7109375" style="78" customWidth="1"/>
    <col min="7968" max="7969" width="9.140625" style="78"/>
    <col min="7970" max="7970" width="9.5703125" style="78" customWidth="1"/>
    <col min="7971" max="7972" width="9.140625" style="78"/>
    <col min="7973" max="7973" width="9.5703125" style="78" customWidth="1"/>
    <col min="7974" max="8192" width="9.140625" style="78"/>
    <col min="8193" max="8193" width="4.7109375" style="78" customWidth="1"/>
    <col min="8194" max="8194" width="27.5703125" style="78" customWidth="1"/>
    <col min="8195" max="8205" width="9.7109375" style="78" customWidth="1"/>
    <col min="8206" max="8206" width="9.140625" style="78"/>
    <col min="8207" max="8207" width="9.5703125" style="78" customWidth="1"/>
    <col min="8208" max="8208" width="9.7109375" style="78" customWidth="1"/>
    <col min="8209" max="8209" width="9.140625" style="78"/>
    <col min="8210" max="8211" width="9.5703125" style="78" customWidth="1"/>
    <col min="8212" max="8212" width="9.140625" style="78"/>
    <col min="8213" max="8214" width="9.5703125" style="78" customWidth="1"/>
    <col min="8215" max="8215" width="9.140625" style="78"/>
    <col min="8216" max="8217" width="9.5703125" style="78" customWidth="1"/>
    <col min="8218" max="8218" width="9.140625" style="78"/>
    <col min="8219" max="8220" width="9.5703125" style="78" customWidth="1"/>
    <col min="8221" max="8222" width="9.140625" style="78"/>
    <col min="8223" max="8223" width="9.7109375" style="78" customWidth="1"/>
    <col min="8224" max="8225" width="9.140625" style="78"/>
    <col min="8226" max="8226" width="9.5703125" style="78" customWidth="1"/>
    <col min="8227" max="8228" width="9.140625" style="78"/>
    <col min="8229" max="8229" width="9.5703125" style="78" customWidth="1"/>
    <col min="8230" max="8448" width="9.140625" style="78"/>
    <col min="8449" max="8449" width="4.7109375" style="78" customWidth="1"/>
    <col min="8450" max="8450" width="27.5703125" style="78" customWidth="1"/>
    <col min="8451" max="8461" width="9.7109375" style="78" customWidth="1"/>
    <col min="8462" max="8462" width="9.140625" style="78"/>
    <col min="8463" max="8463" width="9.5703125" style="78" customWidth="1"/>
    <col min="8464" max="8464" width="9.7109375" style="78" customWidth="1"/>
    <col min="8465" max="8465" width="9.140625" style="78"/>
    <col min="8466" max="8467" width="9.5703125" style="78" customWidth="1"/>
    <col min="8468" max="8468" width="9.140625" style="78"/>
    <col min="8469" max="8470" width="9.5703125" style="78" customWidth="1"/>
    <col min="8471" max="8471" width="9.140625" style="78"/>
    <col min="8472" max="8473" width="9.5703125" style="78" customWidth="1"/>
    <col min="8474" max="8474" width="9.140625" style="78"/>
    <col min="8475" max="8476" width="9.5703125" style="78" customWidth="1"/>
    <col min="8477" max="8478" width="9.140625" style="78"/>
    <col min="8479" max="8479" width="9.7109375" style="78" customWidth="1"/>
    <col min="8480" max="8481" width="9.140625" style="78"/>
    <col min="8482" max="8482" width="9.5703125" style="78" customWidth="1"/>
    <col min="8483" max="8484" width="9.140625" style="78"/>
    <col min="8485" max="8485" width="9.5703125" style="78" customWidth="1"/>
    <col min="8486" max="8704" width="9.140625" style="78"/>
    <col min="8705" max="8705" width="4.7109375" style="78" customWidth="1"/>
    <col min="8706" max="8706" width="27.5703125" style="78" customWidth="1"/>
    <col min="8707" max="8717" width="9.7109375" style="78" customWidth="1"/>
    <col min="8718" max="8718" width="9.140625" style="78"/>
    <col min="8719" max="8719" width="9.5703125" style="78" customWidth="1"/>
    <col min="8720" max="8720" width="9.7109375" style="78" customWidth="1"/>
    <col min="8721" max="8721" width="9.140625" style="78"/>
    <col min="8722" max="8723" width="9.5703125" style="78" customWidth="1"/>
    <col min="8724" max="8724" width="9.140625" style="78"/>
    <col min="8725" max="8726" width="9.5703125" style="78" customWidth="1"/>
    <col min="8727" max="8727" width="9.140625" style="78"/>
    <col min="8728" max="8729" width="9.5703125" style="78" customWidth="1"/>
    <col min="8730" max="8730" width="9.140625" style="78"/>
    <col min="8731" max="8732" width="9.5703125" style="78" customWidth="1"/>
    <col min="8733" max="8734" width="9.140625" style="78"/>
    <col min="8735" max="8735" width="9.7109375" style="78" customWidth="1"/>
    <col min="8736" max="8737" width="9.140625" style="78"/>
    <col min="8738" max="8738" width="9.5703125" style="78" customWidth="1"/>
    <col min="8739" max="8740" width="9.140625" style="78"/>
    <col min="8741" max="8741" width="9.5703125" style="78" customWidth="1"/>
    <col min="8742" max="8960" width="9.140625" style="78"/>
    <col min="8961" max="8961" width="4.7109375" style="78" customWidth="1"/>
    <col min="8962" max="8962" width="27.5703125" style="78" customWidth="1"/>
    <col min="8963" max="8973" width="9.7109375" style="78" customWidth="1"/>
    <col min="8974" max="8974" width="9.140625" style="78"/>
    <col min="8975" max="8975" width="9.5703125" style="78" customWidth="1"/>
    <col min="8976" max="8976" width="9.7109375" style="78" customWidth="1"/>
    <col min="8977" max="8977" width="9.140625" style="78"/>
    <col min="8978" max="8979" width="9.5703125" style="78" customWidth="1"/>
    <col min="8980" max="8980" width="9.140625" style="78"/>
    <col min="8981" max="8982" width="9.5703125" style="78" customWidth="1"/>
    <col min="8983" max="8983" width="9.140625" style="78"/>
    <col min="8984" max="8985" width="9.5703125" style="78" customWidth="1"/>
    <col min="8986" max="8986" width="9.140625" style="78"/>
    <col min="8987" max="8988" width="9.5703125" style="78" customWidth="1"/>
    <col min="8989" max="8990" width="9.140625" style="78"/>
    <col min="8991" max="8991" width="9.7109375" style="78" customWidth="1"/>
    <col min="8992" max="8993" width="9.140625" style="78"/>
    <col min="8994" max="8994" width="9.5703125" style="78" customWidth="1"/>
    <col min="8995" max="8996" width="9.140625" style="78"/>
    <col min="8997" max="8997" width="9.5703125" style="78" customWidth="1"/>
    <col min="8998" max="9216" width="9.140625" style="78"/>
    <col min="9217" max="9217" width="4.7109375" style="78" customWidth="1"/>
    <col min="9218" max="9218" width="27.5703125" style="78" customWidth="1"/>
    <col min="9219" max="9229" width="9.7109375" style="78" customWidth="1"/>
    <col min="9230" max="9230" width="9.140625" style="78"/>
    <col min="9231" max="9231" width="9.5703125" style="78" customWidth="1"/>
    <col min="9232" max="9232" width="9.7109375" style="78" customWidth="1"/>
    <col min="9233" max="9233" width="9.140625" style="78"/>
    <col min="9234" max="9235" width="9.5703125" style="78" customWidth="1"/>
    <col min="9236" max="9236" width="9.140625" style="78"/>
    <col min="9237" max="9238" width="9.5703125" style="78" customWidth="1"/>
    <col min="9239" max="9239" width="9.140625" style="78"/>
    <col min="9240" max="9241" width="9.5703125" style="78" customWidth="1"/>
    <col min="9242" max="9242" width="9.140625" style="78"/>
    <col min="9243" max="9244" width="9.5703125" style="78" customWidth="1"/>
    <col min="9245" max="9246" width="9.140625" style="78"/>
    <col min="9247" max="9247" width="9.7109375" style="78" customWidth="1"/>
    <col min="9248" max="9249" width="9.140625" style="78"/>
    <col min="9250" max="9250" width="9.5703125" style="78" customWidth="1"/>
    <col min="9251" max="9252" width="9.140625" style="78"/>
    <col min="9253" max="9253" width="9.5703125" style="78" customWidth="1"/>
    <col min="9254" max="9472" width="9.140625" style="78"/>
    <col min="9473" max="9473" width="4.7109375" style="78" customWidth="1"/>
    <col min="9474" max="9474" width="27.5703125" style="78" customWidth="1"/>
    <col min="9475" max="9485" width="9.7109375" style="78" customWidth="1"/>
    <col min="9486" max="9486" width="9.140625" style="78"/>
    <col min="9487" max="9487" width="9.5703125" style="78" customWidth="1"/>
    <col min="9488" max="9488" width="9.7109375" style="78" customWidth="1"/>
    <col min="9489" max="9489" width="9.140625" style="78"/>
    <col min="9490" max="9491" width="9.5703125" style="78" customWidth="1"/>
    <col min="9492" max="9492" width="9.140625" style="78"/>
    <col min="9493" max="9494" width="9.5703125" style="78" customWidth="1"/>
    <col min="9495" max="9495" width="9.140625" style="78"/>
    <col min="9496" max="9497" width="9.5703125" style="78" customWidth="1"/>
    <col min="9498" max="9498" width="9.140625" style="78"/>
    <col min="9499" max="9500" width="9.5703125" style="78" customWidth="1"/>
    <col min="9501" max="9502" width="9.140625" style="78"/>
    <col min="9503" max="9503" width="9.7109375" style="78" customWidth="1"/>
    <col min="9504" max="9505" width="9.140625" style="78"/>
    <col min="9506" max="9506" width="9.5703125" style="78" customWidth="1"/>
    <col min="9507" max="9508" width="9.140625" style="78"/>
    <col min="9509" max="9509" width="9.5703125" style="78" customWidth="1"/>
    <col min="9510" max="9728" width="9.140625" style="78"/>
    <col min="9729" max="9729" width="4.7109375" style="78" customWidth="1"/>
    <col min="9730" max="9730" width="27.5703125" style="78" customWidth="1"/>
    <col min="9731" max="9741" width="9.7109375" style="78" customWidth="1"/>
    <col min="9742" max="9742" width="9.140625" style="78"/>
    <col min="9743" max="9743" width="9.5703125" style="78" customWidth="1"/>
    <col min="9744" max="9744" width="9.7109375" style="78" customWidth="1"/>
    <col min="9745" max="9745" width="9.140625" style="78"/>
    <col min="9746" max="9747" width="9.5703125" style="78" customWidth="1"/>
    <col min="9748" max="9748" width="9.140625" style="78"/>
    <col min="9749" max="9750" width="9.5703125" style="78" customWidth="1"/>
    <col min="9751" max="9751" width="9.140625" style="78"/>
    <col min="9752" max="9753" width="9.5703125" style="78" customWidth="1"/>
    <col min="9754" max="9754" width="9.140625" style="78"/>
    <col min="9755" max="9756" width="9.5703125" style="78" customWidth="1"/>
    <col min="9757" max="9758" width="9.140625" style="78"/>
    <col min="9759" max="9759" width="9.7109375" style="78" customWidth="1"/>
    <col min="9760" max="9761" width="9.140625" style="78"/>
    <col min="9762" max="9762" width="9.5703125" style="78" customWidth="1"/>
    <col min="9763" max="9764" width="9.140625" style="78"/>
    <col min="9765" max="9765" width="9.5703125" style="78" customWidth="1"/>
    <col min="9766" max="9984" width="9.140625" style="78"/>
    <col min="9985" max="9985" width="4.7109375" style="78" customWidth="1"/>
    <col min="9986" max="9986" width="27.5703125" style="78" customWidth="1"/>
    <col min="9987" max="9997" width="9.7109375" style="78" customWidth="1"/>
    <col min="9998" max="9998" width="9.140625" style="78"/>
    <col min="9999" max="9999" width="9.5703125" style="78" customWidth="1"/>
    <col min="10000" max="10000" width="9.7109375" style="78" customWidth="1"/>
    <col min="10001" max="10001" width="9.140625" style="78"/>
    <col min="10002" max="10003" width="9.5703125" style="78" customWidth="1"/>
    <col min="10004" max="10004" width="9.140625" style="78"/>
    <col min="10005" max="10006" width="9.5703125" style="78" customWidth="1"/>
    <col min="10007" max="10007" width="9.140625" style="78"/>
    <col min="10008" max="10009" width="9.5703125" style="78" customWidth="1"/>
    <col min="10010" max="10010" width="9.140625" style="78"/>
    <col min="10011" max="10012" width="9.5703125" style="78" customWidth="1"/>
    <col min="10013" max="10014" width="9.140625" style="78"/>
    <col min="10015" max="10015" width="9.7109375" style="78" customWidth="1"/>
    <col min="10016" max="10017" width="9.140625" style="78"/>
    <col min="10018" max="10018" width="9.5703125" style="78" customWidth="1"/>
    <col min="10019" max="10020" width="9.140625" style="78"/>
    <col min="10021" max="10021" width="9.5703125" style="78" customWidth="1"/>
    <col min="10022" max="10240" width="9.140625" style="78"/>
    <col min="10241" max="10241" width="4.7109375" style="78" customWidth="1"/>
    <col min="10242" max="10242" width="27.5703125" style="78" customWidth="1"/>
    <col min="10243" max="10253" width="9.7109375" style="78" customWidth="1"/>
    <col min="10254" max="10254" width="9.140625" style="78"/>
    <col min="10255" max="10255" width="9.5703125" style="78" customWidth="1"/>
    <col min="10256" max="10256" width="9.7109375" style="78" customWidth="1"/>
    <col min="10257" max="10257" width="9.140625" style="78"/>
    <col min="10258" max="10259" width="9.5703125" style="78" customWidth="1"/>
    <col min="10260" max="10260" width="9.140625" style="78"/>
    <col min="10261" max="10262" width="9.5703125" style="78" customWidth="1"/>
    <col min="10263" max="10263" width="9.140625" style="78"/>
    <col min="10264" max="10265" width="9.5703125" style="78" customWidth="1"/>
    <col min="10266" max="10266" width="9.140625" style="78"/>
    <col min="10267" max="10268" width="9.5703125" style="78" customWidth="1"/>
    <col min="10269" max="10270" width="9.140625" style="78"/>
    <col min="10271" max="10271" width="9.7109375" style="78" customWidth="1"/>
    <col min="10272" max="10273" width="9.140625" style="78"/>
    <col min="10274" max="10274" width="9.5703125" style="78" customWidth="1"/>
    <col min="10275" max="10276" width="9.140625" style="78"/>
    <col min="10277" max="10277" width="9.5703125" style="78" customWidth="1"/>
    <col min="10278" max="10496" width="9.140625" style="78"/>
    <col min="10497" max="10497" width="4.7109375" style="78" customWidth="1"/>
    <col min="10498" max="10498" width="27.5703125" style="78" customWidth="1"/>
    <col min="10499" max="10509" width="9.7109375" style="78" customWidth="1"/>
    <col min="10510" max="10510" width="9.140625" style="78"/>
    <col min="10511" max="10511" width="9.5703125" style="78" customWidth="1"/>
    <col min="10512" max="10512" width="9.7109375" style="78" customWidth="1"/>
    <col min="10513" max="10513" width="9.140625" style="78"/>
    <col min="10514" max="10515" width="9.5703125" style="78" customWidth="1"/>
    <col min="10516" max="10516" width="9.140625" style="78"/>
    <col min="10517" max="10518" width="9.5703125" style="78" customWidth="1"/>
    <col min="10519" max="10519" width="9.140625" style="78"/>
    <col min="10520" max="10521" width="9.5703125" style="78" customWidth="1"/>
    <col min="10522" max="10522" width="9.140625" style="78"/>
    <col min="10523" max="10524" width="9.5703125" style="78" customWidth="1"/>
    <col min="10525" max="10526" width="9.140625" style="78"/>
    <col min="10527" max="10527" width="9.7109375" style="78" customWidth="1"/>
    <col min="10528" max="10529" width="9.140625" style="78"/>
    <col min="10530" max="10530" width="9.5703125" style="78" customWidth="1"/>
    <col min="10531" max="10532" width="9.140625" style="78"/>
    <col min="10533" max="10533" width="9.5703125" style="78" customWidth="1"/>
    <col min="10534" max="10752" width="9.140625" style="78"/>
    <col min="10753" max="10753" width="4.7109375" style="78" customWidth="1"/>
    <col min="10754" max="10754" width="27.5703125" style="78" customWidth="1"/>
    <col min="10755" max="10765" width="9.7109375" style="78" customWidth="1"/>
    <col min="10766" max="10766" width="9.140625" style="78"/>
    <col min="10767" max="10767" width="9.5703125" style="78" customWidth="1"/>
    <col min="10768" max="10768" width="9.7109375" style="78" customWidth="1"/>
    <col min="10769" max="10769" width="9.140625" style="78"/>
    <col min="10770" max="10771" width="9.5703125" style="78" customWidth="1"/>
    <col min="10772" max="10772" width="9.140625" style="78"/>
    <col min="10773" max="10774" width="9.5703125" style="78" customWidth="1"/>
    <col min="10775" max="10775" width="9.140625" style="78"/>
    <col min="10776" max="10777" width="9.5703125" style="78" customWidth="1"/>
    <col min="10778" max="10778" width="9.140625" style="78"/>
    <col min="10779" max="10780" width="9.5703125" style="78" customWidth="1"/>
    <col min="10781" max="10782" width="9.140625" style="78"/>
    <col min="10783" max="10783" width="9.7109375" style="78" customWidth="1"/>
    <col min="10784" max="10785" width="9.140625" style="78"/>
    <col min="10786" max="10786" width="9.5703125" style="78" customWidth="1"/>
    <col min="10787" max="10788" width="9.140625" style="78"/>
    <col min="10789" max="10789" width="9.5703125" style="78" customWidth="1"/>
    <col min="10790" max="11008" width="9.140625" style="78"/>
    <col min="11009" max="11009" width="4.7109375" style="78" customWidth="1"/>
    <col min="11010" max="11010" width="27.5703125" style="78" customWidth="1"/>
    <col min="11011" max="11021" width="9.7109375" style="78" customWidth="1"/>
    <col min="11022" max="11022" width="9.140625" style="78"/>
    <col min="11023" max="11023" width="9.5703125" style="78" customWidth="1"/>
    <col min="11024" max="11024" width="9.7109375" style="78" customWidth="1"/>
    <col min="11025" max="11025" width="9.140625" style="78"/>
    <col min="11026" max="11027" width="9.5703125" style="78" customWidth="1"/>
    <col min="11028" max="11028" width="9.140625" style="78"/>
    <col min="11029" max="11030" width="9.5703125" style="78" customWidth="1"/>
    <col min="11031" max="11031" width="9.140625" style="78"/>
    <col min="11032" max="11033" width="9.5703125" style="78" customWidth="1"/>
    <col min="11034" max="11034" width="9.140625" style="78"/>
    <col min="11035" max="11036" width="9.5703125" style="78" customWidth="1"/>
    <col min="11037" max="11038" width="9.140625" style="78"/>
    <col min="11039" max="11039" width="9.7109375" style="78" customWidth="1"/>
    <col min="11040" max="11041" width="9.140625" style="78"/>
    <col min="11042" max="11042" width="9.5703125" style="78" customWidth="1"/>
    <col min="11043" max="11044" width="9.140625" style="78"/>
    <col min="11045" max="11045" width="9.5703125" style="78" customWidth="1"/>
    <col min="11046" max="11264" width="9.140625" style="78"/>
    <col min="11265" max="11265" width="4.7109375" style="78" customWidth="1"/>
    <col min="11266" max="11266" width="27.5703125" style="78" customWidth="1"/>
    <col min="11267" max="11277" width="9.7109375" style="78" customWidth="1"/>
    <col min="11278" max="11278" width="9.140625" style="78"/>
    <col min="11279" max="11279" width="9.5703125" style="78" customWidth="1"/>
    <col min="11280" max="11280" width="9.7109375" style="78" customWidth="1"/>
    <col min="11281" max="11281" width="9.140625" style="78"/>
    <col min="11282" max="11283" width="9.5703125" style="78" customWidth="1"/>
    <col min="11284" max="11284" width="9.140625" style="78"/>
    <col min="11285" max="11286" width="9.5703125" style="78" customWidth="1"/>
    <col min="11287" max="11287" width="9.140625" style="78"/>
    <col min="11288" max="11289" width="9.5703125" style="78" customWidth="1"/>
    <col min="11290" max="11290" width="9.140625" style="78"/>
    <col min="11291" max="11292" width="9.5703125" style="78" customWidth="1"/>
    <col min="11293" max="11294" width="9.140625" style="78"/>
    <col min="11295" max="11295" width="9.7109375" style="78" customWidth="1"/>
    <col min="11296" max="11297" width="9.140625" style="78"/>
    <col min="11298" max="11298" width="9.5703125" style="78" customWidth="1"/>
    <col min="11299" max="11300" width="9.140625" style="78"/>
    <col min="11301" max="11301" width="9.5703125" style="78" customWidth="1"/>
    <col min="11302" max="11520" width="9.140625" style="78"/>
    <col min="11521" max="11521" width="4.7109375" style="78" customWidth="1"/>
    <col min="11522" max="11522" width="27.5703125" style="78" customWidth="1"/>
    <col min="11523" max="11533" width="9.7109375" style="78" customWidth="1"/>
    <col min="11534" max="11534" width="9.140625" style="78"/>
    <col min="11535" max="11535" width="9.5703125" style="78" customWidth="1"/>
    <col min="11536" max="11536" width="9.7109375" style="78" customWidth="1"/>
    <col min="11537" max="11537" width="9.140625" style="78"/>
    <col min="11538" max="11539" width="9.5703125" style="78" customWidth="1"/>
    <col min="11540" max="11540" width="9.140625" style="78"/>
    <col min="11541" max="11542" width="9.5703125" style="78" customWidth="1"/>
    <col min="11543" max="11543" width="9.140625" style="78"/>
    <col min="11544" max="11545" width="9.5703125" style="78" customWidth="1"/>
    <col min="11546" max="11546" width="9.140625" style="78"/>
    <col min="11547" max="11548" width="9.5703125" style="78" customWidth="1"/>
    <col min="11549" max="11550" width="9.140625" style="78"/>
    <col min="11551" max="11551" width="9.7109375" style="78" customWidth="1"/>
    <col min="11552" max="11553" width="9.140625" style="78"/>
    <col min="11554" max="11554" width="9.5703125" style="78" customWidth="1"/>
    <col min="11555" max="11556" width="9.140625" style="78"/>
    <col min="11557" max="11557" width="9.5703125" style="78" customWidth="1"/>
    <col min="11558" max="11776" width="9.140625" style="78"/>
    <col min="11777" max="11777" width="4.7109375" style="78" customWidth="1"/>
    <col min="11778" max="11778" width="27.5703125" style="78" customWidth="1"/>
    <col min="11779" max="11789" width="9.7109375" style="78" customWidth="1"/>
    <col min="11790" max="11790" width="9.140625" style="78"/>
    <col min="11791" max="11791" width="9.5703125" style="78" customWidth="1"/>
    <col min="11792" max="11792" width="9.7109375" style="78" customWidth="1"/>
    <col min="11793" max="11793" width="9.140625" style="78"/>
    <col min="11794" max="11795" width="9.5703125" style="78" customWidth="1"/>
    <col min="11796" max="11796" width="9.140625" style="78"/>
    <col min="11797" max="11798" width="9.5703125" style="78" customWidth="1"/>
    <col min="11799" max="11799" width="9.140625" style="78"/>
    <col min="11800" max="11801" width="9.5703125" style="78" customWidth="1"/>
    <col min="11802" max="11802" width="9.140625" style="78"/>
    <col min="11803" max="11804" width="9.5703125" style="78" customWidth="1"/>
    <col min="11805" max="11806" width="9.140625" style="78"/>
    <col min="11807" max="11807" width="9.7109375" style="78" customWidth="1"/>
    <col min="11808" max="11809" width="9.140625" style="78"/>
    <col min="11810" max="11810" width="9.5703125" style="78" customWidth="1"/>
    <col min="11811" max="11812" width="9.140625" style="78"/>
    <col min="11813" max="11813" width="9.5703125" style="78" customWidth="1"/>
    <col min="11814" max="12032" width="9.140625" style="78"/>
    <col min="12033" max="12033" width="4.7109375" style="78" customWidth="1"/>
    <col min="12034" max="12034" width="27.5703125" style="78" customWidth="1"/>
    <col min="12035" max="12045" width="9.7109375" style="78" customWidth="1"/>
    <col min="12046" max="12046" width="9.140625" style="78"/>
    <col min="12047" max="12047" width="9.5703125" style="78" customWidth="1"/>
    <col min="12048" max="12048" width="9.7109375" style="78" customWidth="1"/>
    <col min="12049" max="12049" width="9.140625" style="78"/>
    <col min="12050" max="12051" width="9.5703125" style="78" customWidth="1"/>
    <col min="12052" max="12052" width="9.140625" style="78"/>
    <col min="12053" max="12054" width="9.5703125" style="78" customWidth="1"/>
    <col min="12055" max="12055" width="9.140625" style="78"/>
    <col min="12056" max="12057" width="9.5703125" style="78" customWidth="1"/>
    <col min="12058" max="12058" width="9.140625" style="78"/>
    <col min="12059" max="12060" width="9.5703125" style="78" customWidth="1"/>
    <col min="12061" max="12062" width="9.140625" style="78"/>
    <col min="12063" max="12063" width="9.7109375" style="78" customWidth="1"/>
    <col min="12064" max="12065" width="9.140625" style="78"/>
    <col min="12066" max="12066" width="9.5703125" style="78" customWidth="1"/>
    <col min="12067" max="12068" width="9.140625" style="78"/>
    <col min="12069" max="12069" width="9.5703125" style="78" customWidth="1"/>
    <col min="12070" max="12288" width="9.140625" style="78"/>
    <col min="12289" max="12289" width="4.7109375" style="78" customWidth="1"/>
    <col min="12290" max="12290" width="27.5703125" style="78" customWidth="1"/>
    <col min="12291" max="12301" width="9.7109375" style="78" customWidth="1"/>
    <col min="12302" max="12302" width="9.140625" style="78"/>
    <col min="12303" max="12303" width="9.5703125" style="78" customWidth="1"/>
    <col min="12304" max="12304" width="9.7109375" style="78" customWidth="1"/>
    <col min="12305" max="12305" width="9.140625" style="78"/>
    <col min="12306" max="12307" width="9.5703125" style="78" customWidth="1"/>
    <col min="12308" max="12308" width="9.140625" style="78"/>
    <col min="12309" max="12310" width="9.5703125" style="78" customWidth="1"/>
    <col min="12311" max="12311" width="9.140625" style="78"/>
    <col min="12312" max="12313" width="9.5703125" style="78" customWidth="1"/>
    <col min="12314" max="12314" width="9.140625" style="78"/>
    <col min="12315" max="12316" width="9.5703125" style="78" customWidth="1"/>
    <col min="12317" max="12318" width="9.140625" style="78"/>
    <col min="12319" max="12319" width="9.7109375" style="78" customWidth="1"/>
    <col min="12320" max="12321" width="9.140625" style="78"/>
    <col min="12322" max="12322" width="9.5703125" style="78" customWidth="1"/>
    <col min="12323" max="12324" width="9.140625" style="78"/>
    <col min="12325" max="12325" width="9.5703125" style="78" customWidth="1"/>
    <col min="12326" max="12544" width="9.140625" style="78"/>
    <col min="12545" max="12545" width="4.7109375" style="78" customWidth="1"/>
    <col min="12546" max="12546" width="27.5703125" style="78" customWidth="1"/>
    <col min="12547" max="12557" width="9.7109375" style="78" customWidth="1"/>
    <col min="12558" max="12558" width="9.140625" style="78"/>
    <col min="12559" max="12559" width="9.5703125" style="78" customWidth="1"/>
    <col min="12560" max="12560" width="9.7109375" style="78" customWidth="1"/>
    <col min="12561" max="12561" width="9.140625" style="78"/>
    <col min="12562" max="12563" width="9.5703125" style="78" customWidth="1"/>
    <col min="12564" max="12564" width="9.140625" style="78"/>
    <col min="12565" max="12566" width="9.5703125" style="78" customWidth="1"/>
    <col min="12567" max="12567" width="9.140625" style="78"/>
    <col min="12568" max="12569" width="9.5703125" style="78" customWidth="1"/>
    <col min="12570" max="12570" width="9.140625" style="78"/>
    <col min="12571" max="12572" width="9.5703125" style="78" customWidth="1"/>
    <col min="12573" max="12574" width="9.140625" style="78"/>
    <col min="12575" max="12575" width="9.7109375" style="78" customWidth="1"/>
    <col min="12576" max="12577" width="9.140625" style="78"/>
    <col min="12578" max="12578" width="9.5703125" style="78" customWidth="1"/>
    <col min="12579" max="12580" width="9.140625" style="78"/>
    <col min="12581" max="12581" width="9.5703125" style="78" customWidth="1"/>
    <col min="12582" max="12800" width="9.140625" style="78"/>
    <col min="12801" max="12801" width="4.7109375" style="78" customWidth="1"/>
    <col min="12802" max="12802" width="27.5703125" style="78" customWidth="1"/>
    <col min="12803" max="12813" width="9.7109375" style="78" customWidth="1"/>
    <col min="12814" max="12814" width="9.140625" style="78"/>
    <col min="12815" max="12815" width="9.5703125" style="78" customWidth="1"/>
    <col min="12816" max="12816" width="9.7109375" style="78" customWidth="1"/>
    <col min="12817" max="12817" width="9.140625" style="78"/>
    <col min="12818" max="12819" width="9.5703125" style="78" customWidth="1"/>
    <col min="12820" max="12820" width="9.140625" style="78"/>
    <col min="12821" max="12822" width="9.5703125" style="78" customWidth="1"/>
    <col min="12823" max="12823" width="9.140625" style="78"/>
    <col min="12824" max="12825" width="9.5703125" style="78" customWidth="1"/>
    <col min="12826" max="12826" width="9.140625" style="78"/>
    <col min="12827" max="12828" width="9.5703125" style="78" customWidth="1"/>
    <col min="12829" max="12830" width="9.140625" style="78"/>
    <col min="12831" max="12831" width="9.7109375" style="78" customWidth="1"/>
    <col min="12832" max="12833" width="9.140625" style="78"/>
    <col min="12834" max="12834" width="9.5703125" style="78" customWidth="1"/>
    <col min="12835" max="12836" width="9.140625" style="78"/>
    <col min="12837" max="12837" width="9.5703125" style="78" customWidth="1"/>
    <col min="12838" max="13056" width="9.140625" style="78"/>
    <col min="13057" max="13057" width="4.7109375" style="78" customWidth="1"/>
    <col min="13058" max="13058" width="27.5703125" style="78" customWidth="1"/>
    <col min="13059" max="13069" width="9.7109375" style="78" customWidth="1"/>
    <col min="13070" max="13070" width="9.140625" style="78"/>
    <col min="13071" max="13071" width="9.5703125" style="78" customWidth="1"/>
    <col min="13072" max="13072" width="9.7109375" style="78" customWidth="1"/>
    <col min="13073" max="13073" width="9.140625" style="78"/>
    <col min="13074" max="13075" width="9.5703125" style="78" customWidth="1"/>
    <col min="13076" max="13076" width="9.140625" style="78"/>
    <col min="13077" max="13078" width="9.5703125" style="78" customWidth="1"/>
    <col min="13079" max="13079" width="9.140625" style="78"/>
    <col min="13080" max="13081" width="9.5703125" style="78" customWidth="1"/>
    <col min="13082" max="13082" width="9.140625" style="78"/>
    <col min="13083" max="13084" width="9.5703125" style="78" customWidth="1"/>
    <col min="13085" max="13086" width="9.140625" style="78"/>
    <col min="13087" max="13087" width="9.7109375" style="78" customWidth="1"/>
    <col min="13088" max="13089" width="9.140625" style="78"/>
    <col min="13090" max="13090" width="9.5703125" style="78" customWidth="1"/>
    <col min="13091" max="13092" width="9.140625" style="78"/>
    <col min="13093" max="13093" width="9.5703125" style="78" customWidth="1"/>
    <col min="13094" max="13312" width="9.140625" style="78"/>
    <col min="13313" max="13313" width="4.7109375" style="78" customWidth="1"/>
    <col min="13314" max="13314" width="27.5703125" style="78" customWidth="1"/>
    <col min="13315" max="13325" width="9.7109375" style="78" customWidth="1"/>
    <col min="13326" max="13326" width="9.140625" style="78"/>
    <col min="13327" max="13327" width="9.5703125" style="78" customWidth="1"/>
    <col min="13328" max="13328" width="9.7109375" style="78" customWidth="1"/>
    <col min="13329" max="13329" width="9.140625" style="78"/>
    <col min="13330" max="13331" width="9.5703125" style="78" customWidth="1"/>
    <col min="13332" max="13332" width="9.140625" style="78"/>
    <col min="13333" max="13334" width="9.5703125" style="78" customWidth="1"/>
    <col min="13335" max="13335" width="9.140625" style="78"/>
    <col min="13336" max="13337" width="9.5703125" style="78" customWidth="1"/>
    <col min="13338" max="13338" width="9.140625" style="78"/>
    <col min="13339" max="13340" width="9.5703125" style="78" customWidth="1"/>
    <col min="13341" max="13342" width="9.140625" style="78"/>
    <col min="13343" max="13343" width="9.7109375" style="78" customWidth="1"/>
    <col min="13344" max="13345" width="9.140625" style="78"/>
    <col min="13346" max="13346" width="9.5703125" style="78" customWidth="1"/>
    <col min="13347" max="13348" width="9.140625" style="78"/>
    <col min="13349" max="13349" width="9.5703125" style="78" customWidth="1"/>
    <col min="13350" max="13568" width="9.140625" style="78"/>
    <col min="13569" max="13569" width="4.7109375" style="78" customWidth="1"/>
    <col min="13570" max="13570" width="27.5703125" style="78" customWidth="1"/>
    <col min="13571" max="13581" width="9.7109375" style="78" customWidth="1"/>
    <col min="13582" max="13582" width="9.140625" style="78"/>
    <col min="13583" max="13583" width="9.5703125" style="78" customWidth="1"/>
    <col min="13584" max="13584" width="9.7109375" style="78" customWidth="1"/>
    <col min="13585" max="13585" width="9.140625" style="78"/>
    <col min="13586" max="13587" width="9.5703125" style="78" customWidth="1"/>
    <col min="13588" max="13588" width="9.140625" style="78"/>
    <col min="13589" max="13590" width="9.5703125" style="78" customWidth="1"/>
    <col min="13591" max="13591" width="9.140625" style="78"/>
    <col min="13592" max="13593" width="9.5703125" style="78" customWidth="1"/>
    <col min="13594" max="13594" width="9.140625" style="78"/>
    <col min="13595" max="13596" width="9.5703125" style="78" customWidth="1"/>
    <col min="13597" max="13598" width="9.140625" style="78"/>
    <col min="13599" max="13599" width="9.7109375" style="78" customWidth="1"/>
    <col min="13600" max="13601" width="9.140625" style="78"/>
    <col min="13602" max="13602" width="9.5703125" style="78" customWidth="1"/>
    <col min="13603" max="13604" width="9.140625" style="78"/>
    <col min="13605" max="13605" width="9.5703125" style="78" customWidth="1"/>
    <col min="13606" max="13824" width="9.140625" style="78"/>
    <col min="13825" max="13825" width="4.7109375" style="78" customWidth="1"/>
    <col min="13826" max="13826" width="27.5703125" style="78" customWidth="1"/>
    <col min="13827" max="13837" width="9.7109375" style="78" customWidth="1"/>
    <col min="13838" max="13838" width="9.140625" style="78"/>
    <col min="13839" max="13839" width="9.5703125" style="78" customWidth="1"/>
    <col min="13840" max="13840" width="9.7109375" style="78" customWidth="1"/>
    <col min="13841" max="13841" width="9.140625" style="78"/>
    <col min="13842" max="13843" width="9.5703125" style="78" customWidth="1"/>
    <col min="13844" max="13844" width="9.140625" style="78"/>
    <col min="13845" max="13846" width="9.5703125" style="78" customWidth="1"/>
    <col min="13847" max="13847" width="9.140625" style="78"/>
    <col min="13848" max="13849" width="9.5703125" style="78" customWidth="1"/>
    <col min="13850" max="13850" width="9.140625" style="78"/>
    <col min="13851" max="13852" width="9.5703125" style="78" customWidth="1"/>
    <col min="13853" max="13854" width="9.140625" style="78"/>
    <col min="13855" max="13855" width="9.7109375" style="78" customWidth="1"/>
    <col min="13856" max="13857" width="9.140625" style="78"/>
    <col min="13858" max="13858" width="9.5703125" style="78" customWidth="1"/>
    <col min="13859" max="13860" width="9.140625" style="78"/>
    <col min="13861" max="13861" width="9.5703125" style="78" customWidth="1"/>
    <col min="13862" max="14080" width="9.140625" style="78"/>
    <col min="14081" max="14081" width="4.7109375" style="78" customWidth="1"/>
    <col min="14082" max="14082" width="27.5703125" style="78" customWidth="1"/>
    <col min="14083" max="14093" width="9.7109375" style="78" customWidth="1"/>
    <col min="14094" max="14094" width="9.140625" style="78"/>
    <col min="14095" max="14095" width="9.5703125" style="78" customWidth="1"/>
    <col min="14096" max="14096" width="9.7109375" style="78" customWidth="1"/>
    <col min="14097" max="14097" width="9.140625" style="78"/>
    <col min="14098" max="14099" width="9.5703125" style="78" customWidth="1"/>
    <col min="14100" max="14100" width="9.140625" style="78"/>
    <col min="14101" max="14102" width="9.5703125" style="78" customWidth="1"/>
    <col min="14103" max="14103" width="9.140625" style="78"/>
    <col min="14104" max="14105" width="9.5703125" style="78" customWidth="1"/>
    <col min="14106" max="14106" width="9.140625" style="78"/>
    <col min="14107" max="14108" width="9.5703125" style="78" customWidth="1"/>
    <col min="14109" max="14110" width="9.140625" style="78"/>
    <col min="14111" max="14111" width="9.7109375" style="78" customWidth="1"/>
    <col min="14112" max="14113" width="9.140625" style="78"/>
    <col min="14114" max="14114" width="9.5703125" style="78" customWidth="1"/>
    <col min="14115" max="14116" width="9.140625" style="78"/>
    <col min="14117" max="14117" width="9.5703125" style="78" customWidth="1"/>
    <col min="14118" max="14336" width="9.140625" style="78"/>
    <col min="14337" max="14337" width="4.7109375" style="78" customWidth="1"/>
    <col min="14338" max="14338" width="27.5703125" style="78" customWidth="1"/>
    <col min="14339" max="14349" width="9.7109375" style="78" customWidth="1"/>
    <col min="14350" max="14350" width="9.140625" style="78"/>
    <col min="14351" max="14351" width="9.5703125" style="78" customWidth="1"/>
    <col min="14352" max="14352" width="9.7109375" style="78" customWidth="1"/>
    <col min="14353" max="14353" width="9.140625" style="78"/>
    <col min="14354" max="14355" width="9.5703125" style="78" customWidth="1"/>
    <col min="14356" max="14356" width="9.140625" style="78"/>
    <col min="14357" max="14358" width="9.5703125" style="78" customWidth="1"/>
    <col min="14359" max="14359" width="9.140625" style="78"/>
    <col min="14360" max="14361" width="9.5703125" style="78" customWidth="1"/>
    <col min="14362" max="14362" width="9.140625" style="78"/>
    <col min="14363" max="14364" width="9.5703125" style="78" customWidth="1"/>
    <col min="14365" max="14366" width="9.140625" style="78"/>
    <col min="14367" max="14367" width="9.7109375" style="78" customWidth="1"/>
    <col min="14368" max="14369" width="9.140625" style="78"/>
    <col min="14370" max="14370" width="9.5703125" style="78" customWidth="1"/>
    <col min="14371" max="14372" width="9.140625" style="78"/>
    <col min="14373" max="14373" width="9.5703125" style="78" customWidth="1"/>
    <col min="14374" max="14592" width="9.140625" style="78"/>
    <col min="14593" max="14593" width="4.7109375" style="78" customWidth="1"/>
    <col min="14594" max="14594" width="27.5703125" style="78" customWidth="1"/>
    <col min="14595" max="14605" width="9.7109375" style="78" customWidth="1"/>
    <col min="14606" max="14606" width="9.140625" style="78"/>
    <col min="14607" max="14607" width="9.5703125" style="78" customWidth="1"/>
    <col min="14608" max="14608" width="9.7109375" style="78" customWidth="1"/>
    <col min="14609" max="14609" width="9.140625" style="78"/>
    <col min="14610" max="14611" width="9.5703125" style="78" customWidth="1"/>
    <col min="14612" max="14612" width="9.140625" style="78"/>
    <col min="14613" max="14614" width="9.5703125" style="78" customWidth="1"/>
    <col min="14615" max="14615" width="9.140625" style="78"/>
    <col min="14616" max="14617" width="9.5703125" style="78" customWidth="1"/>
    <col min="14618" max="14618" width="9.140625" style="78"/>
    <col min="14619" max="14620" width="9.5703125" style="78" customWidth="1"/>
    <col min="14621" max="14622" width="9.140625" style="78"/>
    <col min="14623" max="14623" width="9.7109375" style="78" customWidth="1"/>
    <col min="14624" max="14625" width="9.140625" style="78"/>
    <col min="14626" max="14626" width="9.5703125" style="78" customWidth="1"/>
    <col min="14627" max="14628" width="9.140625" style="78"/>
    <col min="14629" max="14629" width="9.5703125" style="78" customWidth="1"/>
    <col min="14630" max="14848" width="9.140625" style="78"/>
    <col min="14849" max="14849" width="4.7109375" style="78" customWidth="1"/>
    <col min="14850" max="14850" width="27.5703125" style="78" customWidth="1"/>
    <col min="14851" max="14861" width="9.7109375" style="78" customWidth="1"/>
    <col min="14862" max="14862" width="9.140625" style="78"/>
    <col min="14863" max="14863" width="9.5703125" style="78" customWidth="1"/>
    <col min="14864" max="14864" width="9.7109375" style="78" customWidth="1"/>
    <col min="14865" max="14865" width="9.140625" style="78"/>
    <col min="14866" max="14867" width="9.5703125" style="78" customWidth="1"/>
    <col min="14868" max="14868" width="9.140625" style="78"/>
    <col min="14869" max="14870" width="9.5703125" style="78" customWidth="1"/>
    <col min="14871" max="14871" width="9.140625" style="78"/>
    <col min="14872" max="14873" width="9.5703125" style="78" customWidth="1"/>
    <col min="14874" max="14874" width="9.140625" style="78"/>
    <col min="14875" max="14876" width="9.5703125" style="78" customWidth="1"/>
    <col min="14877" max="14878" width="9.140625" style="78"/>
    <col min="14879" max="14879" width="9.7109375" style="78" customWidth="1"/>
    <col min="14880" max="14881" width="9.140625" style="78"/>
    <col min="14882" max="14882" width="9.5703125" style="78" customWidth="1"/>
    <col min="14883" max="14884" width="9.140625" style="78"/>
    <col min="14885" max="14885" width="9.5703125" style="78" customWidth="1"/>
    <col min="14886" max="15104" width="9.140625" style="78"/>
    <col min="15105" max="15105" width="4.7109375" style="78" customWidth="1"/>
    <col min="15106" max="15106" width="27.5703125" style="78" customWidth="1"/>
    <col min="15107" max="15117" width="9.7109375" style="78" customWidth="1"/>
    <col min="15118" max="15118" width="9.140625" style="78"/>
    <col min="15119" max="15119" width="9.5703125" style="78" customWidth="1"/>
    <col min="15120" max="15120" width="9.7109375" style="78" customWidth="1"/>
    <col min="15121" max="15121" width="9.140625" style="78"/>
    <col min="15122" max="15123" width="9.5703125" style="78" customWidth="1"/>
    <col min="15124" max="15124" width="9.140625" style="78"/>
    <col min="15125" max="15126" width="9.5703125" style="78" customWidth="1"/>
    <col min="15127" max="15127" width="9.140625" style="78"/>
    <col min="15128" max="15129" width="9.5703125" style="78" customWidth="1"/>
    <col min="15130" max="15130" width="9.140625" style="78"/>
    <col min="15131" max="15132" width="9.5703125" style="78" customWidth="1"/>
    <col min="15133" max="15134" width="9.140625" style="78"/>
    <col min="15135" max="15135" width="9.7109375" style="78" customWidth="1"/>
    <col min="15136" max="15137" width="9.140625" style="78"/>
    <col min="15138" max="15138" width="9.5703125" style="78" customWidth="1"/>
    <col min="15139" max="15140" width="9.140625" style="78"/>
    <col min="15141" max="15141" width="9.5703125" style="78" customWidth="1"/>
    <col min="15142" max="15360" width="9.140625" style="78"/>
    <col min="15361" max="15361" width="4.7109375" style="78" customWidth="1"/>
    <col min="15362" max="15362" width="27.5703125" style="78" customWidth="1"/>
    <col min="15363" max="15373" width="9.7109375" style="78" customWidth="1"/>
    <col min="15374" max="15374" width="9.140625" style="78"/>
    <col min="15375" max="15375" width="9.5703125" style="78" customWidth="1"/>
    <col min="15376" max="15376" width="9.7109375" style="78" customWidth="1"/>
    <col min="15377" max="15377" width="9.140625" style="78"/>
    <col min="15378" max="15379" width="9.5703125" style="78" customWidth="1"/>
    <col min="15380" max="15380" width="9.140625" style="78"/>
    <col min="15381" max="15382" width="9.5703125" style="78" customWidth="1"/>
    <col min="15383" max="15383" width="9.140625" style="78"/>
    <col min="15384" max="15385" width="9.5703125" style="78" customWidth="1"/>
    <col min="15386" max="15386" width="9.140625" style="78"/>
    <col min="15387" max="15388" width="9.5703125" style="78" customWidth="1"/>
    <col min="15389" max="15390" width="9.140625" style="78"/>
    <col min="15391" max="15391" width="9.7109375" style="78" customWidth="1"/>
    <col min="15392" max="15393" width="9.140625" style="78"/>
    <col min="15394" max="15394" width="9.5703125" style="78" customWidth="1"/>
    <col min="15395" max="15396" width="9.140625" style="78"/>
    <col min="15397" max="15397" width="9.5703125" style="78" customWidth="1"/>
    <col min="15398" max="15616" width="9.140625" style="78"/>
    <col min="15617" max="15617" width="4.7109375" style="78" customWidth="1"/>
    <col min="15618" max="15618" width="27.5703125" style="78" customWidth="1"/>
    <col min="15619" max="15629" width="9.7109375" style="78" customWidth="1"/>
    <col min="15630" max="15630" width="9.140625" style="78"/>
    <col min="15631" max="15631" width="9.5703125" style="78" customWidth="1"/>
    <col min="15632" max="15632" width="9.7109375" style="78" customWidth="1"/>
    <col min="15633" max="15633" width="9.140625" style="78"/>
    <col min="15634" max="15635" width="9.5703125" style="78" customWidth="1"/>
    <col min="15636" max="15636" width="9.140625" style="78"/>
    <col min="15637" max="15638" width="9.5703125" style="78" customWidth="1"/>
    <col min="15639" max="15639" width="9.140625" style="78"/>
    <col min="15640" max="15641" width="9.5703125" style="78" customWidth="1"/>
    <col min="15642" max="15642" width="9.140625" style="78"/>
    <col min="15643" max="15644" width="9.5703125" style="78" customWidth="1"/>
    <col min="15645" max="15646" width="9.140625" style="78"/>
    <col min="15647" max="15647" width="9.7109375" style="78" customWidth="1"/>
    <col min="15648" max="15649" width="9.140625" style="78"/>
    <col min="15650" max="15650" width="9.5703125" style="78" customWidth="1"/>
    <col min="15651" max="15652" width="9.140625" style="78"/>
    <col min="15653" max="15653" width="9.5703125" style="78" customWidth="1"/>
    <col min="15654" max="15872" width="9.140625" style="78"/>
    <col min="15873" max="15873" width="4.7109375" style="78" customWidth="1"/>
    <col min="15874" max="15874" width="27.5703125" style="78" customWidth="1"/>
    <col min="15875" max="15885" width="9.7109375" style="78" customWidth="1"/>
    <col min="15886" max="15886" width="9.140625" style="78"/>
    <col min="15887" max="15887" width="9.5703125" style="78" customWidth="1"/>
    <col min="15888" max="15888" width="9.7109375" style="78" customWidth="1"/>
    <col min="15889" max="15889" width="9.140625" style="78"/>
    <col min="15890" max="15891" width="9.5703125" style="78" customWidth="1"/>
    <col min="15892" max="15892" width="9.140625" style="78"/>
    <col min="15893" max="15894" width="9.5703125" style="78" customWidth="1"/>
    <col min="15895" max="15895" width="9.140625" style="78"/>
    <col min="15896" max="15897" width="9.5703125" style="78" customWidth="1"/>
    <col min="15898" max="15898" width="9.140625" style="78"/>
    <col min="15899" max="15900" width="9.5703125" style="78" customWidth="1"/>
    <col min="15901" max="15902" width="9.140625" style="78"/>
    <col min="15903" max="15903" width="9.7109375" style="78" customWidth="1"/>
    <col min="15904" max="15905" width="9.140625" style="78"/>
    <col min="15906" max="15906" width="9.5703125" style="78" customWidth="1"/>
    <col min="15907" max="15908" width="9.140625" style="78"/>
    <col min="15909" max="15909" width="9.5703125" style="78" customWidth="1"/>
    <col min="15910" max="16128" width="9.140625" style="78"/>
    <col min="16129" max="16129" width="4.7109375" style="78" customWidth="1"/>
    <col min="16130" max="16130" width="27.5703125" style="78" customWidth="1"/>
    <col min="16131" max="16141" width="9.7109375" style="78" customWidth="1"/>
    <col min="16142" max="16142" width="9.140625" style="78"/>
    <col min="16143" max="16143" width="9.5703125" style="78" customWidth="1"/>
    <col min="16144" max="16144" width="9.7109375" style="78" customWidth="1"/>
    <col min="16145" max="16145" width="9.140625" style="78"/>
    <col min="16146" max="16147" width="9.5703125" style="78" customWidth="1"/>
    <col min="16148" max="16148" width="9.140625" style="78"/>
    <col min="16149" max="16150" width="9.5703125" style="78" customWidth="1"/>
    <col min="16151" max="16151" width="9.140625" style="78"/>
    <col min="16152" max="16153" width="9.5703125" style="78" customWidth="1"/>
    <col min="16154" max="16154" width="9.140625" style="78"/>
    <col min="16155" max="16156" width="9.5703125" style="78" customWidth="1"/>
    <col min="16157" max="16158" width="9.140625" style="78"/>
    <col min="16159" max="16159" width="9.7109375" style="78" customWidth="1"/>
    <col min="16160" max="16161" width="9.140625" style="78"/>
    <col min="16162" max="16162" width="9.5703125" style="78" customWidth="1"/>
    <col min="16163" max="16164" width="9.140625" style="78"/>
    <col min="16165" max="16165" width="9.5703125" style="78" customWidth="1"/>
    <col min="16166" max="16384" width="9.140625" style="78"/>
  </cols>
  <sheetData>
    <row r="1" spans="1:38" ht="16.5" customHeight="1" x14ac:dyDescent="0.2">
      <c r="A1" s="3081"/>
      <c r="B1" s="3075"/>
      <c r="C1" s="76"/>
      <c r="D1" s="76"/>
      <c r="E1" s="77"/>
      <c r="F1" s="77"/>
      <c r="H1" s="79"/>
      <c r="I1" s="79"/>
      <c r="J1" s="79"/>
      <c r="Q1" s="79" t="s">
        <v>306</v>
      </c>
      <c r="R1" s="2189"/>
      <c r="S1" s="79"/>
      <c r="W1" s="79"/>
      <c r="Z1" s="79"/>
      <c r="AF1" s="79" t="s">
        <v>306</v>
      </c>
    </row>
    <row r="2" spans="1:38" x14ac:dyDescent="0.2">
      <c r="A2" s="74"/>
      <c r="B2" s="75"/>
      <c r="C2" s="76"/>
      <c r="D2" s="76"/>
      <c r="E2" s="86"/>
      <c r="F2" s="77"/>
      <c r="H2" s="79"/>
      <c r="I2" s="79"/>
      <c r="J2" s="79"/>
      <c r="K2" s="79"/>
    </row>
    <row r="3" spans="1:38" x14ac:dyDescent="0.2">
      <c r="A3" s="74"/>
      <c r="B3" s="75"/>
      <c r="C3" s="76"/>
      <c r="D3" s="76"/>
      <c r="E3" s="77"/>
      <c r="F3" s="77"/>
      <c r="H3" s="80"/>
      <c r="I3" s="80"/>
      <c r="J3" s="80"/>
      <c r="K3" s="80"/>
    </row>
    <row r="4" spans="1:38" s="89" customFormat="1" ht="12" x14ac:dyDescent="0.2">
      <c r="A4" s="87"/>
      <c r="B4" s="88"/>
      <c r="C4" s="3084">
        <v>2002</v>
      </c>
      <c r="D4" s="3084"/>
      <c r="E4" s="3084"/>
      <c r="F4" s="3084">
        <v>2003</v>
      </c>
      <c r="G4" s="3084"/>
      <c r="H4" s="3084"/>
      <c r="I4" s="3084">
        <v>2004</v>
      </c>
      <c r="J4" s="3084"/>
      <c r="K4" s="3084"/>
      <c r="L4" s="3084">
        <v>2005</v>
      </c>
      <c r="M4" s="3084"/>
      <c r="N4" s="3084"/>
      <c r="O4" s="3084">
        <v>2006</v>
      </c>
      <c r="P4" s="3084"/>
      <c r="Q4" s="3084"/>
      <c r="R4" s="3084">
        <v>2007</v>
      </c>
      <c r="S4" s="3084"/>
      <c r="T4" s="3084"/>
      <c r="U4" s="3084">
        <v>2008</v>
      </c>
      <c r="V4" s="3084"/>
      <c r="W4" s="3084"/>
      <c r="X4" s="3084">
        <v>2009</v>
      </c>
      <c r="Y4" s="3084"/>
      <c r="Z4" s="3084"/>
      <c r="AA4" s="3084">
        <v>2010</v>
      </c>
      <c r="AB4" s="3084"/>
      <c r="AC4" s="3084"/>
      <c r="AD4" s="3073">
        <v>2011</v>
      </c>
      <c r="AE4" s="3073"/>
      <c r="AF4" s="3073"/>
      <c r="AG4" s="3073">
        <v>2012</v>
      </c>
      <c r="AH4" s="3073"/>
      <c r="AI4" s="3073"/>
      <c r="AJ4" s="3084">
        <v>2013</v>
      </c>
      <c r="AK4" s="3084"/>
      <c r="AL4" s="3084"/>
    </row>
    <row r="5" spans="1:38" ht="12.75" customHeight="1" x14ac:dyDescent="0.2">
      <c r="A5" s="81"/>
      <c r="B5" s="82"/>
      <c r="C5" s="1933"/>
      <c r="D5" s="1935"/>
      <c r="E5" s="3071" t="s">
        <v>550</v>
      </c>
      <c r="F5" s="1933"/>
      <c r="G5" s="1935"/>
      <c r="H5" s="3071" t="s">
        <v>737</v>
      </c>
      <c r="I5" s="1933"/>
      <c r="J5" s="1935"/>
      <c r="K5" s="3071" t="s">
        <v>550</v>
      </c>
      <c r="L5" s="1933"/>
      <c r="M5" s="1935"/>
      <c r="N5" s="3071" t="s">
        <v>550</v>
      </c>
      <c r="O5" s="1933"/>
      <c r="P5" s="1935"/>
      <c r="Q5" s="3071" t="s">
        <v>550</v>
      </c>
      <c r="R5" s="1933"/>
      <c r="S5" s="1935"/>
      <c r="T5" s="3071" t="s">
        <v>550</v>
      </c>
      <c r="U5" s="1933"/>
      <c r="V5" s="1935"/>
      <c r="W5" s="3071" t="s">
        <v>550</v>
      </c>
      <c r="X5" s="1933"/>
      <c r="Y5" s="1935"/>
      <c r="Z5" s="3071" t="s">
        <v>550</v>
      </c>
      <c r="AA5" s="1933"/>
      <c r="AB5" s="1935"/>
      <c r="AC5" s="3071" t="s">
        <v>550</v>
      </c>
      <c r="AD5" s="1933"/>
      <c r="AE5" s="1935"/>
      <c r="AF5" s="3071" t="s">
        <v>550</v>
      </c>
      <c r="AG5" s="2276"/>
      <c r="AH5" s="2278"/>
      <c r="AI5" s="3082" t="s">
        <v>550</v>
      </c>
      <c r="AJ5" s="2276"/>
      <c r="AK5" s="2278"/>
      <c r="AL5" s="3082" t="s">
        <v>550</v>
      </c>
    </row>
    <row r="6" spans="1:38" ht="31.5" x14ac:dyDescent="0.2">
      <c r="A6" s="83"/>
      <c r="B6" s="84"/>
      <c r="C6" s="1936" t="s">
        <v>552</v>
      </c>
      <c r="D6" s="1936" t="s">
        <v>554</v>
      </c>
      <c r="E6" s="3072"/>
      <c r="F6" s="1936" t="s">
        <v>552</v>
      </c>
      <c r="G6" s="1936" t="s">
        <v>554</v>
      </c>
      <c r="H6" s="3072"/>
      <c r="I6" s="1936" t="s">
        <v>552</v>
      </c>
      <c r="J6" s="1936" t="s">
        <v>554</v>
      </c>
      <c r="K6" s="3072"/>
      <c r="L6" s="1936" t="s">
        <v>552</v>
      </c>
      <c r="M6" s="1936" t="s">
        <v>554</v>
      </c>
      <c r="N6" s="3072"/>
      <c r="O6" s="1936" t="s">
        <v>552</v>
      </c>
      <c r="P6" s="1936" t="s">
        <v>554</v>
      </c>
      <c r="Q6" s="3072"/>
      <c r="R6" s="1936" t="s">
        <v>552</v>
      </c>
      <c r="S6" s="1936" t="s">
        <v>554</v>
      </c>
      <c r="T6" s="3072"/>
      <c r="U6" s="1936" t="s">
        <v>552</v>
      </c>
      <c r="V6" s="1936" t="s">
        <v>554</v>
      </c>
      <c r="W6" s="3072"/>
      <c r="X6" s="1936" t="s">
        <v>552</v>
      </c>
      <c r="Y6" s="1936" t="s">
        <v>554</v>
      </c>
      <c r="Z6" s="3072"/>
      <c r="AA6" s="1936" t="s">
        <v>552</v>
      </c>
      <c r="AB6" s="1936" t="s">
        <v>554</v>
      </c>
      <c r="AC6" s="3072"/>
      <c r="AD6" s="1936" t="s">
        <v>552</v>
      </c>
      <c r="AE6" s="1936" t="s">
        <v>554</v>
      </c>
      <c r="AF6" s="3072"/>
      <c r="AG6" s="2277" t="s">
        <v>552</v>
      </c>
      <c r="AH6" s="2277" t="s">
        <v>554</v>
      </c>
      <c r="AI6" s="3083"/>
      <c r="AJ6" s="2277" t="s">
        <v>552</v>
      </c>
      <c r="AK6" s="2277" t="s">
        <v>554</v>
      </c>
      <c r="AL6" s="3083"/>
    </row>
    <row r="7" spans="1:38" s="1973" customFormat="1" x14ac:dyDescent="0.2">
      <c r="A7" s="1933"/>
      <c r="B7" s="1934"/>
      <c r="C7" s="1937"/>
      <c r="D7" s="1937"/>
      <c r="E7" s="1937"/>
      <c r="F7" s="1937"/>
      <c r="G7" s="1937"/>
      <c r="H7" s="1937"/>
      <c r="I7" s="1937"/>
      <c r="J7" s="1937"/>
      <c r="K7" s="1937"/>
      <c r="L7" s="1937"/>
      <c r="M7" s="1937"/>
      <c r="N7" s="1937"/>
      <c r="O7" s="1937"/>
      <c r="P7" s="1937"/>
      <c r="Q7" s="1937"/>
      <c r="R7" s="1937"/>
      <c r="S7" s="1937"/>
      <c r="T7" s="1937"/>
      <c r="U7" s="1937"/>
      <c r="V7" s="1937"/>
      <c r="W7" s="1937"/>
      <c r="X7" s="1937"/>
      <c r="Y7" s="1937"/>
      <c r="Z7" s="1937"/>
      <c r="AA7" s="1937"/>
      <c r="AB7" s="1937"/>
      <c r="AC7" s="1937"/>
      <c r="AD7" s="1937"/>
      <c r="AE7" s="1937"/>
      <c r="AF7" s="1937"/>
      <c r="AG7" s="2281"/>
      <c r="AH7" s="2282"/>
      <c r="AI7" s="2282"/>
      <c r="AJ7" s="2281"/>
      <c r="AK7" s="2282"/>
      <c r="AL7" s="2282"/>
    </row>
    <row r="8" spans="1:38" s="1982" customFormat="1" ht="22.5" x14ac:dyDescent="0.2">
      <c r="A8" s="1938"/>
      <c r="B8" s="1939" t="s">
        <v>10</v>
      </c>
      <c r="C8" s="2214"/>
      <c r="D8" s="2214"/>
      <c r="E8" s="2214"/>
      <c r="F8" s="2214"/>
      <c r="G8" s="2214"/>
      <c r="H8" s="2214"/>
      <c r="I8" s="2214"/>
      <c r="J8" s="2214"/>
      <c r="K8" s="2214"/>
      <c r="L8" s="2214"/>
      <c r="M8" s="2214"/>
      <c r="N8" s="2214"/>
      <c r="O8" s="2214"/>
      <c r="P8" s="2214"/>
      <c r="Q8" s="2214"/>
      <c r="R8" s="2214"/>
      <c r="S8" s="2214"/>
      <c r="T8" s="2214"/>
      <c r="U8" s="2214"/>
      <c r="V8" s="2214"/>
      <c r="W8" s="2214"/>
      <c r="X8" s="2214"/>
      <c r="Y8" s="2214"/>
      <c r="Z8" s="2214"/>
      <c r="AA8" s="2214"/>
      <c r="AB8" s="2214"/>
      <c r="AC8" s="2214"/>
      <c r="AD8" s="2214"/>
      <c r="AE8" s="2214"/>
      <c r="AF8" s="2214"/>
      <c r="AG8" s="2214"/>
      <c r="AH8" s="2214"/>
      <c r="AI8" s="2214"/>
      <c r="AJ8" s="2214"/>
      <c r="AK8" s="2214"/>
      <c r="AL8" s="2214"/>
    </row>
    <row r="9" spans="1:38" s="1982" customFormat="1" ht="22.5" x14ac:dyDescent="0.2">
      <c r="A9" s="1938">
        <v>1</v>
      </c>
      <c r="B9" s="1940" t="s">
        <v>308</v>
      </c>
      <c r="C9" s="2213">
        <v>242734</v>
      </c>
      <c r="D9" s="2213">
        <v>119791</v>
      </c>
      <c r="E9" s="2213">
        <v>308129</v>
      </c>
      <c r="F9" s="2213">
        <v>276796</v>
      </c>
      <c r="G9" s="2213">
        <v>98426</v>
      </c>
      <c r="H9" s="2213">
        <v>322752</v>
      </c>
      <c r="I9" s="2213">
        <v>286996</v>
      </c>
      <c r="J9" s="2213">
        <v>115105</v>
      </c>
      <c r="K9" s="2213">
        <v>344223</v>
      </c>
      <c r="L9" s="2213">
        <v>318882</v>
      </c>
      <c r="M9" s="2213">
        <v>123542</v>
      </c>
      <c r="N9" s="2213">
        <v>378704</v>
      </c>
      <c r="O9" s="2213">
        <v>343707</v>
      </c>
      <c r="P9" s="2213">
        <v>138899</v>
      </c>
      <c r="Q9" s="2213">
        <v>410827</v>
      </c>
      <c r="R9" s="2213">
        <v>390892</v>
      </c>
      <c r="S9" s="2213">
        <v>155853</v>
      </c>
      <c r="T9" s="2213">
        <v>467839</v>
      </c>
      <c r="U9" s="2213">
        <v>406279</v>
      </c>
      <c r="V9" s="2213">
        <v>169672</v>
      </c>
      <c r="W9" s="2213">
        <v>485862</v>
      </c>
      <c r="X9" s="2213">
        <v>412161</v>
      </c>
      <c r="Y9" s="2213">
        <v>175644</v>
      </c>
      <c r="Z9" s="2213">
        <v>489718</v>
      </c>
      <c r="AA9" s="2213">
        <v>434266</v>
      </c>
      <c r="AB9" s="2213">
        <v>198205</v>
      </c>
      <c r="AC9" s="2213">
        <v>527247</v>
      </c>
      <c r="AD9" s="2213">
        <v>480827</v>
      </c>
      <c r="AE9" s="2213">
        <v>204719</v>
      </c>
      <c r="AF9" s="2213">
        <v>579722</v>
      </c>
      <c r="AG9" s="2213">
        <v>510691</v>
      </c>
      <c r="AH9" s="2213">
        <v>207181</v>
      </c>
      <c r="AI9" s="2213">
        <v>611458</v>
      </c>
      <c r="AJ9" s="2213">
        <v>499492</v>
      </c>
      <c r="AK9" s="2213">
        <v>213786</v>
      </c>
      <c r="AL9" s="2213">
        <v>604155</v>
      </c>
    </row>
    <row r="10" spans="1:38" s="1982" customFormat="1" ht="11.25" x14ac:dyDescent="0.2">
      <c r="A10" s="1942">
        <v>11</v>
      </c>
      <c r="B10" s="1943" t="s">
        <v>739</v>
      </c>
      <c r="C10" s="1944">
        <v>135403</v>
      </c>
      <c r="D10" s="1944">
        <v>25176</v>
      </c>
      <c r="E10" s="1944">
        <v>159761</v>
      </c>
      <c r="F10" s="1944">
        <v>142471</v>
      </c>
      <c r="G10" s="1944">
        <v>25995</v>
      </c>
      <c r="H10" s="1944">
        <v>167972</v>
      </c>
      <c r="I10" s="1944">
        <v>141206</v>
      </c>
      <c r="J10" s="1944">
        <v>37654</v>
      </c>
      <c r="K10" s="1944">
        <v>178044</v>
      </c>
      <c r="L10" s="1944">
        <v>161898</v>
      </c>
      <c r="M10" s="1944">
        <v>40577</v>
      </c>
      <c r="N10" s="1944">
        <v>201762</v>
      </c>
      <c r="O10" s="1944">
        <v>181283</v>
      </c>
      <c r="P10" s="1944">
        <v>45367</v>
      </c>
      <c r="Q10" s="1944">
        <v>225862</v>
      </c>
      <c r="R10" s="1944">
        <v>215172</v>
      </c>
      <c r="S10" s="1944">
        <v>54655</v>
      </c>
      <c r="T10" s="1944">
        <v>268672</v>
      </c>
      <c r="U10" s="1944">
        <v>229009</v>
      </c>
      <c r="V10" s="1944">
        <v>58388</v>
      </c>
      <c r="W10" s="1944">
        <v>286521</v>
      </c>
      <c r="X10" s="1944">
        <v>223009</v>
      </c>
      <c r="Y10" s="1944">
        <v>56259</v>
      </c>
      <c r="Z10" s="1944">
        <v>277675</v>
      </c>
      <c r="AA10" s="1944">
        <v>234346</v>
      </c>
      <c r="AB10" s="1944">
        <v>56678</v>
      </c>
      <c r="AC10" s="1944">
        <v>289708</v>
      </c>
      <c r="AD10" s="2214">
        <v>257673</v>
      </c>
      <c r="AE10" s="2214">
        <v>60666</v>
      </c>
      <c r="AF10" s="2214">
        <v>317317</v>
      </c>
      <c r="AG10" s="2214">
        <v>258887</v>
      </c>
      <c r="AH10" s="2280">
        <v>63632</v>
      </c>
      <c r="AI10" s="2280">
        <v>321390</v>
      </c>
      <c r="AJ10" s="2214">
        <v>254427</v>
      </c>
      <c r="AK10" s="2280">
        <v>67456</v>
      </c>
      <c r="AL10" s="2280">
        <v>320792</v>
      </c>
    </row>
    <row r="11" spans="1:38" s="1982" customFormat="1" ht="11.25" x14ac:dyDescent="0.2">
      <c r="A11" s="1942">
        <v>12</v>
      </c>
      <c r="B11" s="1943" t="s">
        <v>309</v>
      </c>
      <c r="C11" s="1944">
        <v>74651</v>
      </c>
      <c r="D11" s="1944">
        <v>25834</v>
      </c>
      <c r="E11" s="1944">
        <v>100485</v>
      </c>
      <c r="F11" s="1944">
        <v>104368</v>
      </c>
      <c r="G11" s="1944">
        <v>0</v>
      </c>
      <c r="H11" s="1944">
        <v>104368</v>
      </c>
      <c r="I11" s="1944">
        <v>112308</v>
      </c>
      <c r="J11" s="1944">
        <v>0</v>
      </c>
      <c r="K11" s="1944">
        <v>112308</v>
      </c>
      <c r="L11" s="1944">
        <v>119309</v>
      </c>
      <c r="M11" s="1944">
        <v>3</v>
      </c>
      <c r="N11" s="1944">
        <v>119312</v>
      </c>
      <c r="O11" s="1944">
        <v>126391</v>
      </c>
      <c r="P11" s="1944">
        <v>0</v>
      </c>
      <c r="Q11" s="1944">
        <v>126391</v>
      </c>
      <c r="R11" s="1944">
        <v>140857</v>
      </c>
      <c r="S11" s="1944">
        <v>0</v>
      </c>
      <c r="T11" s="1944">
        <v>140857</v>
      </c>
      <c r="U11" s="1944">
        <v>143229</v>
      </c>
      <c r="V11" s="1944">
        <v>0</v>
      </c>
      <c r="W11" s="1944">
        <v>143229</v>
      </c>
      <c r="X11" s="1944">
        <v>150392</v>
      </c>
      <c r="Y11" s="1944">
        <v>0</v>
      </c>
      <c r="Z11" s="1944">
        <v>150392</v>
      </c>
      <c r="AA11" s="1944">
        <v>156054</v>
      </c>
      <c r="AB11" s="1944">
        <v>0</v>
      </c>
      <c r="AC11" s="1944">
        <v>156054</v>
      </c>
      <c r="AD11" s="2214">
        <v>173228</v>
      </c>
      <c r="AE11" s="2214">
        <v>0</v>
      </c>
      <c r="AF11" s="2214">
        <v>173228</v>
      </c>
      <c r="AG11" s="2214">
        <v>194375</v>
      </c>
      <c r="AH11" s="2280">
        <v>0</v>
      </c>
      <c r="AI11" s="2280">
        <v>194375</v>
      </c>
      <c r="AJ11" s="2214">
        <v>198597</v>
      </c>
      <c r="AK11" s="2280">
        <v>0</v>
      </c>
      <c r="AL11" s="2280">
        <v>198597</v>
      </c>
    </row>
    <row r="12" spans="1:38" s="1982" customFormat="1" ht="11.25" x14ac:dyDescent="0.2">
      <c r="A12" s="1942">
        <v>13</v>
      </c>
      <c r="B12" s="1943" t="s">
        <v>310</v>
      </c>
      <c r="C12" s="1944">
        <v>8294</v>
      </c>
      <c r="D12" s="1944">
        <v>45941</v>
      </c>
      <c r="E12" s="1944">
        <v>678</v>
      </c>
      <c r="F12" s="1944">
        <v>2278</v>
      </c>
      <c r="G12" s="1944">
        <v>51601</v>
      </c>
      <c r="H12" s="1944">
        <v>1959</v>
      </c>
      <c r="I12" s="1944">
        <v>6833</v>
      </c>
      <c r="J12" s="1944">
        <v>55769</v>
      </c>
      <c r="K12" s="1944">
        <v>5568</v>
      </c>
      <c r="L12" s="1944">
        <v>6473</v>
      </c>
      <c r="M12" s="1944">
        <v>63341</v>
      </c>
      <c r="N12" s="1944">
        <v>6875</v>
      </c>
      <c r="O12" s="1944">
        <v>7031</v>
      </c>
      <c r="P12" s="1944">
        <v>72499</v>
      </c>
      <c r="Q12" s="1944">
        <v>8595</v>
      </c>
      <c r="R12" s="1944">
        <v>4662</v>
      </c>
      <c r="S12" s="1944">
        <v>81200</v>
      </c>
      <c r="T12" s="1944">
        <v>8169</v>
      </c>
      <c r="U12" s="1944">
        <v>4785</v>
      </c>
      <c r="V12" s="1944">
        <v>86995</v>
      </c>
      <c r="W12" s="1944">
        <v>2636</v>
      </c>
      <c r="X12" s="1944">
        <v>5588</v>
      </c>
      <c r="Y12" s="1944">
        <v>93530</v>
      </c>
      <c r="Z12" s="1944">
        <v>2683</v>
      </c>
      <c r="AA12" s="1944">
        <v>11874</v>
      </c>
      <c r="AB12" s="1944">
        <v>113325</v>
      </c>
      <c r="AC12" s="1944">
        <v>21351</v>
      </c>
      <c r="AD12" s="2214">
        <v>17899</v>
      </c>
      <c r="AE12" s="2214">
        <v>116650</v>
      </c>
      <c r="AF12" s="2214">
        <v>29806</v>
      </c>
      <c r="AG12" s="2214">
        <v>21185</v>
      </c>
      <c r="AH12" s="2280">
        <v>115271</v>
      </c>
      <c r="AI12" s="2280">
        <v>31248</v>
      </c>
      <c r="AJ12" s="2214">
        <v>12394</v>
      </c>
      <c r="AK12" s="2280">
        <v>117779</v>
      </c>
      <c r="AL12" s="2280">
        <v>22214</v>
      </c>
    </row>
    <row r="13" spans="1:38" s="1982" customFormat="1" ht="11.25" x14ac:dyDescent="0.2">
      <c r="A13" s="1942">
        <v>14</v>
      </c>
      <c r="B13" s="1943" t="s">
        <v>311</v>
      </c>
      <c r="C13" s="1944">
        <v>24386</v>
      </c>
      <c r="D13" s="1944">
        <v>22840</v>
      </c>
      <c r="E13" s="1944">
        <v>47205</v>
      </c>
      <c r="F13" s="1944">
        <v>27679</v>
      </c>
      <c r="G13" s="1944">
        <v>20830</v>
      </c>
      <c r="H13" s="1944">
        <v>48453</v>
      </c>
      <c r="I13" s="1944">
        <v>26649</v>
      </c>
      <c r="J13" s="1944">
        <v>21682</v>
      </c>
      <c r="K13" s="1944">
        <v>48303</v>
      </c>
      <c r="L13" s="1944">
        <v>31202</v>
      </c>
      <c r="M13" s="1944">
        <v>19621</v>
      </c>
      <c r="N13" s="1944">
        <v>50755</v>
      </c>
      <c r="O13" s="1944">
        <v>29002</v>
      </c>
      <c r="P13" s="1944">
        <v>21033</v>
      </c>
      <c r="Q13" s="1944">
        <v>49979</v>
      </c>
      <c r="R13" s="1944">
        <v>30201</v>
      </c>
      <c r="S13" s="1944">
        <v>19998</v>
      </c>
      <c r="T13" s="1944">
        <v>50141</v>
      </c>
      <c r="U13" s="1944">
        <v>29256</v>
      </c>
      <c r="V13" s="1944">
        <v>24289</v>
      </c>
      <c r="W13" s="1944">
        <v>53476</v>
      </c>
      <c r="X13" s="1944">
        <v>33172</v>
      </c>
      <c r="Y13" s="1944">
        <v>25855</v>
      </c>
      <c r="Z13" s="1944">
        <v>58968</v>
      </c>
      <c r="AA13" s="1944">
        <v>31992</v>
      </c>
      <c r="AB13" s="1944">
        <v>28202</v>
      </c>
      <c r="AC13" s="1944">
        <v>60134</v>
      </c>
      <c r="AD13" s="2214">
        <v>32027</v>
      </c>
      <c r="AE13" s="2214">
        <v>27403</v>
      </c>
      <c r="AF13" s="2214">
        <v>59371</v>
      </c>
      <c r="AG13" s="2214">
        <v>36244</v>
      </c>
      <c r="AH13" s="2280">
        <v>28278</v>
      </c>
      <c r="AI13" s="2280">
        <v>64445</v>
      </c>
      <c r="AJ13" s="2214">
        <v>34074</v>
      </c>
      <c r="AK13" s="2280">
        <v>28551</v>
      </c>
      <c r="AL13" s="2280">
        <v>62552</v>
      </c>
    </row>
    <row r="14" spans="1:38" s="1982" customFormat="1" ht="22.5" x14ac:dyDescent="0.2">
      <c r="A14" s="1938">
        <v>2</v>
      </c>
      <c r="B14" s="1940" t="s">
        <v>312</v>
      </c>
      <c r="C14" s="1941">
        <v>279766</v>
      </c>
      <c r="D14" s="1941">
        <v>108670</v>
      </c>
      <c r="E14" s="1941">
        <v>334038</v>
      </c>
      <c r="F14" s="1941">
        <v>311261</v>
      </c>
      <c r="G14" s="1941">
        <v>85377</v>
      </c>
      <c r="H14" s="1941">
        <v>344168</v>
      </c>
      <c r="I14" s="1941">
        <v>326482</v>
      </c>
      <c r="J14" s="1941">
        <v>97713</v>
      </c>
      <c r="K14" s="1941">
        <v>366317</v>
      </c>
      <c r="L14" s="1941">
        <v>344209</v>
      </c>
      <c r="M14" s="1941">
        <v>102821</v>
      </c>
      <c r="N14" s="1941">
        <v>383310</v>
      </c>
      <c r="O14" s="1941">
        <v>369221</v>
      </c>
      <c r="P14" s="1941">
        <v>116930</v>
      </c>
      <c r="Q14" s="1941">
        <v>414372</v>
      </c>
      <c r="R14" s="1941">
        <v>392157</v>
      </c>
      <c r="S14" s="1941">
        <v>126114</v>
      </c>
      <c r="T14" s="1941">
        <v>439365</v>
      </c>
      <c r="U14" s="1941">
        <v>429419</v>
      </c>
      <c r="V14" s="1941">
        <v>149332</v>
      </c>
      <c r="W14" s="1941">
        <v>488662</v>
      </c>
      <c r="X14" s="1941">
        <v>474610</v>
      </c>
      <c r="Y14" s="1941">
        <v>160733</v>
      </c>
      <c r="Z14" s="1941">
        <v>537256</v>
      </c>
      <c r="AA14" s="1941">
        <v>498174</v>
      </c>
      <c r="AB14" s="1941">
        <v>173870</v>
      </c>
      <c r="AC14" s="1941">
        <v>566820</v>
      </c>
      <c r="AD14" s="1941">
        <v>506192</v>
      </c>
      <c r="AE14" s="1941">
        <v>175535</v>
      </c>
      <c r="AF14" s="1941">
        <v>575903</v>
      </c>
      <c r="AG14" s="1941">
        <v>537354</v>
      </c>
      <c r="AH14" s="1941">
        <v>180479</v>
      </c>
      <c r="AI14" s="1941">
        <v>611419</v>
      </c>
      <c r="AJ14" s="1941">
        <v>551155</v>
      </c>
      <c r="AK14" s="1941">
        <v>185049</v>
      </c>
      <c r="AL14" s="1941">
        <v>627081</v>
      </c>
    </row>
    <row r="15" spans="1:38" s="1982" customFormat="1" ht="11.25" x14ac:dyDescent="0.2">
      <c r="A15" s="1942">
        <v>21</v>
      </c>
      <c r="B15" s="1943" t="s">
        <v>744</v>
      </c>
      <c r="C15" s="1944">
        <v>38527</v>
      </c>
      <c r="D15" s="1944">
        <v>50329</v>
      </c>
      <c r="E15" s="1944">
        <v>88856</v>
      </c>
      <c r="F15" s="1944">
        <v>40332</v>
      </c>
      <c r="G15" s="1944">
        <v>49165</v>
      </c>
      <c r="H15" s="1944">
        <v>89497</v>
      </c>
      <c r="I15" s="1944">
        <v>39833</v>
      </c>
      <c r="J15" s="1944">
        <v>54073</v>
      </c>
      <c r="K15" s="1944">
        <v>93906</v>
      </c>
      <c r="L15" s="1944">
        <v>42407</v>
      </c>
      <c r="M15" s="1944">
        <v>53514</v>
      </c>
      <c r="N15" s="1944">
        <v>95921</v>
      </c>
      <c r="O15" s="1944">
        <v>45232</v>
      </c>
      <c r="P15" s="1944">
        <v>58827</v>
      </c>
      <c r="Q15" s="1944">
        <v>104059</v>
      </c>
      <c r="R15" s="1944">
        <v>48453</v>
      </c>
      <c r="S15" s="1944">
        <v>64159</v>
      </c>
      <c r="T15" s="1944">
        <v>112612</v>
      </c>
      <c r="U15" s="1944">
        <v>53961</v>
      </c>
      <c r="V15" s="1944">
        <v>72572</v>
      </c>
      <c r="W15" s="1944">
        <v>126533</v>
      </c>
      <c r="X15" s="1944">
        <v>59307</v>
      </c>
      <c r="Y15" s="1944">
        <v>78358</v>
      </c>
      <c r="Z15" s="1944">
        <v>137665</v>
      </c>
      <c r="AA15" s="1944">
        <v>61994</v>
      </c>
      <c r="AB15" s="1944">
        <v>83219</v>
      </c>
      <c r="AC15" s="1944">
        <v>145213</v>
      </c>
      <c r="AD15" s="2214">
        <v>61145</v>
      </c>
      <c r="AE15" s="2214">
        <v>87408</v>
      </c>
      <c r="AF15" s="2214">
        <v>148553</v>
      </c>
      <c r="AG15" s="2214">
        <v>63583</v>
      </c>
      <c r="AH15" s="2280">
        <v>89448</v>
      </c>
      <c r="AI15" s="2280">
        <v>153031</v>
      </c>
      <c r="AJ15" s="2214">
        <v>65173</v>
      </c>
      <c r="AK15" s="2280">
        <v>90983</v>
      </c>
      <c r="AL15" s="2280">
        <v>156156</v>
      </c>
    </row>
    <row r="16" spans="1:38" s="1982" customFormat="1" ht="11.25" x14ac:dyDescent="0.2">
      <c r="A16" s="1942">
        <v>22</v>
      </c>
      <c r="B16" s="1943" t="s">
        <v>313</v>
      </c>
      <c r="C16" s="1944">
        <v>20709</v>
      </c>
      <c r="D16" s="1944">
        <v>26168</v>
      </c>
      <c r="E16" s="1944">
        <v>46214</v>
      </c>
      <c r="F16" s="1944">
        <v>24117</v>
      </c>
      <c r="G16" s="1944">
        <v>25780</v>
      </c>
      <c r="H16" s="1944">
        <v>49698</v>
      </c>
      <c r="I16" s="1944">
        <v>23757</v>
      </c>
      <c r="J16" s="1944">
        <v>28903</v>
      </c>
      <c r="K16" s="1944">
        <v>52318</v>
      </c>
      <c r="L16" s="1944">
        <v>24845</v>
      </c>
      <c r="M16" s="1944">
        <v>29801</v>
      </c>
      <c r="N16" s="1944">
        <v>54443</v>
      </c>
      <c r="O16" s="1944">
        <v>25984</v>
      </c>
      <c r="P16" s="1944">
        <v>33737</v>
      </c>
      <c r="Q16" s="1944">
        <v>59479</v>
      </c>
      <c r="R16" s="1944">
        <v>31776</v>
      </c>
      <c r="S16" s="1944">
        <v>35631</v>
      </c>
      <c r="T16" s="1944">
        <v>66946</v>
      </c>
      <c r="U16" s="1944">
        <v>32816</v>
      </c>
      <c r="V16" s="1944">
        <v>49875</v>
      </c>
      <c r="W16" s="1944">
        <v>82426</v>
      </c>
      <c r="X16" s="1944">
        <v>31893</v>
      </c>
      <c r="Y16" s="1944">
        <v>52220</v>
      </c>
      <c r="Z16" s="1944">
        <v>83773</v>
      </c>
      <c r="AA16" s="1944">
        <v>38064</v>
      </c>
      <c r="AB16" s="1944">
        <v>58527</v>
      </c>
      <c r="AC16" s="1944">
        <v>96011</v>
      </c>
      <c r="AD16" s="2214">
        <v>39189</v>
      </c>
      <c r="AE16" s="2214">
        <v>55546</v>
      </c>
      <c r="AF16" s="2214">
        <v>94416</v>
      </c>
      <c r="AG16" s="2214">
        <v>41163</v>
      </c>
      <c r="AH16" s="2280">
        <v>57070</v>
      </c>
      <c r="AI16" s="2280">
        <v>97756</v>
      </c>
      <c r="AJ16" s="2214">
        <v>39711</v>
      </c>
      <c r="AK16" s="2280">
        <v>59620</v>
      </c>
      <c r="AL16" s="2280">
        <v>98967</v>
      </c>
    </row>
    <row r="17" spans="1:38" s="1982" customFormat="1" ht="11.25" x14ac:dyDescent="0.2">
      <c r="A17" s="1942">
        <v>24</v>
      </c>
      <c r="B17" s="1943" t="s">
        <v>747</v>
      </c>
      <c r="C17" s="1944">
        <v>24765</v>
      </c>
      <c r="D17" s="1944">
        <v>1124</v>
      </c>
      <c r="E17" s="1944">
        <v>25887</v>
      </c>
      <c r="F17" s="1944">
        <v>24460</v>
      </c>
      <c r="G17" s="1944">
        <v>1050</v>
      </c>
      <c r="H17" s="1944">
        <v>25498</v>
      </c>
      <c r="I17" s="1944">
        <v>23372</v>
      </c>
      <c r="J17" s="1944">
        <v>1277</v>
      </c>
      <c r="K17" s="1944">
        <v>24649</v>
      </c>
      <c r="L17" s="1944">
        <v>25250</v>
      </c>
      <c r="M17" s="1944">
        <v>1323</v>
      </c>
      <c r="N17" s="1944">
        <v>26542</v>
      </c>
      <c r="O17" s="1944">
        <v>26593</v>
      </c>
      <c r="P17" s="1944">
        <v>1164</v>
      </c>
      <c r="Q17" s="1944">
        <v>27743</v>
      </c>
      <c r="R17" s="1944">
        <v>25008</v>
      </c>
      <c r="S17" s="1944">
        <v>1322</v>
      </c>
      <c r="T17" s="1944">
        <v>26317</v>
      </c>
      <c r="U17" s="1944">
        <v>27421</v>
      </c>
      <c r="V17" s="1944">
        <v>1659</v>
      </c>
      <c r="W17" s="1944">
        <v>29080</v>
      </c>
      <c r="X17" s="1944">
        <v>33161</v>
      </c>
      <c r="Y17" s="1944">
        <v>1683</v>
      </c>
      <c r="Z17" s="1944">
        <v>34843</v>
      </c>
      <c r="AA17" s="1944">
        <v>31405</v>
      </c>
      <c r="AB17" s="1944">
        <v>2178</v>
      </c>
      <c r="AC17" s="1944">
        <v>33583</v>
      </c>
      <c r="AD17" s="2214">
        <v>33788</v>
      </c>
      <c r="AE17" s="2214">
        <v>3076</v>
      </c>
      <c r="AF17" s="2214">
        <v>36861</v>
      </c>
      <c r="AG17" s="2214">
        <v>40686</v>
      </c>
      <c r="AH17" s="2280">
        <v>3883</v>
      </c>
      <c r="AI17" s="2280">
        <v>44567</v>
      </c>
      <c r="AJ17" s="2214">
        <v>39767</v>
      </c>
      <c r="AK17" s="2280">
        <v>3247</v>
      </c>
      <c r="AL17" s="2280">
        <v>43011</v>
      </c>
    </row>
    <row r="18" spans="1:38" s="1982" customFormat="1" ht="11.25" x14ac:dyDescent="0.2">
      <c r="A18" s="1942">
        <v>25</v>
      </c>
      <c r="B18" s="1943" t="s">
        <v>748</v>
      </c>
      <c r="C18" s="1944">
        <v>3914</v>
      </c>
      <c r="D18" s="1944">
        <v>1203</v>
      </c>
      <c r="E18" s="1944">
        <v>5117</v>
      </c>
      <c r="F18" s="1944">
        <v>4050</v>
      </c>
      <c r="G18" s="1944">
        <v>1312</v>
      </c>
      <c r="H18" s="1944">
        <v>5362</v>
      </c>
      <c r="I18" s="1944">
        <v>6132</v>
      </c>
      <c r="J18" s="1944">
        <v>1610</v>
      </c>
      <c r="K18" s="1944">
        <v>7742</v>
      </c>
      <c r="L18" s="1944">
        <v>4233</v>
      </c>
      <c r="M18" s="1944">
        <v>1489</v>
      </c>
      <c r="N18" s="1944">
        <v>5722</v>
      </c>
      <c r="O18" s="1944">
        <v>7318</v>
      </c>
      <c r="P18" s="1944">
        <v>798</v>
      </c>
      <c r="Q18" s="1944">
        <v>8116</v>
      </c>
      <c r="R18" s="1944">
        <v>8097</v>
      </c>
      <c r="S18" s="1944">
        <v>860</v>
      </c>
      <c r="T18" s="1944">
        <v>8957</v>
      </c>
      <c r="U18" s="1944">
        <v>11666</v>
      </c>
      <c r="V18" s="1944">
        <v>253</v>
      </c>
      <c r="W18" s="1944">
        <v>11919</v>
      </c>
      <c r="X18" s="1944">
        <v>11656</v>
      </c>
      <c r="Y18" s="1944">
        <v>192</v>
      </c>
      <c r="Z18" s="1944">
        <v>11848</v>
      </c>
      <c r="AA18" s="1944">
        <v>12946</v>
      </c>
      <c r="AB18" s="1944">
        <v>207</v>
      </c>
      <c r="AC18" s="1944">
        <v>13153</v>
      </c>
      <c r="AD18" s="2214">
        <v>11551</v>
      </c>
      <c r="AE18" s="2214">
        <v>338</v>
      </c>
      <c r="AF18" s="2214">
        <v>11889</v>
      </c>
      <c r="AG18" s="2214">
        <v>11227</v>
      </c>
      <c r="AH18" s="2280">
        <v>373</v>
      </c>
      <c r="AI18" s="2280">
        <v>11600</v>
      </c>
      <c r="AJ18" s="2214">
        <v>10718</v>
      </c>
      <c r="AK18" s="2280">
        <v>399</v>
      </c>
      <c r="AL18" s="2280">
        <v>11117</v>
      </c>
    </row>
    <row r="19" spans="1:38" s="1982" customFormat="1" ht="11.25" x14ac:dyDescent="0.2">
      <c r="A19" s="1942">
        <v>26</v>
      </c>
      <c r="B19" s="1943" t="s">
        <v>741</v>
      </c>
      <c r="C19" s="1944">
        <v>46147</v>
      </c>
      <c r="D19" s="1944">
        <v>7710</v>
      </c>
      <c r="E19" s="1944">
        <v>300</v>
      </c>
      <c r="F19" s="1944">
        <v>51988</v>
      </c>
      <c r="G19" s="1944">
        <v>320</v>
      </c>
      <c r="H19" s="1944">
        <v>388</v>
      </c>
      <c r="I19" s="1944">
        <v>58219</v>
      </c>
      <c r="J19" s="1944">
        <v>1328</v>
      </c>
      <c r="K19" s="1944">
        <v>2513</v>
      </c>
      <c r="L19" s="1944">
        <v>71656</v>
      </c>
      <c r="M19" s="1944">
        <v>1401</v>
      </c>
      <c r="N19" s="1944">
        <v>10118</v>
      </c>
      <c r="O19" s="1944">
        <v>79424</v>
      </c>
      <c r="P19" s="1944">
        <v>1869</v>
      </c>
      <c r="Q19" s="1944">
        <v>10358</v>
      </c>
      <c r="R19" s="1944">
        <v>87053</v>
      </c>
      <c r="S19" s="1944">
        <v>2050</v>
      </c>
      <c r="T19" s="1944">
        <v>11410</v>
      </c>
      <c r="U19" s="1944">
        <v>99654</v>
      </c>
      <c r="V19" s="1944">
        <v>2454</v>
      </c>
      <c r="W19" s="1944">
        <v>12964</v>
      </c>
      <c r="X19" s="1944">
        <v>107870</v>
      </c>
      <c r="Y19" s="1944">
        <v>2954</v>
      </c>
      <c r="Z19" s="1944">
        <v>14389</v>
      </c>
      <c r="AA19" s="1944">
        <v>116127</v>
      </c>
      <c r="AB19" s="1944">
        <v>2992</v>
      </c>
      <c r="AC19" s="1944">
        <v>15271</v>
      </c>
      <c r="AD19" s="2214">
        <v>117730</v>
      </c>
      <c r="AE19" s="2214">
        <v>2678</v>
      </c>
      <c r="AF19" s="2214">
        <v>15665</v>
      </c>
      <c r="AG19" s="2214">
        <v>119353</v>
      </c>
      <c r="AH19" s="2280">
        <v>2699</v>
      </c>
      <c r="AI19" s="2280">
        <v>16844</v>
      </c>
      <c r="AJ19" s="2214">
        <v>124704</v>
      </c>
      <c r="AK19" s="2280">
        <v>2507</v>
      </c>
      <c r="AL19" s="2280">
        <v>19252</v>
      </c>
    </row>
    <row r="20" spans="1:38" s="1982" customFormat="1" ht="11.25" x14ac:dyDescent="0.2">
      <c r="A20" s="1942">
        <v>27</v>
      </c>
      <c r="B20" s="1943" t="s">
        <v>749</v>
      </c>
      <c r="C20" s="1944">
        <v>136172</v>
      </c>
      <c r="D20" s="1944">
        <v>19126</v>
      </c>
      <c r="E20" s="1944">
        <v>155298</v>
      </c>
      <c r="F20" s="1944">
        <v>153860</v>
      </c>
      <c r="G20" s="1944">
        <v>5003</v>
      </c>
      <c r="H20" s="1944">
        <v>158863</v>
      </c>
      <c r="I20" s="1944">
        <v>162352</v>
      </c>
      <c r="J20" s="1944">
        <v>7416</v>
      </c>
      <c r="K20" s="1944">
        <v>169768</v>
      </c>
      <c r="L20" s="1944">
        <v>160041</v>
      </c>
      <c r="M20" s="1944">
        <v>9957</v>
      </c>
      <c r="N20" s="1944">
        <v>169998</v>
      </c>
      <c r="O20" s="1944">
        <v>167281</v>
      </c>
      <c r="P20" s="1944">
        <v>14138</v>
      </c>
      <c r="Q20" s="1944">
        <v>181419</v>
      </c>
      <c r="R20" s="1944">
        <v>176815</v>
      </c>
      <c r="S20" s="1944">
        <v>14584</v>
      </c>
      <c r="T20" s="1944">
        <v>191399</v>
      </c>
      <c r="U20" s="1944">
        <v>189310</v>
      </c>
      <c r="V20" s="1944">
        <v>15113</v>
      </c>
      <c r="W20" s="1944">
        <v>204423</v>
      </c>
      <c r="X20" s="1944">
        <v>214822</v>
      </c>
      <c r="Y20" s="1944">
        <v>15240</v>
      </c>
      <c r="Z20" s="1944">
        <v>230062</v>
      </c>
      <c r="AA20" s="1944">
        <v>219809</v>
      </c>
      <c r="AB20" s="1944">
        <v>17124</v>
      </c>
      <c r="AC20" s="1944">
        <v>236933</v>
      </c>
      <c r="AD20" s="2214">
        <v>225949</v>
      </c>
      <c r="AE20" s="2214">
        <v>16949</v>
      </c>
      <c r="AF20" s="2214">
        <v>242898</v>
      </c>
      <c r="AG20" s="2214">
        <v>240824</v>
      </c>
      <c r="AH20" s="2280">
        <v>17582</v>
      </c>
      <c r="AI20" s="2280">
        <v>258406</v>
      </c>
      <c r="AJ20" s="2214">
        <v>253094</v>
      </c>
      <c r="AK20" s="2280">
        <v>18268</v>
      </c>
      <c r="AL20" s="2280">
        <v>271362</v>
      </c>
    </row>
    <row r="21" spans="1:38" s="1982" customFormat="1" ht="11.25" x14ac:dyDescent="0.2">
      <c r="A21" s="1942">
        <v>28</v>
      </c>
      <c r="B21" s="1943" t="s">
        <v>314</v>
      </c>
      <c r="C21" s="1944">
        <v>9532</v>
      </c>
      <c r="D21" s="1944">
        <v>3010</v>
      </c>
      <c r="E21" s="1944">
        <v>12366</v>
      </c>
      <c r="F21" s="1944">
        <v>12454</v>
      </c>
      <c r="G21" s="1944">
        <v>2747</v>
      </c>
      <c r="H21" s="1944">
        <v>14862</v>
      </c>
      <c r="I21" s="1944">
        <v>12817</v>
      </c>
      <c r="J21" s="1944">
        <v>3106</v>
      </c>
      <c r="K21" s="1944">
        <v>15421</v>
      </c>
      <c r="L21" s="1944">
        <v>15777</v>
      </c>
      <c r="M21" s="1944">
        <v>5336</v>
      </c>
      <c r="N21" s="1944">
        <v>20566</v>
      </c>
      <c r="O21" s="1944">
        <v>17389</v>
      </c>
      <c r="P21" s="1944">
        <v>6397</v>
      </c>
      <c r="Q21" s="1944">
        <v>23198</v>
      </c>
      <c r="R21" s="1944">
        <v>14955</v>
      </c>
      <c r="S21" s="1944">
        <v>7508</v>
      </c>
      <c r="T21" s="1944">
        <v>21724</v>
      </c>
      <c r="U21" s="1944">
        <v>14591</v>
      </c>
      <c r="V21" s="1944">
        <v>7406</v>
      </c>
      <c r="W21" s="1944">
        <v>21317</v>
      </c>
      <c r="X21" s="1944">
        <v>15901</v>
      </c>
      <c r="Y21" s="1944">
        <v>10086</v>
      </c>
      <c r="Z21" s="1944">
        <v>24676</v>
      </c>
      <c r="AA21" s="1944">
        <v>17829</v>
      </c>
      <c r="AB21" s="1944">
        <v>9623</v>
      </c>
      <c r="AC21" s="1944">
        <v>26656</v>
      </c>
      <c r="AD21" s="2214">
        <v>16840</v>
      </c>
      <c r="AE21" s="2214">
        <v>9540</v>
      </c>
      <c r="AF21" s="2214">
        <v>25621</v>
      </c>
      <c r="AG21" s="2214">
        <v>20518</v>
      </c>
      <c r="AH21" s="2280">
        <v>9424</v>
      </c>
      <c r="AI21" s="2280">
        <v>29215</v>
      </c>
      <c r="AJ21" s="2214">
        <v>17988</v>
      </c>
      <c r="AK21" s="2280">
        <v>10025</v>
      </c>
      <c r="AL21" s="2280">
        <v>27216</v>
      </c>
    </row>
    <row r="22" spans="1:38" s="1982" customFormat="1" ht="21" x14ac:dyDescent="0.2">
      <c r="A22" s="1983" t="s">
        <v>20</v>
      </c>
      <c r="B22" s="1946" t="s">
        <v>100</v>
      </c>
      <c r="C22" s="1984">
        <v>-37032</v>
      </c>
      <c r="D22" s="1984">
        <v>11121</v>
      </c>
      <c r="E22" s="1984">
        <v>-25909</v>
      </c>
      <c r="F22" s="1984">
        <v>-34465</v>
      </c>
      <c r="G22" s="1984">
        <v>13049</v>
      </c>
      <c r="H22" s="1984">
        <v>-21416</v>
      </c>
      <c r="I22" s="1984">
        <v>-39486</v>
      </c>
      <c r="J22" s="1984">
        <v>17392</v>
      </c>
      <c r="K22" s="1984">
        <v>-22094</v>
      </c>
      <c r="L22" s="1984">
        <v>-25327</v>
      </c>
      <c r="M22" s="1984">
        <v>20721</v>
      </c>
      <c r="N22" s="1984">
        <v>-4606</v>
      </c>
      <c r="O22" s="1984">
        <v>-25514</v>
      </c>
      <c r="P22" s="1984">
        <v>21969</v>
      </c>
      <c r="Q22" s="1984">
        <v>-3545</v>
      </c>
      <c r="R22" s="1984">
        <v>-1265</v>
      </c>
      <c r="S22" s="1984">
        <v>29739</v>
      </c>
      <c r="T22" s="1984">
        <v>28474</v>
      </c>
      <c r="U22" s="1984">
        <v>-23140</v>
      </c>
      <c r="V22" s="1984">
        <v>20340</v>
      </c>
      <c r="W22" s="1984">
        <v>-2800</v>
      </c>
      <c r="X22" s="1984">
        <v>-62449</v>
      </c>
      <c r="Y22" s="1984">
        <v>14911</v>
      </c>
      <c r="Z22" s="1984">
        <v>-47538</v>
      </c>
      <c r="AA22" s="1984">
        <v>-63908</v>
      </c>
      <c r="AB22" s="1984">
        <v>24335</v>
      </c>
      <c r="AC22" s="1984">
        <v>-39573</v>
      </c>
      <c r="AD22" s="2213">
        <v>-25365</v>
      </c>
      <c r="AE22" s="2213">
        <v>29184</v>
      </c>
      <c r="AF22" s="2213">
        <v>3819</v>
      </c>
      <c r="AG22" s="2213">
        <v>-26663</v>
      </c>
      <c r="AH22" s="2279">
        <v>26702</v>
      </c>
      <c r="AI22" s="2279">
        <v>39</v>
      </c>
      <c r="AJ22" s="2213">
        <v>-51663</v>
      </c>
      <c r="AK22" s="2279">
        <v>28737</v>
      </c>
      <c r="AL22" s="2279">
        <v>-22926</v>
      </c>
    </row>
    <row r="23" spans="1:38" s="1982" customFormat="1" ht="33.75" x14ac:dyDescent="0.2">
      <c r="A23" s="1945"/>
      <c r="B23" s="1939" t="s">
        <v>21</v>
      </c>
      <c r="C23" s="1941"/>
      <c r="D23" s="1941"/>
      <c r="E23" s="1941"/>
      <c r="F23" s="1941"/>
      <c r="G23" s="1941"/>
      <c r="H23" s="1941"/>
      <c r="I23" s="1941"/>
      <c r="J23" s="1941"/>
      <c r="K23" s="1941"/>
      <c r="L23" s="1941"/>
      <c r="M23" s="1941"/>
      <c r="N23" s="1941"/>
      <c r="O23" s="1941"/>
      <c r="P23" s="1941"/>
      <c r="Q23" s="1941"/>
      <c r="R23" s="1941"/>
      <c r="S23" s="1941"/>
      <c r="T23" s="1941"/>
      <c r="U23" s="1941"/>
      <c r="V23" s="1941"/>
      <c r="W23" s="1941"/>
      <c r="X23" s="1941"/>
      <c r="Y23" s="1941"/>
      <c r="Z23" s="1941"/>
      <c r="AA23" s="1941"/>
      <c r="AB23" s="1941"/>
      <c r="AC23" s="1941"/>
      <c r="AD23" s="2214"/>
      <c r="AE23" s="2214"/>
      <c r="AF23" s="2214"/>
      <c r="AG23" s="2214"/>
      <c r="AH23" s="2280"/>
      <c r="AI23" s="2280"/>
      <c r="AJ23" s="2214"/>
      <c r="AK23" s="2280"/>
      <c r="AL23" s="2280"/>
    </row>
    <row r="24" spans="1:38" s="1982" customFormat="1" ht="22.5" x14ac:dyDescent="0.2">
      <c r="A24" s="1938">
        <v>31.1</v>
      </c>
      <c r="B24" s="1940" t="s">
        <v>315</v>
      </c>
      <c r="C24" s="1941">
        <v>8229</v>
      </c>
      <c r="D24" s="1941">
        <v>16603</v>
      </c>
      <c r="E24" s="1941">
        <v>24832</v>
      </c>
      <c r="F24" s="1941">
        <v>8865</v>
      </c>
      <c r="G24" s="1941">
        <v>16061</v>
      </c>
      <c r="H24" s="1941">
        <v>24926</v>
      </c>
      <c r="I24" s="1941">
        <v>11986</v>
      </c>
      <c r="J24" s="1941">
        <v>18185</v>
      </c>
      <c r="K24" s="1941">
        <v>30171</v>
      </c>
      <c r="L24" s="1941">
        <v>15192</v>
      </c>
      <c r="M24" s="1941">
        <v>20528</v>
      </c>
      <c r="N24" s="1941">
        <v>35720</v>
      </c>
      <c r="O24" s="1941">
        <v>15831</v>
      </c>
      <c r="P24" s="1941">
        <v>27203</v>
      </c>
      <c r="Q24" s="1941">
        <v>43034</v>
      </c>
      <c r="R24" s="1941">
        <v>18560</v>
      </c>
      <c r="S24" s="1941">
        <v>29445</v>
      </c>
      <c r="T24" s="1941">
        <v>48005</v>
      </c>
      <c r="U24" s="1941">
        <v>21158</v>
      </c>
      <c r="V24" s="1941">
        <v>29090</v>
      </c>
      <c r="W24" s="1941">
        <v>50248</v>
      </c>
      <c r="X24" s="1941">
        <v>28399</v>
      </c>
      <c r="Y24" s="1941">
        <v>37555</v>
      </c>
      <c r="Z24" s="1941">
        <v>65954</v>
      </c>
      <c r="AA24" s="1941">
        <v>32906</v>
      </c>
      <c r="AB24" s="1941">
        <v>44251</v>
      </c>
      <c r="AC24" s="1941">
        <v>77157</v>
      </c>
      <c r="AD24" s="1941">
        <v>40498</v>
      </c>
      <c r="AE24" s="1941">
        <v>42867</v>
      </c>
      <c r="AF24" s="1941">
        <v>83365</v>
      </c>
      <c r="AG24" s="2213">
        <v>33739</v>
      </c>
      <c r="AH24" s="2279">
        <v>35618</v>
      </c>
      <c r="AI24" s="2279">
        <v>69357</v>
      </c>
      <c r="AJ24" s="2213">
        <v>22934</v>
      </c>
      <c r="AK24" s="2279">
        <v>34424</v>
      </c>
      <c r="AL24" s="2279">
        <v>57358</v>
      </c>
    </row>
    <row r="25" spans="1:38" s="1982" customFormat="1" ht="11.25" x14ac:dyDescent="0.2">
      <c r="A25" s="2211">
        <v>311.10000000000002</v>
      </c>
      <c r="B25" s="1943" t="s">
        <v>316</v>
      </c>
      <c r="C25" s="1944">
        <v>8229</v>
      </c>
      <c r="D25" s="1944">
        <v>16603</v>
      </c>
      <c r="E25" s="1944">
        <v>24832</v>
      </c>
      <c r="F25" s="1944">
        <v>8649</v>
      </c>
      <c r="G25" s="1944">
        <v>16061</v>
      </c>
      <c r="H25" s="1944">
        <v>24710</v>
      </c>
      <c r="I25" s="1944">
        <v>12010</v>
      </c>
      <c r="J25" s="1944">
        <v>18185</v>
      </c>
      <c r="K25" s="1944">
        <v>30195</v>
      </c>
      <c r="L25" s="1944">
        <v>15139</v>
      </c>
      <c r="M25" s="1944">
        <v>20528</v>
      </c>
      <c r="N25" s="1944">
        <v>35667</v>
      </c>
      <c r="O25" s="1944">
        <v>15814</v>
      </c>
      <c r="P25" s="1944">
        <v>27203</v>
      </c>
      <c r="Q25" s="1944">
        <v>43017</v>
      </c>
      <c r="R25" s="1944">
        <v>17801</v>
      </c>
      <c r="S25" s="1944">
        <v>29256</v>
      </c>
      <c r="T25" s="1944">
        <v>47057</v>
      </c>
      <c r="U25" s="1944">
        <v>20046</v>
      </c>
      <c r="V25" s="1944">
        <v>27679</v>
      </c>
      <c r="W25" s="1944">
        <v>47725</v>
      </c>
      <c r="X25" s="1944">
        <v>27831</v>
      </c>
      <c r="Y25" s="1944">
        <v>36865</v>
      </c>
      <c r="Z25" s="1944">
        <v>64696</v>
      </c>
      <c r="AA25" s="1944">
        <v>29990</v>
      </c>
      <c r="AB25" s="1944">
        <v>41776</v>
      </c>
      <c r="AC25" s="1944">
        <v>71766</v>
      </c>
      <c r="AD25" s="2214">
        <v>38989</v>
      </c>
      <c r="AE25" s="2214">
        <v>41547</v>
      </c>
      <c r="AF25" s="2214">
        <v>80536</v>
      </c>
      <c r="AG25" s="2214">
        <v>32340</v>
      </c>
      <c r="AH25" s="2280">
        <v>34411</v>
      </c>
      <c r="AI25" s="2280">
        <v>66751</v>
      </c>
      <c r="AJ25" s="2214">
        <v>22470</v>
      </c>
      <c r="AK25" s="2280">
        <v>33431</v>
      </c>
      <c r="AL25" s="2280">
        <v>55901</v>
      </c>
    </row>
    <row r="26" spans="1:38" s="1982" customFormat="1" ht="11.25" x14ac:dyDescent="0.2">
      <c r="A26" s="2211">
        <v>312.10000000000002</v>
      </c>
      <c r="B26" s="1943" t="s">
        <v>317</v>
      </c>
      <c r="C26" s="1944">
        <v>0</v>
      </c>
      <c r="D26" s="1944">
        <v>0</v>
      </c>
      <c r="E26" s="1944">
        <v>0</v>
      </c>
      <c r="F26" s="1944">
        <v>0</v>
      </c>
      <c r="G26" s="1944">
        <v>0</v>
      </c>
      <c r="H26" s="1944">
        <v>0</v>
      </c>
      <c r="I26" s="1944">
        <v>-219</v>
      </c>
      <c r="J26" s="1944">
        <v>0</v>
      </c>
      <c r="K26" s="1944">
        <v>-219</v>
      </c>
      <c r="L26" s="1944">
        <v>43</v>
      </c>
      <c r="M26" s="1944">
        <v>0</v>
      </c>
      <c r="N26" s="1944">
        <v>43</v>
      </c>
      <c r="O26" s="1944">
        <v>8</v>
      </c>
      <c r="P26" s="1944">
        <v>0</v>
      </c>
      <c r="Q26" s="1944">
        <v>8</v>
      </c>
      <c r="R26" s="1944">
        <v>-42</v>
      </c>
      <c r="S26" s="1944">
        <v>3</v>
      </c>
      <c r="T26" s="1944">
        <v>-39</v>
      </c>
      <c r="U26" s="1944">
        <v>0</v>
      </c>
      <c r="V26" s="1944">
        <v>-11</v>
      </c>
      <c r="W26" s="1944">
        <v>-11</v>
      </c>
      <c r="X26" s="1944">
        <v>-90</v>
      </c>
      <c r="Y26" s="1944">
        <v>0</v>
      </c>
      <c r="Z26" s="1944">
        <v>-90</v>
      </c>
      <c r="AA26" s="1944">
        <v>27</v>
      </c>
      <c r="AB26" s="1944">
        <v>17</v>
      </c>
      <c r="AC26" s="1944">
        <v>44</v>
      </c>
      <c r="AD26" s="2214">
        <v>23</v>
      </c>
      <c r="AE26" s="2214">
        <v>0</v>
      </c>
      <c r="AF26" s="2214">
        <v>23</v>
      </c>
      <c r="AG26" s="2214">
        <v>-6</v>
      </c>
      <c r="AH26" s="2280">
        <v>0</v>
      </c>
      <c r="AI26" s="2280">
        <v>-6</v>
      </c>
      <c r="AJ26" s="2214">
        <v>0</v>
      </c>
      <c r="AK26" s="2280">
        <v>0</v>
      </c>
      <c r="AL26" s="2280">
        <v>0</v>
      </c>
    </row>
    <row r="27" spans="1:38" s="1982" customFormat="1" ht="11.25" x14ac:dyDescent="0.2">
      <c r="A27" s="1942">
        <v>313.10000000000002</v>
      </c>
      <c r="B27" s="1943" t="s">
        <v>754</v>
      </c>
      <c r="C27" s="1944">
        <v>0</v>
      </c>
      <c r="D27" s="1944">
        <v>0</v>
      </c>
      <c r="E27" s="1944">
        <v>0</v>
      </c>
      <c r="F27" s="1944">
        <v>0</v>
      </c>
      <c r="G27" s="1944">
        <v>0</v>
      </c>
      <c r="H27" s="1944">
        <v>0</v>
      </c>
      <c r="I27" s="1944">
        <v>0</v>
      </c>
      <c r="J27" s="1944">
        <v>0</v>
      </c>
      <c r="K27" s="1944">
        <v>0</v>
      </c>
      <c r="L27" s="1944">
        <v>0</v>
      </c>
      <c r="M27" s="1944">
        <v>0</v>
      </c>
      <c r="N27" s="1944">
        <v>0</v>
      </c>
      <c r="O27" s="1944">
        <v>0</v>
      </c>
      <c r="P27" s="1944">
        <v>0</v>
      </c>
      <c r="Q27" s="1944">
        <v>0</v>
      </c>
      <c r="R27" s="1944">
        <v>745</v>
      </c>
      <c r="S27" s="1944">
        <v>186</v>
      </c>
      <c r="T27" s="1944">
        <v>931</v>
      </c>
      <c r="U27" s="1944">
        <v>504</v>
      </c>
      <c r="V27" s="1944">
        <v>127</v>
      </c>
      <c r="W27" s="1944">
        <v>631</v>
      </c>
      <c r="X27" s="1944">
        <v>442</v>
      </c>
      <c r="Y27" s="1944">
        <v>111</v>
      </c>
      <c r="Z27" s="1944">
        <v>553</v>
      </c>
      <c r="AA27" s="1944">
        <v>482</v>
      </c>
      <c r="AB27" s="1944">
        <v>116</v>
      </c>
      <c r="AC27" s="1944">
        <v>598</v>
      </c>
      <c r="AD27" s="2214">
        <v>435</v>
      </c>
      <c r="AE27" s="2214">
        <v>106</v>
      </c>
      <c r="AF27" s="2214">
        <v>541</v>
      </c>
      <c r="AG27" s="2214">
        <v>477</v>
      </c>
      <c r="AH27" s="2280">
        <v>116</v>
      </c>
      <c r="AI27" s="2280">
        <v>593</v>
      </c>
      <c r="AJ27" s="2214">
        <v>400</v>
      </c>
      <c r="AK27" s="2280">
        <v>97</v>
      </c>
      <c r="AL27" s="2280">
        <v>497</v>
      </c>
    </row>
    <row r="28" spans="1:38" s="1982" customFormat="1" ht="11.25" x14ac:dyDescent="0.2">
      <c r="A28" s="1942">
        <v>314.10000000000002</v>
      </c>
      <c r="B28" s="1943" t="s">
        <v>755</v>
      </c>
      <c r="C28" s="1944">
        <v>0</v>
      </c>
      <c r="D28" s="1944">
        <v>0</v>
      </c>
      <c r="E28" s="1944">
        <v>0</v>
      </c>
      <c r="F28" s="1944">
        <v>216</v>
      </c>
      <c r="G28" s="1944">
        <v>0</v>
      </c>
      <c r="H28" s="1944">
        <v>216</v>
      </c>
      <c r="I28" s="1944">
        <v>195</v>
      </c>
      <c r="J28" s="1944">
        <v>0</v>
      </c>
      <c r="K28" s="1944">
        <v>195</v>
      </c>
      <c r="L28" s="1944">
        <v>10</v>
      </c>
      <c r="M28" s="1944">
        <v>0</v>
      </c>
      <c r="N28" s="1944">
        <v>10</v>
      </c>
      <c r="O28" s="1944">
        <v>9</v>
      </c>
      <c r="P28" s="1944">
        <v>0</v>
      </c>
      <c r="Q28" s="1944">
        <v>9</v>
      </c>
      <c r="R28" s="1944">
        <v>56</v>
      </c>
      <c r="S28" s="1944">
        <v>0</v>
      </c>
      <c r="T28" s="1944">
        <v>56</v>
      </c>
      <c r="U28" s="1944">
        <v>608</v>
      </c>
      <c r="V28" s="1944">
        <v>1295</v>
      </c>
      <c r="W28" s="1944">
        <v>1903</v>
      </c>
      <c r="X28" s="1944">
        <v>216</v>
      </c>
      <c r="Y28" s="1944">
        <v>579</v>
      </c>
      <c r="Z28" s="1944">
        <v>795</v>
      </c>
      <c r="AA28" s="1944">
        <v>2407</v>
      </c>
      <c r="AB28" s="1944">
        <v>2342</v>
      </c>
      <c r="AC28" s="1944">
        <v>4749</v>
      </c>
      <c r="AD28" s="2214">
        <v>1051</v>
      </c>
      <c r="AE28" s="2214">
        <v>1214</v>
      </c>
      <c r="AF28" s="2214">
        <v>2265</v>
      </c>
      <c r="AG28" s="2214">
        <v>928</v>
      </c>
      <c r="AH28" s="2280">
        <v>1091</v>
      </c>
      <c r="AI28" s="2280">
        <v>2019</v>
      </c>
      <c r="AJ28" s="2214">
        <v>64</v>
      </c>
      <c r="AK28" s="2280">
        <v>896</v>
      </c>
      <c r="AL28" s="2280">
        <v>960</v>
      </c>
    </row>
    <row r="29" spans="1:38" s="1982" customFormat="1" ht="11.25" x14ac:dyDescent="0.2">
      <c r="A29" s="2212">
        <v>31.2</v>
      </c>
      <c r="B29" s="1940" t="s">
        <v>318</v>
      </c>
      <c r="C29" s="1941">
        <v>1338</v>
      </c>
      <c r="D29" s="1941">
        <v>1041</v>
      </c>
      <c r="E29" s="1941">
        <v>2379</v>
      </c>
      <c r="F29" s="1941">
        <v>-117</v>
      </c>
      <c r="G29" s="1941">
        <v>1064</v>
      </c>
      <c r="H29" s="1941">
        <v>947</v>
      </c>
      <c r="I29" s="1941">
        <v>1017</v>
      </c>
      <c r="J29" s="1941">
        <v>1326</v>
      </c>
      <c r="K29" s="1941">
        <v>2343</v>
      </c>
      <c r="L29" s="1941">
        <v>888</v>
      </c>
      <c r="M29" s="1941">
        <v>2192</v>
      </c>
      <c r="N29" s="1941">
        <v>3080</v>
      </c>
      <c r="O29" s="1941">
        <v>1371</v>
      </c>
      <c r="P29" s="1941">
        <v>3568</v>
      </c>
      <c r="Q29" s="1941">
        <v>4939</v>
      </c>
      <c r="R29" s="1941">
        <v>1640</v>
      </c>
      <c r="S29" s="1941">
        <v>4284</v>
      </c>
      <c r="T29" s="1941">
        <v>5924</v>
      </c>
      <c r="U29" s="1941">
        <v>1924</v>
      </c>
      <c r="V29" s="1941">
        <v>4501</v>
      </c>
      <c r="W29" s="1941">
        <v>6425</v>
      </c>
      <c r="X29" s="1941">
        <v>1951</v>
      </c>
      <c r="Y29" s="1941">
        <v>3059</v>
      </c>
      <c r="Z29" s="1941">
        <v>5010</v>
      </c>
      <c r="AA29" s="1941">
        <v>2319</v>
      </c>
      <c r="AB29" s="1941">
        <v>3674</v>
      </c>
      <c r="AC29" s="1941">
        <v>5993</v>
      </c>
      <c r="AD29" s="1941">
        <v>2601</v>
      </c>
      <c r="AE29" s="1941">
        <v>3409</v>
      </c>
      <c r="AF29" s="1941">
        <v>6010</v>
      </c>
      <c r="AG29" s="2213">
        <v>2689</v>
      </c>
      <c r="AH29" s="2279">
        <v>3299</v>
      </c>
      <c r="AI29" s="2279">
        <v>5988</v>
      </c>
      <c r="AJ29" s="2213">
        <v>2372</v>
      </c>
      <c r="AK29" s="2279">
        <v>3195</v>
      </c>
      <c r="AL29" s="2279">
        <v>5567</v>
      </c>
    </row>
    <row r="30" spans="1:38" s="1982" customFormat="1" ht="11.25" x14ac:dyDescent="0.2">
      <c r="A30" s="1942">
        <v>311.2</v>
      </c>
      <c r="B30" s="1943" t="s">
        <v>752</v>
      </c>
      <c r="C30" s="1944">
        <v>431</v>
      </c>
      <c r="D30" s="1944">
        <v>1041</v>
      </c>
      <c r="E30" s="1944">
        <v>1472</v>
      </c>
      <c r="F30" s="1944">
        <v>-946</v>
      </c>
      <c r="G30" s="1944">
        <v>0</v>
      </c>
      <c r="H30" s="1944">
        <v>-946</v>
      </c>
      <c r="I30" s="1944">
        <v>385</v>
      </c>
      <c r="J30" s="1944">
        <v>0</v>
      </c>
      <c r="K30" s="1944">
        <v>385</v>
      </c>
      <c r="L30" s="1944">
        <v>125</v>
      </c>
      <c r="M30" s="1944">
        <v>1</v>
      </c>
      <c r="N30" s="1944">
        <v>126</v>
      </c>
      <c r="O30" s="1944">
        <v>413</v>
      </c>
      <c r="P30" s="1944">
        <v>1282</v>
      </c>
      <c r="Q30" s="1944">
        <v>1695</v>
      </c>
      <c r="R30" s="1944">
        <v>362</v>
      </c>
      <c r="S30" s="1944">
        <v>742</v>
      </c>
      <c r="T30" s="1944">
        <v>1104</v>
      </c>
      <c r="U30" s="1944">
        <v>543</v>
      </c>
      <c r="V30" s="1944">
        <v>1157</v>
      </c>
      <c r="W30" s="1944">
        <v>1700</v>
      </c>
      <c r="X30" s="1944">
        <v>454</v>
      </c>
      <c r="Y30" s="1944">
        <v>386</v>
      </c>
      <c r="Z30" s="1944">
        <v>840</v>
      </c>
      <c r="AA30" s="1944">
        <v>578</v>
      </c>
      <c r="AB30" s="1944">
        <v>65</v>
      </c>
      <c r="AC30" s="1944">
        <v>643</v>
      </c>
      <c r="AD30" s="2214">
        <v>459</v>
      </c>
      <c r="AE30" s="2214">
        <v>-4</v>
      </c>
      <c r="AF30" s="2214">
        <v>455</v>
      </c>
      <c r="AG30" s="2214">
        <v>335</v>
      </c>
      <c r="AH30" s="2280">
        <v>32</v>
      </c>
      <c r="AI30" s="2280">
        <v>367</v>
      </c>
      <c r="AJ30" s="2214">
        <v>350</v>
      </c>
      <c r="AK30" s="2280">
        <v>25</v>
      </c>
      <c r="AL30" s="2280">
        <v>375</v>
      </c>
    </row>
    <row r="31" spans="1:38" s="1982" customFormat="1" ht="11.25" x14ac:dyDescent="0.2">
      <c r="A31" s="1942">
        <v>312.2</v>
      </c>
      <c r="B31" s="1943" t="s">
        <v>319</v>
      </c>
      <c r="C31" s="1944">
        <v>0</v>
      </c>
      <c r="D31" s="1944">
        <v>0</v>
      </c>
      <c r="E31" s="1944">
        <v>0</v>
      </c>
      <c r="F31" s="1944">
        <v>0</v>
      </c>
      <c r="G31" s="1944">
        <v>0</v>
      </c>
      <c r="H31" s="1944">
        <v>0</v>
      </c>
      <c r="I31" s="1944">
        <v>0</v>
      </c>
      <c r="J31" s="1944">
        <v>0</v>
      </c>
      <c r="K31" s="1944">
        <v>0</v>
      </c>
      <c r="L31" s="1944">
        <v>0</v>
      </c>
      <c r="M31" s="1944">
        <v>0</v>
      </c>
      <c r="N31" s="1944">
        <v>0</v>
      </c>
      <c r="O31" s="1944">
        <v>0</v>
      </c>
      <c r="P31" s="1944">
        <v>0</v>
      </c>
      <c r="Q31" s="1944">
        <v>0</v>
      </c>
      <c r="R31" s="1944">
        <v>0</v>
      </c>
      <c r="S31" s="1944">
        <v>0</v>
      </c>
      <c r="T31" s="1944">
        <v>0</v>
      </c>
      <c r="U31" s="1944">
        <v>0</v>
      </c>
      <c r="V31" s="1944">
        <v>0</v>
      </c>
      <c r="W31" s="1944">
        <v>0</v>
      </c>
      <c r="X31" s="1944">
        <v>0</v>
      </c>
      <c r="Y31" s="1944">
        <v>0</v>
      </c>
      <c r="Z31" s="1944">
        <v>0</v>
      </c>
      <c r="AA31" s="1944">
        <v>0</v>
      </c>
      <c r="AB31" s="1944">
        <v>0</v>
      </c>
      <c r="AC31" s="1944">
        <v>0</v>
      </c>
      <c r="AD31" s="2214">
        <v>0</v>
      </c>
      <c r="AE31" s="2214">
        <v>0</v>
      </c>
      <c r="AF31" s="2214">
        <v>0</v>
      </c>
      <c r="AG31" s="2214">
        <v>0</v>
      </c>
      <c r="AH31" s="2280">
        <v>0</v>
      </c>
      <c r="AI31" s="2280">
        <v>0</v>
      </c>
      <c r="AJ31" s="2214">
        <v>0</v>
      </c>
      <c r="AK31" s="2280">
        <v>0</v>
      </c>
      <c r="AL31" s="2280">
        <v>0</v>
      </c>
    </row>
    <row r="32" spans="1:38" s="1982" customFormat="1" ht="11.25" x14ac:dyDescent="0.2">
      <c r="A32" s="1942">
        <v>313.2</v>
      </c>
      <c r="B32" s="1943" t="s">
        <v>754</v>
      </c>
      <c r="C32" s="1944">
        <v>0</v>
      </c>
      <c r="D32" s="1944">
        <v>0</v>
      </c>
      <c r="E32" s="1944">
        <v>0</v>
      </c>
      <c r="F32" s="1944">
        <v>0</v>
      </c>
      <c r="G32" s="1944">
        <v>0</v>
      </c>
      <c r="H32" s="1944">
        <v>0</v>
      </c>
      <c r="I32" s="1944">
        <v>0</v>
      </c>
      <c r="J32" s="1944">
        <v>0</v>
      </c>
      <c r="K32" s="1944">
        <v>0</v>
      </c>
      <c r="L32" s="1944">
        <v>0</v>
      </c>
      <c r="M32" s="1944">
        <v>0</v>
      </c>
      <c r="N32" s="1944">
        <v>0</v>
      </c>
      <c r="O32" s="1944">
        <v>0</v>
      </c>
      <c r="P32" s="1944">
        <v>0</v>
      </c>
      <c r="Q32" s="1944">
        <v>0</v>
      </c>
      <c r="R32" s="1944">
        <v>0</v>
      </c>
      <c r="S32" s="1944">
        <v>0</v>
      </c>
      <c r="T32" s="1944">
        <v>0</v>
      </c>
      <c r="U32" s="1944">
        <v>0</v>
      </c>
      <c r="V32" s="1944">
        <v>0</v>
      </c>
      <c r="W32" s="1944">
        <v>0</v>
      </c>
      <c r="X32" s="1944">
        <v>0</v>
      </c>
      <c r="Y32" s="1944">
        <v>0</v>
      </c>
      <c r="Z32" s="1944">
        <v>0</v>
      </c>
      <c r="AA32" s="1944">
        <v>0</v>
      </c>
      <c r="AB32" s="1944">
        <v>0</v>
      </c>
      <c r="AC32" s="1944">
        <v>0</v>
      </c>
      <c r="AD32" s="2214">
        <v>0</v>
      </c>
      <c r="AE32" s="2214">
        <v>0</v>
      </c>
      <c r="AF32" s="2214">
        <v>0</v>
      </c>
      <c r="AG32" s="2214">
        <v>0</v>
      </c>
      <c r="AH32" s="2280">
        <v>0</v>
      </c>
      <c r="AI32" s="2280">
        <v>0</v>
      </c>
      <c r="AJ32" s="2214">
        <v>0</v>
      </c>
      <c r="AK32" s="2280">
        <v>0</v>
      </c>
      <c r="AL32" s="2280">
        <v>0</v>
      </c>
    </row>
    <row r="33" spans="1:39" s="1982" customFormat="1" ht="11.25" x14ac:dyDescent="0.2">
      <c r="A33" s="1942">
        <v>314.2</v>
      </c>
      <c r="B33" s="1943" t="s">
        <v>320</v>
      </c>
      <c r="C33" s="1944">
        <v>907</v>
      </c>
      <c r="D33" s="1944">
        <v>0</v>
      </c>
      <c r="E33" s="1944">
        <v>907</v>
      </c>
      <c r="F33" s="1944">
        <v>829</v>
      </c>
      <c r="G33" s="1944">
        <v>1064</v>
      </c>
      <c r="H33" s="1944">
        <v>1893</v>
      </c>
      <c r="I33" s="1944">
        <v>632</v>
      </c>
      <c r="J33" s="1944">
        <v>1326</v>
      </c>
      <c r="K33" s="1944">
        <v>1958</v>
      </c>
      <c r="L33" s="1944">
        <v>763</v>
      </c>
      <c r="M33" s="1944">
        <v>2191</v>
      </c>
      <c r="N33" s="1944">
        <v>2954</v>
      </c>
      <c r="O33" s="1944">
        <v>958</v>
      </c>
      <c r="P33" s="1944">
        <v>2286</v>
      </c>
      <c r="Q33" s="1944">
        <v>3244</v>
      </c>
      <c r="R33" s="1944">
        <v>1278</v>
      </c>
      <c r="S33" s="1944">
        <v>3542</v>
      </c>
      <c r="T33" s="1944">
        <v>4820</v>
      </c>
      <c r="U33" s="1944">
        <v>1381</v>
      </c>
      <c r="V33" s="1944">
        <v>3344</v>
      </c>
      <c r="W33" s="1944">
        <v>4725</v>
      </c>
      <c r="X33" s="1944">
        <v>1497</v>
      </c>
      <c r="Y33" s="1944">
        <v>2673</v>
      </c>
      <c r="Z33" s="1944">
        <v>4170</v>
      </c>
      <c r="AA33" s="1944">
        <v>1741</v>
      </c>
      <c r="AB33" s="1944">
        <v>3609</v>
      </c>
      <c r="AC33" s="1944">
        <v>5350</v>
      </c>
      <c r="AD33" s="2214">
        <v>2142</v>
      </c>
      <c r="AE33" s="2214">
        <v>3413</v>
      </c>
      <c r="AF33" s="2214">
        <v>5555</v>
      </c>
      <c r="AG33" s="2214">
        <v>2354</v>
      </c>
      <c r="AH33" s="2280">
        <v>3267</v>
      </c>
      <c r="AI33" s="2280">
        <v>5621</v>
      </c>
      <c r="AJ33" s="2214">
        <v>2022</v>
      </c>
      <c r="AK33" s="2280">
        <v>3170</v>
      </c>
      <c r="AL33" s="2280">
        <v>5192</v>
      </c>
    </row>
    <row r="34" spans="1:39" s="1982" customFormat="1" ht="21" x14ac:dyDescent="0.2">
      <c r="A34" s="1983">
        <v>31</v>
      </c>
      <c r="B34" s="1946" t="s">
        <v>321</v>
      </c>
      <c r="C34" s="1984">
        <v>6891</v>
      </c>
      <c r="D34" s="1984">
        <v>15562</v>
      </c>
      <c r="E34" s="1984">
        <v>22453</v>
      </c>
      <c r="F34" s="1984">
        <v>8982</v>
      </c>
      <c r="G34" s="1984">
        <v>14997</v>
      </c>
      <c r="H34" s="1984">
        <v>23979</v>
      </c>
      <c r="I34" s="1984">
        <v>10969</v>
      </c>
      <c r="J34" s="1984">
        <v>16859</v>
      </c>
      <c r="K34" s="1984">
        <v>27828</v>
      </c>
      <c r="L34" s="1984">
        <v>14304</v>
      </c>
      <c r="M34" s="1984">
        <v>18336</v>
      </c>
      <c r="N34" s="1984">
        <v>32640</v>
      </c>
      <c r="O34" s="1984">
        <v>14460</v>
      </c>
      <c r="P34" s="1984">
        <v>23635</v>
      </c>
      <c r="Q34" s="1984">
        <v>38095</v>
      </c>
      <c r="R34" s="1984">
        <v>16920</v>
      </c>
      <c r="S34" s="1984">
        <v>25161</v>
      </c>
      <c r="T34" s="1984">
        <v>42081</v>
      </c>
      <c r="U34" s="1984">
        <v>19234</v>
      </c>
      <c r="V34" s="1984">
        <v>24589</v>
      </c>
      <c r="W34" s="1984">
        <v>43823</v>
      </c>
      <c r="X34" s="1984">
        <v>26448</v>
      </c>
      <c r="Y34" s="1984">
        <v>34496</v>
      </c>
      <c r="Z34" s="1984">
        <v>60944</v>
      </c>
      <c r="AA34" s="1984">
        <v>30587</v>
      </c>
      <c r="AB34" s="1984">
        <v>40577</v>
      </c>
      <c r="AC34" s="1984">
        <v>71164</v>
      </c>
      <c r="AD34" s="2213">
        <v>37897</v>
      </c>
      <c r="AE34" s="2213">
        <v>39458</v>
      </c>
      <c r="AF34" s="2213">
        <v>77355</v>
      </c>
      <c r="AG34" s="2213">
        <v>31050</v>
      </c>
      <c r="AH34" s="2279">
        <v>32319</v>
      </c>
      <c r="AI34" s="2279">
        <v>63369</v>
      </c>
      <c r="AJ34" s="2213">
        <v>20562</v>
      </c>
      <c r="AK34" s="2279">
        <v>31229</v>
      </c>
      <c r="AL34" s="2279">
        <v>51791</v>
      </c>
    </row>
    <row r="35" spans="1:39" s="1982" customFormat="1" ht="11.25" x14ac:dyDescent="0.2">
      <c r="A35" s="1983" t="s">
        <v>493</v>
      </c>
      <c r="B35" s="1946" t="s">
        <v>545</v>
      </c>
      <c r="C35" s="1984">
        <v>-43923</v>
      </c>
      <c r="D35" s="1984">
        <v>-4441</v>
      </c>
      <c r="E35" s="1984">
        <v>-48364</v>
      </c>
      <c r="F35" s="1984">
        <v>-43447</v>
      </c>
      <c r="G35" s="1984">
        <v>-1948</v>
      </c>
      <c r="H35" s="1984">
        <v>-45395</v>
      </c>
      <c r="I35" s="1984">
        <v>-50455</v>
      </c>
      <c r="J35" s="1984">
        <v>533</v>
      </c>
      <c r="K35" s="1984">
        <v>-49922</v>
      </c>
      <c r="L35" s="1984">
        <v>-39631</v>
      </c>
      <c r="M35" s="1984">
        <v>2385</v>
      </c>
      <c r="N35" s="1984">
        <v>-37246</v>
      </c>
      <c r="O35" s="1984">
        <v>-39974</v>
      </c>
      <c r="P35" s="1984">
        <v>-1666</v>
      </c>
      <c r="Q35" s="1984">
        <v>-41640</v>
      </c>
      <c r="R35" s="1984">
        <v>-18185</v>
      </c>
      <c r="S35" s="1984">
        <v>4578</v>
      </c>
      <c r="T35" s="1984">
        <v>-13607</v>
      </c>
      <c r="U35" s="1984">
        <v>-42374</v>
      </c>
      <c r="V35" s="1984">
        <v>-4249</v>
      </c>
      <c r="W35" s="1984">
        <v>-46623</v>
      </c>
      <c r="X35" s="1984">
        <v>-88897</v>
      </c>
      <c r="Y35" s="1984">
        <v>-19585</v>
      </c>
      <c r="Z35" s="1984">
        <v>-108482</v>
      </c>
      <c r="AA35" s="1984">
        <v>-94495</v>
      </c>
      <c r="AB35" s="1984">
        <v>-16242</v>
      </c>
      <c r="AC35" s="1984">
        <v>-110737</v>
      </c>
      <c r="AD35" s="2213">
        <v>-63262</v>
      </c>
      <c r="AE35" s="2213">
        <v>-10274</v>
      </c>
      <c r="AF35" s="2213">
        <v>-73536</v>
      </c>
      <c r="AG35" s="2213">
        <v>-57713</v>
      </c>
      <c r="AH35" s="2279">
        <v>-5617</v>
      </c>
      <c r="AI35" s="2279">
        <v>-63330</v>
      </c>
      <c r="AJ35" s="2213">
        <v>-72225</v>
      </c>
      <c r="AK35" s="2279">
        <v>-2492</v>
      </c>
      <c r="AL35" s="2279">
        <v>-74717</v>
      </c>
    </row>
    <row r="36" spans="1:39" s="1982" customFormat="1" ht="22.5" x14ac:dyDescent="0.2">
      <c r="A36" s="1942"/>
      <c r="B36" s="1939" t="s">
        <v>494</v>
      </c>
      <c r="C36" s="1941"/>
      <c r="D36" s="1941"/>
      <c r="E36" s="1941"/>
      <c r="F36" s="1941"/>
      <c r="G36" s="1941"/>
      <c r="H36" s="1941"/>
      <c r="I36" s="1941"/>
      <c r="J36" s="1941"/>
      <c r="K36" s="1941"/>
      <c r="L36" s="1941"/>
      <c r="M36" s="1941"/>
      <c r="N36" s="1941"/>
      <c r="O36" s="1941"/>
      <c r="P36" s="1941"/>
      <c r="Q36" s="1941"/>
      <c r="R36" s="1941"/>
      <c r="S36" s="1941"/>
      <c r="T36" s="1941"/>
      <c r="U36" s="1941"/>
      <c r="V36" s="1941"/>
      <c r="W36" s="1941"/>
      <c r="X36" s="1941"/>
      <c r="Y36" s="1941"/>
      <c r="Z36" s="1941"/>
      <c r="AA36" s="1941"/>
      <c r="AB36" s="1941"/>
      <c r="AC36" s="1941"/>
      <c r="AD36" s="2214"/>
      <c r="AE36" s="2214"/>
      <c r="AF36" s="2214"/>
      <c r="AG36" s="2213"/>
      <c r="AH36" s="2279"/>
      <c r="AI36" s="2279"/>
      <c r="AJ36" s="2213"/>
      <c r="AK36" s="2279"/>
      <c r="AL36" s="2279"/>
    </row>
    <row r="37" spans="1:39" s="1982" customFormat="1" ht="22.5" x14ac:dyDescent="0.2">
      <c r="A37" s="1942" t="s">
        <v>495</v>
      </c>
      <c r="B37" s="1940" t="s">
        <v>322</v>
      </c>
      <c r="C37" s="1941">
        <v>-2131</v>
      </c>
      <c r="D37" s="1941">
        <v>-1320</v>
      </c>
      <c r="E37" s="1941">
        <v>-3270</v>
      </c>
      <c r="F37" s="1941">
        <v>-4208</v>
      </c>
      <c r="G37" s="1941">
        <v>-1141</v>
      </c>
      <c r="H37" s="1941">
        <v>-5272</v>
      </c>
      <c r="I37" s="1941">
        <v>-9680</v>
      </c>
      <c r="J37" s="1941">
        <v>-560</v>
      </c>
      <c r="K37" s="1941">
        <v>-11028</v>
      </c>
      <c r="L37" s="1941">
        <v>-1794</v>
      </c>
      <c r="M37" s="1941">
        <v>1873</v>
      </c>
      <c r="N37" s="1941">
        <v>-1364</v>
      </c>
      <c r="O37" s="1941">
        <v>2474</v>
      </c>
      <c r="P37" s="1941">
        <v>721</v>
      </c>
      <c r="Q37" s="1941">
        <v>2226</v>
      </c>
      <c r="R37" s="1941">
        <v>1534</v>
      </c>
      <c r="S37" s="1941">
        <v>1757</v>
      </c>
      <c r="T37" s="1941">
        <v>3363</v>
      </c>
      <c r="U37" s="1941">
        <v>-3396</v>
      </c>
      <c r="V37" s="1941">
        <v>-4166</v>
      </c>
      <c r="W37" s="1941">
        <v>-7501</v>
      </c>
      <c r="X37" s="1941">
        <v>-9820</v>
      </c>
      <c r="Y37" s="1941">
        <v>-5952</v>
      </c>
      <c r="Z37" s="1941">
        <v>-15844</v>
      </c>
      <c r="AA37" s="1941">
        <v>-18038</v>
      </c>
      <c r="AB37" s="1941">
        <v>362</v>
      </c>
      <c r="AC37" s="1941">
        <v>-17521</v>
      </c>
      <c r="AD37" s="1941">
        <v>-39356</v>
      </c>
      <c r="AE37" s="1941">
        <v>-705</v>
      </c>
      <c r="AF37" s="1941">
        <v>-40536</v>
      </c>
      <c r="AG37" s="2213">
        <v>-18539</v>
      </c>
      <c r="AH37" s="2279">
        <v>-1943</v>
      </c>
      <c r="AI37" s="2279">
        <v>-20459</v>
      </c>
      <c r="AJ37" s="2213">
        <v>-12090</v>
      </c>
      <c r="AK37" s="2279">
        <v>-1653</v>
      </c>
      <c r="AL37" s="2279">
        <v>-13657</v>
      </c>
    </row>
    <row r="38" spans="1:39" s="1982" customFormat="1" ht="11.25" x14ac:dyDescent="0.2">
      <c r="A38" s="1942" t="s">
        <v>496</v>
      </c>
      <c r="B38" s="1943" t="s">
        <v>757</v>
      </c>
      <c r="C38" s="1944">
        <v>-2260</v>
      </c>
      <c r="D38" s="1944">
        <v>-1320</v>
      </c>
      <c r="E38" s="1944">
        <v>-3399</v>
      </c>
      <c r="F38" s="1944">
        <v>-4359</v>
      </c>
      <c r="G38" s="1944">
        <v>-1141</v>
      </c>
      <c r="H38" s="1944">
        <v>-5423</v>
      </c>
      <c r="I38" s="1944">
        <v>-10116</v>
      </c>
      <c r="J38" s="1944">
        <v>-560</v>
      </c>
      <c r="K38" s="1944">
        <v>-11464</v>
      </c>
      <c r="L38" s="1944">
        <v>-2214</v>
      </c>
      <c r="M38" s="1944">
        <v>1873</v>
      </c>
      <c r="N38" s="1944">
        <v>-1784</v>
      </c>
      <c r="O38" s="1944">
        <v>2338</v>
      </c>
      <c r="P38" s="1944">
        <v>721</v>
      </c>
      <c r="Q38" s="1944">
        <v>2090</v>
      </c>
      <c r="R38" s="1944">
        <v>702</v>
      </c>
      <c r="S38" s="1944">
        <v>1757</v>
      </c>
      <c r="T38" s="1944">
        <v>2531</v>
      </c>
      <c r="U38" s="1944">
        <v>-4300</v>
      </c>
      <c r="V38" s="1944">
        <v>-4166</v>
      </c>
      <c r="W38" s="1944">
        <v>-8405</v>
      </c>
      <c r="X38" s="1944">
        <v>-10750</v>
      </c>
      <c r="Y38" s="1944">
        <v>-5952</v>
      </c>
      <c r="Z38" s="1944">
        <v>-16774</v>
      </c>
      <c r="AA38" s="1944">
        <v>-17578</v>
      </c>
      <c r="AB38" s="1944">
        <v>362</v>
      </c>
      <c r="AC38" s="1944">
        <v>-17061</v>
      </c>
      <c r="AD38" s="2214">
        <v>-38795</v>
      </c>
      <c r="AE38" s="2214">
        <v>-705</v>
      </c>
      <c r="AF38" s="2214">
        <v>-39975</v>
      </c>
      <c r="AG38" s="2214">
        <v>-20993</v>
      </c>
      <c r="AH38" s="2280">
        <v>-1934</v>
      </c>
      <c r="AI38" s="2280">
        <v>-22904</v>
      </c>
      <c r="AJ38" s="2214">
        <v>-13121</v>
      </c>
      <c r="AK38" s="2280">
        <v>-1647</v>
      </c>
      <c r="AL38" s="2280">
        <v>-14682</v>
      </c>
    </row>
    <row r="39" spans="1:39" s="1982" customFormat="1" ht="11.25" x14ac:dyDescent="0.2">
      <c r="A39" s="1942" t="s">
        <v>498</v>
      </c>
      <c r="B39" s="1943" t="s">
        <v>323</v>
      </c>
      <c r="C39" s="1944">
        <v>129</v>
      </c>
      <c r="D39" s="1944">
        <v>0</v>
      </c>
      <c r="E39" s="1944">
        <v>129</v>
      </c>
      <c r="F39" s="1944">
        <v>151</v>
      </c>
      <c r="G39" s="1944">
        <v>0</v>
      </c>
      <c r="H39" s="1944">
        <v>151</v>
      </c>
      <c r="I39" s="1944">
        <v>436</v>
      </c>
      <c r="J39" s="1944">
        <v>0</v>
      </c>
      <c r="K39" s="1944">
        <v>436</v>
      </c>
      <c r="L39" s="1944">
        <v>420</v>
      </c>
      <c r="M39" s="1944">
        <v>0</v>
      </c>
      <c r="N39" s="1944">
        <v>420</v>
      </c>
      <c r="O39" s="1944">
        <v>136</v>
      </c>
      <c r="P39" s="1944">
        <v>0</v>
      </c>
      <c r="Q39" s="1944">
        <v>136</v>
      </c>
      <c r="R39" s="1944">
        <v>832</v>
      </c>
      <c r="S39" s="1944">
        <v>0</v>
      </c>
      <c r="T39" s="1944">
        <v>832</v>
      </c>
      <c r="U39" s="1944">
        <v>904</v>
      </c>
      <c r="V39" s="1944">
        <v>0</v>
      </c>
      <c r="W39" s="1944">
        <v>904</v>
      </c>
      <c r="X39" s="1944">
        <v>930</v>
      </c>
      <c r="Y39" s="1944">
        <v>0</v>
      </c>
      <c r="Z39" s="1944">
        <v>930</v>
      </c>
      <c r="AA39" s="1944">
        <v>-460</v>
      </c>
      <c r="AB39" s="1944">
        <v>0</v>
      </c>
      <c r="AC39" s="1944">
        <v>-460</v>
      </c>
      <c r="AD39" s="2214">
        <v>-561</v>
      </c>
      <c r="AE39" s="2214">
        <v>0</v>
      </c>
      <c r="AF39" s="2214">
        <v>-561</v>
      </c>
      <c r="AG39" s="2214">
        <v>2454</v>
      </c>
      <c r="AH39" s="2280">
        <v>-9</v>
      </c>
      <c r="AI39" s="2280">
        <v>2445</v>
      </c>
      <c r="AJ39" s="2214">
        <v>1031</v>
      </c>
      <c r="AK39" s="2280">
        <v>-6</v>
      </c>
      <c r="AL39" s="2280">
        <v>1025</v>
      </c>
    </row>
    <row r="40" spans="1:39" s="1982" customFormat="1" ht="11.25" x14ac:dyDescent="0.2">
      <c r="A40" s="1942">
        <v>323</v>
      </c>
      <c r="B40" s="1943" t="s">
        <v>759</v>
      </c>
      <c r="C40" s="1944">
        <v>0</v>
      </c>
      <c r="D40" s="1944">
        <v>0</v>
      </c>
      <c r="E40" s="1944">
        <v>0</v>
      </c>
      <c r="F40" s="1944">
        <v>0</v>
      </c>
      <c r="G40" s="1944">
        <v>0</v>
      </c>
      <c r="H40" s="1944">
        <v>0</v>
      </c>
      <c r="I40" s="1944">
        <v>0</v>
      </c>
      <c r="J40" s="1944">
        <v>0</v>
      </c>
      <c r="K40" s="1944">
        <v>0</v>
      </c>
      <c r="L40" s="1944">
        <v>0</v>
      </c>
      <c r="M40" s="1944">
        <v>0</v>
      </c>
      <c r="N40" s="1944">
        <v>0</v>
      </c>
      <c r="O40" s="1944">
        <v>0</v>
      </c>
      <c r="P40" s="1944">
        <v>0</v>
      </c>
      <c r="Q40" s="1944">
        <v>0</v>
      </c>
      <c r="R40" s="1944">
        <v>0</v>
      </c>
      <c r="S40" s="1944">
        <v>0</v>
      </c>
      <c r="T40" s="1944">
        <v>0</v>
      </c>
      <c r="U40" s="1944">
        <v>0</v>
      </c>
      <c r="V40" s="1944">
        <v>0</v>
      </c>
      <c r="W40" s="1944">
        <v>0</v>
      </c>
      <c r="X40" s="1944">
        <v>0</v>
      </c>
      <c r="Y40" s="1944">
        <v>0</v>
      </c>
      <c r="Z40" s="1944">
        <v>0</v>
      </c>
      <c r="AA40" s="1944">
        <v>0</v>
      </c>
      <c r="AB40" s="1944">
        <v>0</v>
      </c>
      <c r="AC40" s="1944">
        <v>0</v>
      </c>
      <c r="AD40" s="2214">
        <v>0</v>
      </c>
      <c r="AE40" s="2214">
        <v>0</v>
      </c>
      <c r="AF40" s="2214">
        <v>0</v>
      </c>
      <c r="AG40" s="2214">
        <v>0</v>
      </c>
      <c r="AH40" s="2280">
        <v>0</v>
      </c>
      <c r="AI40" s="2280">
        <v>0</v>
      </c>
      <c r="AJ40" s="2214">
        <v>0</v>
      </c>
      <c r="AK40" s="2280">
        <v>0</v>
      </c>
      <c r="AL40" s="2280">
        <v>0</v>
      </c>
    </row>
    <row r="41" spans="1:39" s="1982" customFormat="1" ht="11.25" x14ac:dyDescent="0.2">
      <c r="A41" s="1942">
        <v>33</v>
      </c>
      <c r="B41" s="1940" t="s">
        <v>324</v>
      </c>
      <c r="C41" s="1941">
        <v>43798</v>
      </c>
      <c r="D41" s="1941">
        <v>3084</v>
      </c>
      <c r="E41" s="1941">
        <v>47063</v>
      </c>
      <c r="F41" s="1941">
        <v>42037</v>
      </c>
      <c r="G41" s="1941">
        <v>2094</v>
      </c>
      <c r="H41" s="1941">
        <v>44208</v>
      </c>
      <c r="I41" s="1941">
        <v>48079</v>
      </c>
      <c r="J41" s="1941">
        <v>2629</v>
      </c>
      <c r="K41" s="1941">
        <v>49920</v>
      </c>
      <c r="L41" s="1941">
        <v>40092</v>
      </c>
      <c r="M41" s="1941">
        <v>1572</v>
      </c>
      <c r="N41" s="1941">
        <v>40221</v>
      </c>
      <c r="O41" s="1941">
        <v>42939</v>
      </c>
      <c r="P41" s="1941">
        <v>4020</v>
      </c>
      <c r="Q41" s="1941">
        <v>45990</v>
      </c>
      <c r="R41" s="1941">
        <v>30936</v>
      </c>
      <c r="S41" s="1941">
        <v>1205</v>
      </c>
      <c r="T41" s="1941">
        <v>32213</v>
      </c>
      <c r="U41" s="1941">
        <v>39456</v>
      </c>
      <c r="V41" s="1941">
        <v>2103</v>
      </c>
      <c r="W41" s="1941">
        <v>41620</v>
      </c>
      <c r="X41" s="1941">
        <v>75674</v>
      </c>
      <c r="Y41" s="1941">
        <v>11592</v>
      </c>
      <c r="Z41" s="1941">
        <v>87194</v>
      </c>
      <c r="AA41" s="1941">
        <v>73831</v>
      </c>
      <c r="AB41" s="1941">
        <v>14545</v>
      </c>
      <c r="AC41" s="1941">
        <v>88531</v>
      </c>
      <c r="AD41" s="1941">
        <v>42517</v>
      </c>
      <c r="AE41" s="1941">
        <v>10337</v>
      </c>
      <c r="AF41" s="1941">
        <v>52379</v>
      </c>
      <c r="AG41" s="2213">
        <v>51095</v>
      </c>
      <c r="AH41" s="2279">
        <v>3019</v>
      </c>
      <c r="AI41" s="2279">
        <v>54137</v>
      </c>
      <c r="AJ41" s="2213">
        <v>46312</v>
      </c>
      <c r="AK41" s="2279">
        <v>1295</v>
      </c>
      <c r="AL41" s="2279">
        <v>47693</v>
      </c>
    </row>
    <row r="42" spans="1:39" s="1982" customFormat="1" ht="11.25" x14ac:dyDescent="0.2">
      <c r="A42" s="1942">
        <v>331</v>
      </c>
      <c r="B42" s="1943" t="s">
        <v>757</v>
      </c>
      <c r="C42" s="1944">
        <v>40055</v>
      </c>
      <c r="D42" s="1944">
        <v>2875</v>
      </c>
      <c r="E42" s="1944">
        <v>43111</v>
      </c>
      <c r="F42" s="1944">
        <v>38856</v>
      </c>
      <c r="G42" s="1944">
        <v>1846</v>
      </c>
      <c r="H42" s="1944">
        <v>40779</v>
      </c>
      <c r="I42" s="1944">
        <v>39626</v>
      </c>
      <c r="J42" s="1944">
        <v>1814</v>
      </c>
      <c r="K42" s="1944">
        <v>40652</v>
      </c>
      <c r="L42" s="1944">
        <v>16586</v>
      </c>
      <c r="M42" s="1944">
        <v>816</v>
      </c>
      <c r="N42" s="1944">
        <v>15959</v>
      </c>
      <c r="O42" s="1944">
        <v>32382</v>
      </c>
      <c r="P42" s="1944">
        <v>3729</v>
      </c>
      <c r="Q42" s="1944">
        <v>35142</v>
      </c>
      <c r="R42" s="1944">
        <v>24320</v>
      </c>
      <c r="S42" s="1944">
        <v>869</v>
      </c>
      <c r="T42" s="1944">
        <v>25261</v>
      </c>
      <c r="U42" s="1944">
        <v>54331</v>
      </c>
      <c r="V42" s="1944">
        <v>737</v>
      </c>
      <c r="W42" s="1944">
        <v>55129</v>
      </c>
      <c r="X42" s="1944">
        <v>25700</v>
      </c>
      <c r="Y42" s="1944">
        <v>8680</v>
      </c>
      <c r="Z42" s="1944">
        <v>34308</v>
      </c>
      <c r="AA42" s="1944">
        <v>-646</v>
      </c>
      <c r="AB42" s="1944">
        <v>12145</v>
      </c>
      <c r="AC42" s="1944">
        <v>11654</v>
      </c>
      <c r="AD42" s="2214">
        <v>-7065</v>
      </c>
      <c r="AE42" s="2214">
        <v>8140</v>
      </c>
      <c r="AF42" s="2214">
        <v>600</v>
      </c>
      <c r="AG42" s="2214">
        <v>-13615</v>
      </c>
      <c r="AH42" s="2280">
        <v>1700</v>
      </c>
      <c r="AI42" s="2280">
        <v>-11892</v>
      </c>
      <c r="AJ42" s="2214">
        <v>34775</v>
      </c>
      <c r="AK42" s="2280">
        <v>234</v>
      </c>
      <c r="AL42" s="2280">
        <v>35095</v>
      </c>
    </row>
    <row r="43" spans="1:39" s="1982" customFormat="1" ht="11.25" x14ac:dyDescent="0.2">
      <c r="A43" s="1942">
        <v>332</v>
      </c>
      <c r="B43" s="1943" t="s">
        <v>758</v>
      </c>
      <c r="C43" s="1944">
        <v>3743</v>
      </c>
      <c r="D43" s="1944">
        <v>209</v>
      </c>
      <c r="E43" s="1944">
        <v>3952</v>
      </c>
      <c r="F43" s="1944">
        <v>3181</v>
      </c>
      <c r="G43" s="1944">
        <v>248</v>
      </c>
      <c r="H43" s="1944">
        <v>3429</v>
      </c>
      <c r="I43" s="1944">
        <v>8453</v>
      </c>
      <c r="J43" s="1944">
        <v>815</v>
      </c>
      <c r="K43" s="1944">
        <v>9268</v>
      </c>
      <c r="L43" s="1944">
        <v>23506</v>
      </c>
      <c r="M43" s="1944">
        <v>756</v>
      </c>
      <c r="N43" s="1944">
        <v>24262</v>
      </c>
      <c r="O43" s="1944">
        <v>10557</v>
      </c>
      <c r="P43" s="1944">
        <v>291</v>
      </c>
      <c r="Q43" s="1944">
        <v>10848</v>
      </c>
      <c r="R43" s="1944">
        <v>6616</v>
      </c>
      <c r="S43" s="1944">
        <v>336</v>
      </c>
      <c r="T43" s="1944">
        <v>6952</v>
      </c>
      <c r="U43" s="1944">
        <v>-14875</v>
      </c>
      <c r="V43" s="1944">
        <v>1366</v>
      </c>
      <c r="W43" s="1944">
        <v>-13509</v>
      </c>
      <c r="X43" s="1944">
        <v>49974</v>
      </c>
      <c r="Y43" s="1944">
        <v>2912</v>
      </c>
      <c r="Z43" s="1944">
        <v>52886</v>
      </c>
      <c r="AA43" s="1944">
        <v>74477</v>
      </c>
      <c r="AB43" s="1944">
        <v>2400</v>
      </c>
      <c r="AC43" s="1944">
        <v>76877</v>
      </c>
      <c r="AD43" s="2214">
        <v>49582</v>
      </c>
      <c r="AE43" s="2214">
        <v>2197</v>
      </c>
      <c r="AF43" s="2214">
        <v>51779</v>
      </c>
      <c r="AG43" s="2214">
        <v>64710</v>
      </c>
      <c r="AH43" s="2280">
        <v>1319</v>
      </c>
      <c r="AI43" s="2280">
        <v>66029</v>
      </c>
      <c r="AJ43" s="2214">
        <v>11537</v>
      </c>
      <c r="AK43" s="2280">
        <v>1061</v>
      </c>
      <c r="AL43" s="2280">
        <v>12598</v>
      </c>
    </row>
    <row r="44" spans="1:39" s="1982" customFormat="1" ht="21" x14ac:dyDescent="0.2">
      <c r="A44" s="1983" t="s">
        <v>488</v>
      </c>
      <c r="B44" s="1946" t="s">
        <v>325</v>
      </c>
      <c r="C44" s="1984">
        <v>45929</v>
      </c>
      <c r="D44" s="1984">
        <v>4404</v>
      </c>
      <c r="E44" s="1984">
        <v>50333</v>
      </c>
      <c r="F44" s="1984">
        <v>46245</v>
      </c>
      <c r="G44" s="1984">
        <v>3235</v>
      </c>
      <c r="H44" s="1984">
        <v>49480</v>
      </c>
      <c r="I44" s="1984">
        <v>57759</v>
      </c>
      <c r="J44" s="1984">
        <v>3189</v>
      </c>
      <c r="K44" s="1984">
        <v>60948</v>
      </c>
      <c r="L44" s="1984">
        <v>41886</v>
      </c>
      <c r="M44" s="1984">
        <v>-301</v>
      </c>
      <c r="N44" s="1984">
        <v>41585</v>
      </c>
      <c r="O44" s="1984">
        <v>40465</v>
      </c>
      <c r="P44" s="1984">
        <v>3299</v>
      </c>
      <c r="Q44" s="1984">
        <v>43764</v>
      </c>
      <c r="R44" s="1984">
        <v>29402</v>
      </c>
      <c r="S44" s="1984">
        <v>-552</v>
      </c>
      <c r="T44" s="1984">
        <v>28850</v>
      </c>
      <c r="U44" s="1984">
        <v>42852</v>
      </c>
      <c r="V44" s="1984">
        <v>6269</v>
      </c>
      <c r="W44" s="1984">
        <v>49121</v>
      </c>
      <c r="X44" s="1984">
        <v>85494</v>
      </c>
      <c r="Y44" s="1984">
        <v>17544</v>
      </c>
      <c r="Z44" s="1984">
        <v>103038</v>
      </c>
      <c r="AA44" s="1984">
        <v>91869</v>
      </c>
      <c r="AB44" s="1984">
        <v>14183</v>
      </c>
      <c r="AC44" s="1984">
        <v>106052</v>
      </c>
      <c r="AD44" s="2213">
        <v>81873</v>
      </c>
      <c r="AE44" s="2213">
        <v>11042</v>
      </c>
      <c r="AF44" s="2213">
        <v>92915</v>
      </c>
      <c r="AG44" s="2213">
        <v>69634</v>
      </c>
      <c r="AH44" s="2279">
        <v>4962</v>
      </c>
      <c r="AI44" s="2279">
        <v>74596</v>
      </c>
      <c r="AJ44" s="2213">
        <v>58402</v>
      </c>
      <c r="AK44" s="2279">
        <v>2948</v>
      </c>
      <c r="AL44" s="2279">
        <v>61350</v>
      </c>
    </row>
    <row r="45" spans="1:39" s="1982" customFormat="1" ht="21" x14ac:dyDescent="0.2">
      <c r="A45" s="1985" t="s">
        <v>489</v>
      </c>
      <c r="B45" s="1986" t="s">
        <v>326</v>
      </c>
      <c r="C45" s="1987">
        <v>2006</v>
      </c>
      <c r="D45" s="1987">
        <v>-37</v>
      </c>
      <c r="E45" s="1987">
        <v>1969</v>
      </c>
      <c r="F45" s="1987">
        <v>2798</v>
      </c>
      <c r="G45" s="1987">
        <v>1287</v>
      </c>
      <c r="H45" s="1987">
        <v>4085</v>
      </c>
      <c r="I45" s="1987">
        <v>7304</v>
      </c>
      <c r="J45" s="1987">
        <v>3722</v>
      </c>
      <c r="K45" s="1987">
        <v>11026</v>
      </c>
      <c r="L45" s="1987">
        <v>2255</v>
      </c>
      <c r="M45" s="1987">
        <v>2084</v>
      </c>
      <c r="N45" s="1987">
        <v>4339</v>
      </c>
      <c r="O45" s="1987">
        <v>491</v>
      </c>
      <c r="P45" s="1987">
        <v>1633</v>
      </c>
      <c r="Q45" s="1987">
        <v>2124</v>
      </c>
      <c r="R45" s="1987">
        <v>11217</v>
      </c>
      <c r="S45" s="1987">
        <v>4026</v>
      </c>
      <c r="T45" s="1987">
        <v>15243</v>
      </c>
      <c r="U45" s="1987">
        <v>478</v>
      </c>
      <c r="V45" s="1987">
        <v>2020</v>
      </c>
      <c r="W45" s="1987">
        <v>2498</v>
      </c>
      <c r="X45" s="1987">
        <v>-3403</v>
      </c>
      <c r="Y45" s="1987">
        <v>-2041</v>
      </c>
      <c r="Z45" s="1987">
        <v>-5444</v>
      </c>
      <c r="AA45" s="1987">
        <v>-2626</v>
      </c>
      <c r="AB45" s="1987">
        <v>-2059</v>
      </c>
      <c r="AC45" s="1987">
        <v>-4685</v>
      </c>
      <c r="AD45" s="2215">
        <v>18611</v>
      </c>
      <c r="AE45" s="2215">
        <v>768</v>
      </c>
      <c r="AF45" s="2215">
        <v>19379</v>
      </c>
      <c r="AG45" s="2215">
        <v>11921</v>
      </c>
      <c r="AH45" s="2283">
        <v>-655</v>
      </c>
      <c r="AI45" s="2283">
        <v>11266</v>
      </c>
      <c r="AJ45" s="2215">
        <v>-13823</v>
      </c>
      <c r="AK45" s="2283">
        <v>456</v>
      </c>
      <c r="AL45" s="2283">
        <v>-13367</v>
      </c>
    </row>
    <row r="46" spans="1:39" x14ac:dyDescent="0.2">
      <c r="C46" s="2253"/>
      <c r="D46" s="2253"/>
      <c r="E46" s="2253"/>
      <c r="F46" s="2253"/>
      <c r="G46" s="2253"/>
      <c r="H46" s="2253"/>
      <c r="I46" s="2253"/>
      <c r="J46" s="2253"/>
      <c r="K46" s="2253"/>
      <c r="L46" s="2253"/>
      <c r="M46" s="2253"/>
      <c r="N46" s="2253"/>
      <c r="O46" s="2253"/>
      <c r="P46" s="2253"/>
      <c r="Q46" s="2253"/>
      <c r="R46" s="2253"/>
      <c r="S46" s="2253"/>
      <c r="T46" s="2253"/>
      <c r="U46" s="2253"/>
      <c r="V46" s="2253"/>
      <c r="W46" s="2253"/>
      <c r="X46" s="2253"/>
      <c r="Y46" s="2253"/>
      <c r="Z46" s="2253"/>
      <c r="AA46" s="2253"/>
      <c r="AB46" s="2253"/>
      <c r="AC46" s="2253"/>
      <c r="AD46" s="2253"/>
      <c r="AE46" s="2253"/>
      <c r="AF46" s="2253"/>
      <c r="AM46" s="2253"/>
    </row>
  </sheetData>
  <mergeCells count="25">
    <mergeCell ref="X4:Z4"/>
    <mergeCell ref="AA4:AC4"/>
    <mergeCell ref="AD4:AF4"/>
    <mergeCell ref="AG4:AI4"/>
    <mergeCell ref="I4:K4"/>
    <mergeCell ref="L4:N4"/>
    <mergeCell ref="O4:Q4"/>
    <mergeCell ref="R4:T4"/>
    <mergeCell ref="U4:W4"/>
    <mergeCell ref="A1:B1"/>
    <mergeCell ref="AL5:AL6"/>
    <mergeCell ref="E5:E6"/>
    <mergeCell ref="H5:H6"/>
    <mergeCell ref="K5:K6"/>
    <mergeCell ref="N5:N6"/>
    <mergeCell ref="Q5:Q6"/>
    <mergeCell ref="T5:T6"/>
    <mergeCell ref="W5:W6"/>
    <mergeCell ref="Z5:Z6"/>
    <mergeCell ref="AC5:AC6"/>
    <mergeCell ref="AF5:AF6"/>
    <mergeCell ref="AI5:AI6"/>
    <mergeCell ref="AJ4:AL4"/>
    <mergeCell ref="C4:E4"/>
    <mergeCell ref="F4:H4"/>
  </mergeCells>
  <printOptions horizontalCentered="1"/>
  <pageMargins left="0.19685039370078741" right="0.19685039370078741" top="0.6692913385826772" bottom="0.51181102362204722" header="0" footer="0.31496062992125984"/>
  <pageSetup paperSize="9" scale="71" firstPageNumber="31" fitToWidth="0" fitToHeight="0" orientation="landscape" r:id="rId1"/>
  <headerFooter alignWithMargins="0">
    <oddHeader>&amp;L
STATEMENT OF SOURCES AND USES OF CASH 2002 - 2013</oddHeader>
    <oddFooter>&amp;C&amp;P</oddFooter>
  </headerFooter>
  <colBreaks count="1" manualBreakCount="1">
    <brk id="20" max="44" man="1"/>
  </col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0">
    <pageSetUpPr fitToPage="1"/>
  </sheetPr>
  <dimension ref="A1:M32"/>
  <sheetViews>
    <sheetView view="pageBreakPreview" zoomScale="60" zoomScaleNormal="100" workbookViewId="0">
      <selection sqref="A1:B1"/>
    </sheetView>
  </sheetViews>
  <sheetFormatPr defaultRowHeight="12.75" x14ac:dyDescent="0.2"/>
  <cols>
    <col min="1" max="1" width="5.140625" style="153" customWidth="1"/>
    <col min="2" max="2" width="34.42578125" style="34" customWidth="1"/>
    <col min="3" max="3" width="0.85546875" style="34" customWidth="1"/>
    <col min="4" max="4" width="10" style="961" customWidth="1"/>
    <col min="5" max="5" width="10.85546875" style="961" customWidth="1"/>
    <col min="6" max="12" width="10" style="961" customWidth="1"/>
    <col min="13" max="13" width="3.28515625" style="5" customWidth="1"/>
    <col min="14" max="16384" width="9.140625" style="34"/>
  </cols>
  <sheetData>
    <row r="1" spans="1:13" ht="27.75" customHeight="1" x14ac:dyDescent="0.2">
      <c r="A1" s="3107" t="s">
        <v>184</v>
      </c>
      <c r="B1" s="3075"/>
      <c r="C1" s="130"/>
      <c r="D1" s="1021"/>
      <c r="E1" s="952"/>
      <c r="F1" s="952"/>
      <c r="G1" s="3125" t="s">
        <v>185</v>
      </c>
      <c r="H1" s="3125"/>
      <c r="I1" s="3125"/>
      <c r="J1" s="3125"/>
      <c r="K1" s="3125"/>
      <c r="L1" s="953">
        <v>964</v>
      </c>
      <c r="M1" s="34"/>
    </row>
    <row r="2" spans="1:13" x14ac:dyDescent="0.2">
      <c r="A2" s="94" t="s">
        <v>518</v>
      </c>
      <c r="B2" s="7"/>
      <c r="C2" s="8"/>
      <c r="D2" s="1022"/>
      <c r="E2" s="952"/>
      <c r="F2" s="952"/>
      <c r="G2" s="3189" t="s">
        <v>356</v>
      </c>
      <c r="H2" s="3189"/>
      <c r="I2" s="3189"/>
      <c r="J2" s="3189"/>
      <c r="K2" s="3189"/>
      <c r="L2" s="3189"/>
      <c r="M2" s="34"/>
    </row>
    <row r="3" spans="1:13" ht="12" customHeight="1" x14ac:dyDescent="0.2">
      <c r="A3" s="95"/>
      <c r="B3" s="10"/>
      <c r="C3" s="11"/>
      <c r="D3" s="3186" t="s">
        <v>197</v>
      </c>
      <c r="E3" s="3187"/>
      <c r="F3" s="3187"/>
      <c r="G3" s="3187"/>
      <c r="H3" s="3187"/>
      <c r="I3" s="3187"/>
      <c r="J3" s="3187"/>
      <c r="K3" s="3187"/>
      <c r="L3" s="3188"/>
      <c r="M3" s="34"/>
    </row>
    <row r="4" spans="1:13" ht="12" customHeight="1" x14ac:dyDescent="0.2">
      <c r="A4" s="3094" t="s">
        <v>144</v>
      </c>
      <c r="B4" s="3095"/>
      <c r="C4" s="12"/>
      <c r="D4" s="3190" t="s">
        <v>552</v>
      </c>
      <c r="E4" s="3121"/>
      <c r="F4" s="3121"/>
      <c r="G4" s="3121"/>
      <c r="H4" s="3122"/>
      <c r="I4" s="3191" t="s">
        <v>553</v>
      </c>
      <c r="J4" s="3193" t="s">
        <v>554</v>
      </c>
      <c r="K4" s="3191" t="s">
        <v>555</v>
      </c>
      <c r="L4" s="3194" t="s">
        <v>357</v>
      </c>
    </row>
    <row r="5" spans="1:13" ht="31.5" x14ac:dyDescent="0.2">
      <c r="A5" s="3094"/>
      <c r="B5" s="3095"/>
      <c r="C5" s="12"/>
      <c r="D5" s="2169" t="s">
        <v>556</v>
      </c>
      <c r="E5" s="2170" t="s">
        <v>557</v>
      </c>
      <c r="F5" s="2168" t="s">
        <v>558</v>
      </c>
      <c r="G5" s="2170" t="s">
        <v>555</v>
      </c>
      <c r="H5" s="2168" t="s">
        <v>124</v>
      </c>
      <c r="I5" s="3192"/>
      <c r="J5" s="3193"/>
      <c r="K5" s="3192"/>
      <c r="L5" s="3194"/>
    </row>
    <row r="6" spans="1:13" ht="10.5" customHeight="1" x14ac:dyDescent="0.2">
      <c r="A6" s="96"/>
      <c r="B6" s="18"/>
      <c r="C6" s="18"/>
      <c r="D6" s="1025" t="s">
        <v>559</v>
      </c>
      <c r="E6" s="1026" t="s">
        <v>560</v>
      </c>
      <c r="F6" s="1027" t="s">
        <v>561</v>
      </c>
      <c r="G6" s="1026" t="s">
        <v>562</v>
      </c>
      <c r="H6" s="1027" t="s">
        <v>563</v>
      </c>
      <c r="I6" s="1026" t="s">
        <v>564</v>
      </c>
      <c r="J6" s="1027" t="s">
        <v>565</v>
      </c>
      <c r="K6" s="1026" t="s">
        <v>566</v>
      </c>
      <c r="L6" s="1028" t="s">
        <v>567</v>
      </c>
    </row>
    <row r="7" spans="1:13" ht="10.5" customHeight="1" x14ac:dyDescent="0.2">
      <c r="A7" s="97"/>
      <c r="B7" s="23" t="s">
        <v>568</v>
      </c>
      <c r="C7" s="131"/>
      <c r="D7" s="1034" t="s">
        <v>569</v>
      </c>
      <c r="E7" s="1034" t="s">
        <v>569</v>
      </c>
      <c r="F7" s="1034" t="s">
        <v>569</v>
      </c>
      <c r="G7" s="1034" t="s">
        <v>569</v>
      </c>
      <c r="H7" s="1035" t="s">
        <v>569</v>
      </c>
      <c r="I7" s="1034" t="s">
        <v>569</v>
      </c>
      <c r="J7" s="1035" t="s">
        <v>569</v>
      </c>
      <c r="K7" s="1034" t="s">
        <v>569</v>
      </c>
      <c r="L7" s="1036" t="s">
        <v>569</v>
      </c>
    </row>
    <row r="8" spans="1:13" s="719" customFormat="1" ht="15" customHeight="1" x14ac:dyDescent="0.2">
      <c r="A8" s="782" t="s">
        <v>41</v>
      </c>
      <c r="B8" s="783" t="s">
        <v>816</v>
      </c>
      <c r="C8" s="784" t="s">
        <v>571</v>
      </c>
      <c r="D8" s="1570">
        <v>587</v>
      </c>
      <c r="E8" s="1570">
        <v>-640</v>
      </c>
      <c r="F8" s="1570">
        <v>257</v>
      </c>
      <c r="G8" s="1570">
        <v>-409</v>
      </c>
      <c r="H8" s="1570">
        <v>-205</v>
      </c>
      <c r="I8" s="1570"/>
      <c r="J8" s="1570">
        <v>2344</v>
      </c>
      <c r="K8" s="1570">
        <v>-788</v>
      </c>
      <c r="L8" s="1570">
        <v>1351</v>
      </c>
      <c r="M8" s="718"/>
    </row>
    <row r="9" spans="1:13" s="719" customFormat="1" ht="11.25" customHeight="1" x14ac:dyDescent="0.2">
      <c r="A9" s="723" t="s">
        <v>765</v>
      </c>
      <c r="B9" s="838" t="s">
        <v>766</v>
      </c>
      <c r="C9" s="722" t="s">
        <v>571</v>
      </c>
      <c r="D9" s="936">
        <v>6017</v>
      </c>
      <c r="E9" s="936">
        <v>1195</v>
      </c>
      <c r="F9" s="936">
        <v>92</v>
      </c>
      <c r="G9" s="936">
        <v>0</v>
      </c>
      <c r="H9" s="936">
        <v>7304</v>
      </c>
      <c r="I9" s="936"/>
      <c r="J9" s="936">
        <v>3722</v>
      </c>
      <c r="K9" s="936">
        <v>0</v>
      </c>
      <c r="L9" s="936">
        <v>11026</v>
      </c>
      <c r="M9" s="718"/>
    </row>
    <row r="10" spans="1:13" s="719" customFormat="1" ht="9.75" customHeight="1" x14ac:dyDescent="0.2">
      <c r="A10" s="723" t="s">
        <v>767</v>
      </c>
      <c r="B10" s="838" t="s">
        <v>768</v>
      </c>
      <c r="C10" s="722" t="s">
        <v>571</v>
      </c>
      <c r="D10" s="936">
        <v>0</v>
      </c>
      <c r="E10" s="936">
        <v>414</v>
      </c>
      <c r="F10" s="936">
        <v>118</v>
      </c>
      <c r="G10" s="936">
        <v>-414</v>
      </c>
      <c r="H10" s="936">
        <v>118</v>
      </c>
      <c r="I10" s="936"/>
      <c r="J10" s="936">
        <v>-7</v>
      </c>
      <c r="K10" s="936">
        <v>10</v>
      </c>
      <c r="L10" s="936">
        <v>121</v>
      </c>
      <c r="M10" s="718"/>
    </row>
    <row r="11" spans="1:13" s="719" customFormat="1" ht="9.75" customHeight="1" x14ac:dyDescent="0.2">
      <c r="A11" s="723" t="s">
        <v>769</v>
      </c>
      <c r="B11" s="838" t="s">
        <v>770</v>
      </c>
      <c r="C11" s="722" t="s">
        <v>571</v>
      </c>
      <c r="D11" s="936">
        <v>875</v>
      </c>
      <c r="E11" s="936">
        <v>-676</v>
      </c>
      <c r="F11" s="936">
        <v>-54</v>
      </c>
      <c r="G11" s="936">
        <v>100</v>
      </c>
      <c r="H11" s="936">
        <v>245</v>
      </c>
      <c r="I11" s="936"/>
      <c r="J11" s="936">
        <v>423</v>
      </c>
      <c r="K11" s="936">
        <v>-798</v>
      </c>
      <c r="L11" s="936">
        <v>-130</v>
      </c>
      <c r="M11" s="718"/>
    </row>
    <row r="12" spans="1:13" s="719" customFormat="1" ht="9.75" customHeight="1" x14ac:dyDescent="0.2">
      <c r="A12" s="723" t="s">
        <v>771</v>
      </c>
      <c r="B12" s="838" t="s">
        <v>772</v>
      </c>
      <c r="C12" s="722" t="s">
        <v>571</v>
      </c>
      <c r="D12" s="936">
        <v>-8215</v>
      </c>
      <c r="E12" s="936">
        <v>-1830</v>
      </c>
      <c r="F12" s="936">
        <v>-106</v>
      </c>
      <c r="G12" s="936">
        <v>0</v>
      </c>
      <c r="H12" s="936">
        <v>-10151</v>
      </c>
      <c r="I12" s="936"/>
      <c r="J12" s="936">
        <v>273</v>
      </c>
      <c r="K12" s="936">
        <v>0</v>
      </c>
      <c r="L12" s="936">
        <v>-9878</v>
      </c>
      <c r="M12" s="718"/>
    </row>
    <row r="13" spans="1:13" s="719" customFormat="1" ht="9.75" customHeight="1" x14ac:dyDescent="0.2">
      <c r="A13" s="723" t="s">
        <v>773</v>
      </c>
      <c r="B13" s="838" t="s">
        <v>774</v>
      </c>
      <c r="C13" s="722" t="s">
        <v>571</v>
      </c>
      <c r="D13" s="936">
        <v>0</v>
      </c>
      <c r="E13" s="936">
        <v>0</v>
      </c>
      <c r="F13" s="936">
        <v>0</v>
      </c>
      <c r="G13" s="936">
        <v>0</v>
      </c>
      <c r="H13" s="936">
        <v>0</v>
      </c>
      <c r="I13" s="936"/>
      <c r="J13" s="936">
        <v>0</v>
      </c>
      <c r="K13" s="936">
        <v>0</v>
      </c>
      <c r="L13" s="936">
        <v>0</v>
      </c>
      <c r="M13" s="718"/>
    </row>
    <row r="14" spans="1:13" s="719" customFormat="1" ht="9.75" customHeight="1" x14ac:dyDescent="0.2">
      <c r="A14" s="723" t="s">
        <v>775</v>
      </c>
      <c r="B14" s="838" t="s">
        <v>359</v>
      </c>
      <c r="C14" s="722" t="s">
        <v>571</v>
      </c>
      <c r="D14" s="936">
        <v>0</v>
      </c>
      <c r="E14" s="936">
        <v>0</v>
      </c>
      <c r="F14" s="936">
        <v>0</v>
      </c>
      <c r="G14" s="936">
        <v>0</v>
      </c>
      <c r="H14" s="936">
        <v>0</v>
      </c>
      <c r="I14" s="936"/>
      <c r="J14" s="936">
        <v>0</v>
      </c>
      <c r="K14" s="936">
        <v>0</v>
      </c>
      <c r="L14" s="936">
        <v>0</v>
      </c>
      <c r="M14" s="718"/>
    </row>
    <row r="15" spans="1:13" s="719" customFormat="1" ht="9.75" customHeight="1" x14ac:dyDescent="0.2">
      <c r="A15" s="723" t="s">
        <v>360</v>
      </c>
      <c r="B15" s="838" t="s">
        <v>361</v>
      </c>
      <c r="C15" s="722" t="s">
        <v>571</v>
      </c>
      <c r="D15" s="936">
        <v>1910</v>
      </c>
      <c r="E15" s="936">
        <v>257</v>
      </c>
      <c r="F15" s="936">
        <v>207</v>
      </c>
      <c r="G15" s="936">
        <v>-95</v>
      </c>
      <c r="H15" s="936">
        <v>2279</v>
      </c>
      <c r="I15" s="936"/>
      <c r="J15" s="936">
        <v>-2067</v>
      </c>
      <c r="K15" s="936">
        <v>0</v>
      </c>
      <c r="L15" s="936">
        <v>212</v>
      </c>
      <c r="M15" s="718"/>
    </row>
    <row r="16" spans="1:13" ht="15" customHeight="1" x14ac:dyDescent="0.2">
      <c r="A16" s="302" t="s">
        <v>57</v>
      </c>
      <c r="B16" s="161" t="s">
        <v>817</v>
      </c>
      <c r="C16" s="303" t="s">
        <v>571</v>
      </c>
      <c r="D16" s="1571">
        <v>661</v>
      </c>
      <c r="E16" s="1571">
        <v>-640</v>
      </c>
      <c r="F16" s="1571">
        <v>257</v>
      </c>
      <c r="G16" s="1571">
        <v>-409</v>
      </c>
      <c r="H16" s="1571">
        <v>-131</v>
      </c>
      <c r="I16" s="1571"/>
      <c r="J16" s="1571">
        <v>1964</v>
      </c>
      <c r="K16" s="1571">
        <v>-788</v>
      </c>
      <c r="L16" s="1571">
        <v>1045</v>
      </c>
      <c r="M16" s="148"/>
    </row>
    <row r="17" spans="1:13" ht="9.75" customHeight="1" x14ac:dyDescent="0.2">
      <c r="A17" s="780" t="s">
        <v>818</v>
      </c>
      <c r="B17" s="724" t="s">
        <v>362</v>
      </c>
      <c r="C17" s="781" t="s">
        <v>571</v>
      </c>
      <c r="D17" s="1560">
        <v>6715</v>
      </c>
      <c r="E17" s="1560">
        <v>1195</v>
      </c>
      <c r="F17" s="1560">
        <v>92</v>
      </c>
      <c r="G17" s="1560">
        <v>0</v>
      </c>
      <c r="H17" s="1560">
        <v>8002</v>
      </c>
      <c r="I17" s="1560"/>
      <c r="J17" s="1560">
        <v>3722</v>
      </c>
      <c r="K17" s="1560">
        <v>0</v>
      </c>
      <c r="L17" s="1560">
        <v>11724</v>
      </c>
      <c r="M17" s="148"/>
    </row>
    <row r="18" spans="1:13" ht="9.75" customHeight="1" x14ac:dyDescent="0.2">
      <c r="A18" s="780" t="s">
        <v>819</v>
      </c>
      <c r="B18" s="724" t="s">
        <v>363</v>
      </c>
      <c r="C18" s="781" t="s">
        <v>571</v>
      </c>
      <c r="D18" s="1560">
        <v>0</v>
      </c>
      <c r="E18" s="1560">
        <v>414</v>
      </c>
      <c r="F18" s="1560">
        <v>118</v>
      </c>
      <c r="G18" s="1560">
        <v>-414</v>
      </c>
      <c r="H18" s="1560">
        <v>118</v>
      </c>
      <c r="I18" s="1560"/>
      <c r="J18" s="1560">
        <v>-7</v>
      </c>
      <c r="K18" s="1560">
        <v>10</v>
      </c>
      <c r="L18" s="1560">
        <v>121</v>
      </c>
      <c r="M18" s="148"/>
    </row>
    <row r="19" spans="1:13" ht="9.75" customHeight="1" x14ac:dyDescent="0.2">
      <c r="A19" s="780" t="s">
        <v>820</v>
      </c>
      <c r="B19" s="724" t="s">
        <v>364</v>
      </c>
      <c r="C19" s="781" t="s">
        <v>571</v>
      </c>
      <c r="D19" s="1560">
        <v>837</v>
      </c>
      <c r="E19" s="1560">
        <v>-676</v>
      </c>
      <c r="F19" s="1560">
        <v>-54</v>
      </c>
      <c r="G19" s="1560">
        <v>100</v>
      </c>
      <c r="H19" s="1560">
        <v>207</v>
      </c>
      <c r="I19" s="1560"/>
      <c r="J19" s="1560">
        <v>423</v>
      </c>
      <c r="K19" s="1560">
        <v>-798</v>
      </c>
      <c r="L19" s="1560">
        <v>-168</v>
      </c>
      <c r="M19" s="148"/>
    </row>
    <row r="20" spans="1:13" ht="9.75" customHeight="1" x14ac:dyDescent="0.2">
      <c r="A20" s="780" t="s">
        <v>821</v>
      </c>
      <c r="B20" s="724" t="s">
        <v>365</v>
      </c>
      <c r="C20" s="781" t="s">
        <v>571</v>
      </c>
      <c r="D20" s="1560">
        <v>-8580</v>
      </c>
      <c r="E20" s="1560">
        <v>-1830</v>
      </c>
      <c r="F20" s="1560">
        <v>-106</v>
      </c>
      <c r="G20" s="1560">
        <v>0</v>
      </c>
      <c r="H20" s="1560">
        <v>-10516</v>
      </c>
      <c r="I20" s="1560"/>
      <c r="J20" s="1560">
        <v>273</v>
      </c>
      <c r="K20" s="1560">
        <v>0</v>
      </c>
      <c r="L20" s="1560">
        <v>-10243</v>
      </c>
      <c r="M20" s="148"/>
    </row>
    <row r="21" spans="1:13" ht="9.75" customHeight="1" x14ac:dyDescent="0.2">
      <c r="A21" s="780" t="s">
        <v>822</v>
      </c>
      <c r="B21" s="724" t="s">
        <v>665</v>
      </c>
      <c r="C21" s="781" t="s">
        <v>571</v>
      </c>
      <c r="D21" s="1560">
        <v>0</v>
      </c>
      <c r="E21" s="1560">
        <v>0</v>
      </c>
      <c r="F21" s="1560">
        <v>0</v>
      </c>
      <c r="G21" s="1560">
        <v>0</v>
      </c>
      <c r="H21" s="1560">
        <v>0</v>
      </c>
      <c r="I21" s="1560"/>
      <c r="J21" s="1560">
        <v>0</v>
      </c>
      <c r="K21" s="1560">
        <v>0</v>
      </c>
      <c r="L21" s="1560">
        <v>0</v>
      </c>
      <c r="M21" s="148"/>
    </row>
    <row r="22" spans="1:13" ht="9.75" customHeight="1" x14ac:dyDescent="0.2">
      <c r="A22" s="780" t="s">
        <v>823</v>
      </c>
      <c r="B22" s="724" t="s">
        <v>366</v>
      </c>
      <c r="C22" s="781" t="s">
        <v>571</v>
      </c>
      <c r="D22" s="1560">
        <v>0</v>
      </c>
      <c r="E22" s="1560">
        <v>0</v>
      </c>
      <c r="F22" s="1560">
        <v>0</v>
      </c>
      <c r="G22" s="1560">
        <v>0</v>
      </c>
      <c r="H22" s="1560">
        <v>0</v>
      </c>
      <c r="I22" s="1560"/>
      <c r="J22" s="1560">
        <v>0</v>
      </c>
      <c r="K22" s="1560">
        <v>0</v>
      </c>
      <c r="L22" s="1560">
        <v>0</v>
      </c>
      <c r="M22" s="148"/>
    </row>
    <row r="23" spans="1:13" ht="9.75" customHeight="1" x14ac:dyDescent="0.2">
      <c r="A23" s="780" t="s">
        <v>824</v>
      </c>
      <c r="B23" s="724" t="s">
        <v>367</v>
      </c>
      <c r="C23" s="781" t="s">
        <v>571</v>
      </c>
      <c r="D23" s="1560">
        <v>1689</v>
      </c>
      <c r="E23" s="1560">
        <v>257</v>
      </c>
      <c r="F23" s="1560">
        <v>207</v>
      </c>
      <c r="G23" s="1560">
        <v>-95</v>
      </c>
      <c r="H23" s="1560">
        <v>2058</v>
      </c>
      <c r="I23" s="1560"/>
      <c r="J23" s="1560">
        <v>-2447</v>
      </c>
      <c r="K23" s="1560">
        <v>0</v>
      </c>
      <c r="L23" s="1560">
        <v>-389</v>
      </c>
      <c r="M23" s="148"/>
    </row>
    <row r="24" spans="1:13" ht="15" customHeight="1" x14ac:dyDescent="0.2">
      <c r="A24" s="302" t="s">
        <v>48</v>
      </c>
      <c r="B24" s="161" t="s">
        <v>825</v>
      </c>
      <c r="C24" s="303" t="s">
        <v>571</v>
      </c>
      <c r="D24" s="1571">
        <v>-74</v>
      </c>
      <c r="E24" s="1571">
        <v>0</v>
      </c>
      <c r="F24" s="1571">
        <v>0</v>
      </c>
      <c r="G24" s="1571">
        <v>0</v>
      </c>
      <c r="H24" s="1571">
        <v>-74</v>
      </c>
      <c r="I24" s="1571"/>
      <c r="J24" s="1571">
        <v>380</v>
      </c>
      <c r="K24" s="1571">
        <v>0</v>
      </c>
      <c r="L24" s="1571">
        <v>306</v>
      </c>
      <c r="M24" s="148"/>
    </row>
    <row r="25" spans="1:13" ht="9.75" customHeight="1" x14ac:dyDescent="0.2">
      <c r="A25" s="780" t="s">
        <v>826</v>
      </c>
      <c r="B25" s="724" t="s">
        <v>362</v>
      </c>
      <c r="C25" s="781" t="s">
        <v>571</v>
      </c>
      <c r="D25" s="1560">
        <v>-698</v>
      </c>
      <c r="E25" s="1560">
        <v>0</v>
      </c>
      <c r="F25" s="1560">
        <v>0</v>
      </c>
      <c r="G25" s="1560">
        <v>0</v>
      </c>
      <c r="H25" s="1560">
        <v>-698</v>
      </c>
      <c r="I25" s="1560"/>
      <c r="J25" s="1560">
        <v>0</v>
      </c>
      <c r="K25" s="1560">
        <v>0</v>
      </c>
      <c r="L25" s="1560">
        <v>-698</v>
      </c>
      <c r="M25" s="148"/>
    </row>
    <row r="26" spans="1:13" ht="9.75" customHeight="1" x14ac:dyDescent="0.2">
      <c r="A26" s="780" t="s">
        <v>827</v>
      </c>
      <c r="B26" s="724" t="s">
        <v>368</v>
      </c>
      <c r="C26" s="781" t="s">
        <v>571</v>
      </c>
      <c r="D26" s="1560">
        <v>0</v>
      </c>
      <c r="E26" s="1560">
        <v>0</v>
      </c>
      <c r="F26" s="1560">
        <v>0</v>
      </c>
      <c r="G26" s="1560">
        <v>0</v>
      </c>
      <c r="H26" s="1560">
        <v>0</v>
      </c>
      <c r="I26" s="1560"/>
      <c r="J26" s="1560">
        <v>0</v>
      </c>
      <c r="K26" s="1560">
        <v>0</v>
      </c>
      <c r="L26" s="1560">
        <v>0</v>
      </c>
      <c r="M26" s="148"/>
    </row>
    <row r="27" spans="1:13" ht="9.75" customHeight="1" x14ac:dyDescent="0.2">
      <c r="A27" s="780" t="s">
        <v>828</v>
      </c>
      <c r="B27" s="724" t="s">
        <v>364</v>
      </c>
      <c r="C27" s="781" t="s">
        <v>571</v>
      </c>
      <c r="D27" s="1560">
        <v>38</v>
      </c>
      <c r="E27" s="1560">
        <v>0</v>
      </c>
      <c r="F27" s="1560">
        <v>0</v>
      </c>
      <c r="G27" s="1560">
        <v>0</v>
      </c>
      <c r="H27" s="1560">
        <v>38</v>
      </c>
      <c r="I27" s="1560"/>
      <c r="J27" s="1560">
        <v>0</v>
      </c>
      <c r="K27" s="1560">
        <v>0</v>
      </c>
      <c r="L27" s="1560">
        <v>38</v>
      </c>
      <c r="M27" s="148"/>
    </row>
    <row r="28" spans="1:13" ht="9.75" customHeight="1" x14ac:dyDescent="0.2">
      <c r="A28" s="780" t="s">
        <v>829</v>
      </c>
      <c r="B28" s="724" t="s">
        <v>365</v>
      </c>
      <c r="C28" s="781" t="s">
        <v>571</v>
      </c>
      <c r="D28" s="1560">
        <v>365</v>
      </c>
      <c r="E28" s="1560">
        <v>0</v>
      </c>
      <c r="F28" s="1560">
        <v>0</v>
      </c>
      <c r="G28" s="1560">
        <v>0</v>
      </c>
      <c r="H28" s="1560">
        <v>365</v>
      </c>
      <c r="I28" s="1560"/>
      <c r="J28" s="1560">
        <v>0</v>
      </c>
      <c r="K28" s="1560">
        <v>0</v>
      </c>
      <c r="L28" s="1560">
        <v>365</v>
      </c>
      <c r="M28" s="148"/>
    </row>
    <row r="29" spans="1:13" ht="9.75" customHeight="1" x14ac:dyDescent="0.2">
      <c r="A29" s="780" t="s">
        <v>830</v>
      </c>
      <c r="B29" s="724" t="s">
        <v>665</v>
      </c>
      <c r="C29" s="781" t="s">
        <v>571</v>
      </c>
      <c r="D29" s="1560">
        <v>0</v>
      </c>
      <c r="E29" s="1560">
        <v>0</v>
      </c>
      <c r="F29" s="1560">
        <v>0</v>
      </c>
      <c r="G29" s="1560">
        <v>0</v>
      </c>
      <c r="H29" s="1560">
        <v>0</v>
      </c>
      <c r="I29" s="1560"/>
      <c r="J29" s="1560">
        <v>0</v>
      </c>
      <c r="K29" s="1560">
        <v>0</v>
      </c>
      <c r="L29" s="1560">
        <v>0</v>
      </c>
      <c r="M29" s="148"/>
    </row>
    <row r="30" spans="1:13" ht="9.75" customHeight="1" x14ac:dyDescent="0.2">
      <c r="A30" s="780" t="s">
        <v>831</v>
      </c>
      <c r="B30" s="724" t="s">
        <v>366</v>
      </c>
      <c r="C30" s="781" t="s">
        <v>571</v>
      </c>
      <c r="D30" s="1560">
        <v>0</v>
      </c>
      <c r="E30" s="1560">
        <v>0</v>
      </c>
      <c r="F30" s="1560">
        <v>0</v>
      </c>
      <c r="G30" s="1560">
        <v>0</v>
      </c>
      <c r="H30" s="1560">
        <v>0</v>
      </c>
      <c r="I30" s="1560"/>
      <c r="J30" s="1560">
        <v>0</v>
      </c>
      <c r="K30" s="1560">
        <v>0</v>
      </c>
      <c r="L30" s="1560">
        <v>0</v>
      </c>
      <c r="M30" s="148"/>
    </row>
    <row r="31" spans="1:13" ht="9.75" customHeight="1" x14ac:dyDescent="0.2">
      <c r="A31" s="780" t="s">
        <v>832</v>
      </c>
      <c r="B31" s="724" t="s">
        <v>367</v>
      </c>
      <c r="C31" s="781" t="s">
        <v>571</v>
      </c>
      <c r="D31" s="1560">
        <v>221</v>
      </c>
      <c r="E31" s="1560">
        <v>0</v>
      </c>
      <c r="F31" s="1560">
        <v>0</v>
      </c>
      <c r="G31" s="1560">
        <v>0</v>
      </c>
      <c r="H31" s="1560">
        <v>221</v>
      </c>
      <c r="I31" s="1560"/>
      <c r="J31" s="1560">
        <v>380</v>
      </c>
      <c r="K31" s="1560">
        <v>0</v>
      </c>
      <c r="L31" s="1560">
        <v>601</v>
      </c>
      <c r="M31" s="148"/>
    </row>
    <row r="32" spans="1:13" ht="15" customHeight="1" x14ac:dyDescent="0.2">
      <c r="A32" s="304" t="s">
        <v>49</v>
      </c>
      <c r="B32" s="305" t="s">
        <v>833</v>
      </c>
      <c r="C32" s="306" t="s">
        <v>571</v>
      </c>
      <c r="D32" s="1572">
        <v>0</v>
      </c>
      <c r="E32" s="1572">
        <v>0</v>
      </c>
      <c r="F32" s="1572">
        <v>0</v>
      </c>
      <c r="G32" s="1572">
        <v>0</v>
      </c>
      <c r="H32" s="1573">
        <v>0</v>
      </c>
      <c r="I32" s="1572"/>
      <c r="J32" s="1573">
        <v>0</v>
      </c>
      <c r="K32" s="1572">
        <v>0</v>
      </c>
      <c r="L32" s="1574">
        <v>0</v>
      </c>
      <c r="M32" s="148"/>
    </row>
  </sheetData>
  <mergeCells count="10">
    <mergeCell ref="G1:K1"/>
    <mergeCell ref="G2:L2"/>
    <mergeCell ref="D3:L3"/>
    <mergeCell ref="A4:B5"/>
    <mergeCell ref="D4:H4"/>
    <mergeCell ref="I4:I5"/>
    <mergeCell ref="J4:J5"/>
    <mergeCell ref="K4:K5"/>
    <mergeCell ref="L4:L5"/>
    <mergeCell ref="A1:B1"/>
  </mergeCells>
  <phoneticPr fontId="1" type="noConversion"/>
  <printOptions horizontalCentered="1"/>
  <pageMargins left="0.19685039370078741" right="0.19685039370078741" top="0.6692913385826772" bottom="0.51181102362204722" header="0" footer="0.31496062992125984"/>
  <pageSetup paperSize="9" firstPageNumber="31" fitToWidth="0" orientation="landscape" r:id="rId1"/>
  <headerFooter alignWithMargins="0">
    <oddFooter>&amp;C&amp;P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1">
    <pageSetUpPr fitToPage="1"/>
  </sheetPr>
  <dimension ref="A1:M35"/>
  <sheetViews>
    <sheetView view="pageBreakPreview" zoomScale="60" zoomScaleNormal="100" workbookViewId="0">
      <selection sqref="A1:B1"/>
    </sheetView>
  </sheetViews>
  <sheetFormatPr defaultRowHeight="12.75" x14ac:dyDescent="0.2"/>
  <cols>
    <col min="1" max="1" width="5.140625" style="153" customWidth="1"/>
    <col min="2" max="2" width="34.42578125" style="34" customWidth="1"/>
    <col min="3" max="3" width="0.85546875" style="34" customWidth="1"/>
    <col min="4" max="4" width="10" style="961" customWidth="1"/>
    <col min="5" max="5" width="10.85546875" style="961" customWidth="1"/>
    <col min="6" max="12" width="10" style="961" customWidth="1"/>
    <col min="13" max="13" width="3.28515625" style="5" customWidth="1"/>
    <col min="14" max="16384" width="9.140625" style="34"/>
  </cols>
  <sheetData>
    <row r="1" spans="1:13" ht="27.75" customHeight="1" x14ac:dyDescent="0.2">
      <c r="A1" s="3107" t="s">
        <v>184</v>
      </c>
      <c r="B1" s="3075"/>
      <c r="C1" s="130"/>
      <c r="D1" s="1021"/>
      <c r="E1" s="952"/>
      <c r="F1" s="952"/>
      <c r="G1" s="3125" t="s">
        <v>185</v>
      </c>
      <c r="H1" s="3125"/>
      <c r="I1" s="3125"/>
      <c r="J1" s="3125"/>
      <c r="K1" s="3125"/>
      <c r="L1" s="953">
        <v>964</v>
      </c>
      <c r="M1" s="34"/>
    </row>
    <row r="2" spans="1:13" x14ac:dyDescent="0.2">
      <c r="A2" s="94" t="s">
        <v>518</v>
      </c>
      <c r="B2" s="7"/>
      <c r="C2" s="8"/>
      <c r="D2" s="1022"/>
      <c r="E2" s="952"/>
      <c r="F2" s="952"/>
      <c r="G2" s="3189" t="s">
        <v>356</v>
      </c>
      <c r="H2" s="3189"/>
      <c r="I2" s="3189"/>
      <c r="J2" s="3189"/>
      <c r="K2" s="3189"/>
      <c r="L2" s="3189"/>
      <c r="M2" s="34"/>
    </row>
    <row r="3" spans="1:13" ht="12" customHeight="1" x14ac:dyDescent="0.2">
      <c r="A3" s="95"/>
      <c r="B3" s="10"/>
      <c r="C3" s="11"/>
      <c r="D3" s="3186" t="s">
        <v>197</v>
      </c>
      <c r="E3" s="3187"/>
      <c r="F3" s="3187"/>
      <c r="G3" s="3187"/>
      <c r="H3" s="3187"/>
      <c r="I3" s="3187"/>
      <c r="J3" s="3187"/>
      <c r="K3" s="3187"/>
      <c r="L3" s="3188"/>
      <c r="M3" s="34"/>
    </row>
    <row r="4" spans="1:13" ht="12" customHeight="1" x14ac:dyDescent="0.2">
      <c r="A4" s="3094" t="s">
        <v>144</v>
      </c>
      <c r="B4" s="3095"/>
      <c r="C4" s="12"/>
      <c r="D4" s="3190" t="s">
        <v>552</v>
      </c>
      <c r="E4" s="3121"/>
      <c r="F4" s="3121"/>
      <c r="G4" s="3121"/>
      <c r="H4" s="3122"/>
      <c r="I4" s="3191" t="s">
        <v>553</v>
      </c>
      <c r="J4" s="3193" t="s">
        <v>554</v>
      </c>
      <c r="K4" s="3191" t="s">
        <v>555</v>
      </c>
      <c r="L4" s="3194" t="s">
        <v>357</v>
      </c>
    </row>
    <row r="5" spans="1:13" ht="31.5" x14ac:dyDescent="0.2">
      <c r="A5" s="3094"/>
      <c r="B5" s="3095"/>
      <c r="C5" s="12"/>
      <c r="D5" s="2169" t="s">
        <v>556</v>
      </c>
      <c r="E5" s="2170" t="s">
        <v>557</v>
      </c>
      <c r="F5" s="2168" t="s">
        <v>558</v>
      </c>
      <c r="G5" s="2170" t="s">
        <v>555</v>
      </c>
      <c r="H5" s="2168" t="s">
        <v>124</v>
      </c>
      <c r="I5" s="3192"/>
      <c r="J5" s="3193"/>
      <c r="K5" s="3192"/>
      <c r="L5" s="3194"/>
    </row>
    <row r="6" spans="1:13" ht="10.5" customHeight="1" x14ac:dyDescent="0.2">
      <c r="A6" s="96"/>
      <c r="B6" s="18"/>
      <c r="C6" s="18"/>
      <c r="D6" s="1025" t="s">
        <v>559</v>
      </c>
      <c r="E6" s="1026" t="s">
        <v>560</v>
      </c>
      <c r="F6" s="1027" t="s">
        <v>561</v>
      </c>
      <c r="G6" s="1026" t="s">
        <v>562</v>
      </c>
      <c r="H6" s="1027" t="s">
        <v>563</v>
      </c>
      <c r="I6" s="1026" t="s">
        <v>564</v>
      </c>
      <c r="J6" s="1027" t="s">
        <v>565</v>
      </c>
      <c r="K6" s="1026" t="s">
        <v>566</v>
      </c>
      <c r="L6" s="1028" t="s">
        <v>567</v>
      </c>
    </row>
    <row r="7" spans="1:13" ht="10.5" customHeight="1" x14ac:dyDescent="0.2">
      <c r="A7" s="97"/>
      <c r="B7" s="23" t="s">
        <v>568</v>
      </c>
      <c r="C7" s="131"/>
      <c r="D7" s="1034" t="s">
        <v>569</v>
      </c>
      <c r="E7" s="1034" t="s">
        <v>569</v>
      </c>
      <c r="F7" s="1034" t="s">
        <v>569</v>
      </c>
      <c r="G7" s="1034" t="s">
        <v>569</v>
      </c>
      <c r="H7" s="1035" t="s">
        <v>569</v>
      </c>
      <c r="I7" s="1034" t="s">
        <v>569</v>
      </c>
      <c r="J7" s="1035" t="s">
        <v>569</v>
      </c>
      <c r="K7" s="1034" t="s">
        <v>569</v>
      </c>
      <c r="L7" s="1036" t="s">
        <v>569</v>
      </c>
    </row>
    <row r="8" spans="1:13" ht="15" customHeight="1" x14ac:dyDescent="0.2">
      <c r="A8" s="782" t="s">
        <v>50</v>
      </c>
      <c r="B8" s="783" t="s">
        <v>834</v>
      </c>
      <c r="C8" s="784" t="s">
        <v>571</v>
      </c>
      <c r="D8" s="1570">
        <v>50404</v>
      </c>
      <c r="E8" s="1570">
        <v>-1158</v>
      </c>
      <c r="F8" s="1570">
        <v>1808</v>
      </c>
      <c r="G8" s="1570">
        <v>-409</v>
      </c>
      <c r="H8" s="1570">
        <v>50645</v>
      </c>
      <c r="I8" s="1570"/>
      <c r="J8" s="1570">
        <v>3159</v>
      </c>
      <c r="K8" s="1570">
        <v>-788</v>
      </c>
      <c r="L8" s="1570">
        <v>53016</v>
      </c>
      <c r="M8" s="148"/>
    </row>
    <row r="9" spans="1:13" s="719" customFormat="1" ht="11.25" customHeight="1" x14ac:dyDescent="0.2">
      <c r="A9" s="723" t="s">
        <v>369</v>
      </c>
      <c r="B9" s="838" t="s">
        <v>370</v>
      </c>
      <c r="C9" s="781" t="s">
        <v>571</v>
      </c>
      <c r="D9" s="936">
        <v>9743</v>
      </c>
      <c r="E9" s="936">
        <v>1</v>
      </c>
      <c r="F9" s="936">
        <v>0</v>
      </c>
      <c r="G9" s="936">
        <v>0</v>
      </c>
      <c r="H9" s="936">
        <v>9744</v>
      </c>
      <c r="I9" s="936"/>
      <c r="J9" s="936">
        <v>-6</v>
      </c>
      <c r="K9" s="936">
        <v>0</v>
      </c>
      <c r="L9" s="936">
        <v>9738</v>
      </c>
      <c r="M9" s="718"/>
    </row>
    <row r="10" spans="1:13" s="719" customFormat="1" ht="9.75" customHeight="1" x14ac:dyDescent="0.2">
      <c r="A10" s="723" t="s">
        <v>371</v>
      </c>
      <c r="B10" s="838" t="s">
        <v>213</v>
      </c>
      <c r="C10" s="781" t="s">
        <v>571</v>
      </c>
      <c r="D10" s="936">
        <v>49903</v>
      </c>
      <c r="E10" s="936">
        <v>-1</v>
      </c>
      <c r="F10" s="936">
        <v>0</v>
      </c>
      <c r="G10" s="936">
        <v>-414</v>
      </c>
      <c r="H10" s="936">
        <v>49488</v>
      </c>
      <c r="I10" s="936"/>
      <c r="J10" s="936">
        <v>276</v>
      </c>
      <c r="K10" s="936">
        <v>10</v>
      </c>
      <c r="L10" s="936">
        <v>49774</v>
      </c>
      <c r="M10" s="718"/>
    </row>
    <row r="11" spans="1:13" s="719" customFormat="1" ht="9.75" customHeight="1" x14ac:dyDescent="0.2">
      <c r="A11" s="723" t="s">
        <v>214</v>
      </c>
      <c r="B11" s="838" t="s">
        <v>667</v>
      </c>
      <c r="C11" s="781" t="s">
        <v>571</v>
      </c>
      <c r="D11" s="936">
        <v>-11590</v>
      </c>
      <c r="E11" s="936">
        <v>-398</v>
      </c>
      <c r="F11" s="936">
        <v>970</v>
      </c>
      <c r="G11" s="936">
        <v>100</v>
      </c>
      <c r="H11" s="936">
        <v>-10918</v>
      </c>
      <c r="I11" s="936"/>
      <c r="J11" s="936">
        <v>2278</v>
      </c>
      <c r="K11" s="936">
        <v>-798</v>
      </c>
      <c r="L11" s="936">
        <v>-9438</v>
      </c>
      <c r="M11" s="718"/>
    </row>
    <row r="12" spans="1:13" s="719" customFormat="1" ht="9.75" customHeight="1" x14ac:dyDescent="0.2">
      <c r="A12" s="723" t="s">
        <v>668</v>
      </c>
      <c r="B12" s="838" t="s">
        <v>669</v>
      </c>
      <c r="C12" s="781" t="s">
        <v>571</v>
      </c>
      <c r="D12" s="936">
        <v>0</v>
      </c>
      <c r="E12" s="936">
        <v>0</v>
      </c>
      <c r="F12" s="936">
        <v>0</v>
      </c>
      <c r="G12" s="936">
        <v>0</v>
      </c>
      <c r="H12" s="936">
        <v>0</v>
      </c>
      <c r="I12" s="936"/>
      <c r="J12" s="936">
        <v>0</v>
      </c>
      <c r="K12" s="936">
        <v>0</v>
      </c>
      <c r="L12" s="936">
        <v>0</v>
      </c>
      <c r="M12" s="718"/>
    </row>
    <row r="13" spans="1:13" s="719" customFormat="1" ht="9.75" customHeight="1" x14ac:dyDescent="0.2">
      <c r="A13" s="723" t="s">
        <v>670</v>
      </c>
      <c r="B13" s="838" t="s">
        <v>671</v>
      </c>
      <c r="C13" s="781" t="s">
        <v>571</v>
      </c>
      <c r="D13" s="936">
        <v>0</v>
      </c>
      <c r="E13" s="936">
        <v>0</v>
      </c>
      <c r="F13" s="936">
        <v>0</v>
      </c>
      <c r="G13" s="936">
        <v>0</v>
      </c>
      <c r="H13" s="936">
        <v>0</v>
      </c>
      <c r="I13" s="936"/>
      <c r="J13" s="936">
        <v>0</v>
      </c>
      <c r="K13" s="936">
        <v>0</v>
      </c>
      <c r="L13" s="936">
        <v>0</v>
      </c>
      <c r="M13" s="718"/>
    </row>
    <row r="14" spans="1:13" s="719" customFormat="1" ht="9.75" customHeight="1" x14ac:dyDescent="0.2">
      <c r="A14" s="723" t="s">
        <v>672</v>
      </c>
      <c r="B14" s="838" t="s">
        <v>613</v>
      </c>
      <c r="C14" s="781" t="s">
        <v>571</v>
      </c>
      <c r="D14" s="936">
        <v>0</v>
      </c>
      <c r="E14" s="936">
        <v>0</v>
      </c>
      <c r="F14" s="936">
        <v>0</v>
      </c>
      <c r="G14" s="936">
        <v>0</v>
      </c>
      <c r="H14" s="936">
        <v>0</v>
      </c>
      <c r="I14" s="936"/>
      <c r="J14" s="936">
        <v>0</v>
      </c>
      <c r="K14" s="936">
        <v>0</v>
      </c>
      <c r="L14" s="936">
        <v>0</v>
      </c>
      <c r="M14" s="718"/>
    </row>
    <row r="15" spans="1:13" s="719" customFormat="1" ht="9.75" customHeight="1" x14ac:dyDescent="0.2">
      <c r="A15" s="723" t="s">
        <v>614</v>
      </c>
      <c r="B15" s="838" t="s">
        <v>835</v>
      </c>
      <c r="C15" s="781" t="s">
        <v>571</v>
      </c>
      <c r="D15" s="936">
        <v>2348</v>
      </c>
      <c r="E15" s="936">
        <v>-760</v>
      </c>
      <c r="F15" s="936">
        <v>838</v>
      </c>
      <c r="G15" s="936">
        <v>-95</v>
      </c>
      <c r="H15" s="936">
        <v>2331</v>
      </c>
      <c r="I15" s="936"/>
      <c r="J15" s="936">
        <v>611</v>
      </c>
      <c r="K15" s="936">
        <v>0</v>
      </c>
      <c r="L15" s="936">
        <v>2942</v>
      </c>
      <c r="M15" s="718"/>
    </row>
    <row r="16" spans="1:13" ht="15" customHeight="1" x14ac:dyDescent="0.2">
      <c r="A16" s="302" t="s">
        <v>52</v>
      </c>
      <c r="B16" s="161" t="s">
        <v>817</v>
      </c>
      <c r="C16" s="303" t="s">
        <v>571</v>
      </c>
      <c r="D16" s="1571">
        <v>42142</v>
      </c>
      <c r="E16" s="1571">
        <v>-1158</v>
      </c>
      <c r="F16" s="1571">
        <v>1772</v>
      </c>
      <c r="G16" s="1571">
        <v>-409</v>
      </c>
      <c r="H16" s="1571">
        <v>42347</v>
      </c>
      <c r="I16" s="1571"/>
      <c r="J16" s="1571">
        <v>2344</v>
      </c>
      <c r="K16" s="1571">
        <v>-788</v>
      </c>
      <c r="L16" s="1571">
        <v>43903</v>
      </c>
      <c r="M16" s="148"/>
    </row>
    <row r="17" spans="1:13" ht="9.75" customHeight="1" x14ac:dyDescent="0.2">
      <c r="A17" s="780" t="s">
        <v>836</v>
      </c>
      <c r="B17" s="724" t="s">
        <v>616</v>
      </c>
      <c r="C17" s="781" t="s">
        <v>571</v>
      </c>
      <c r="D17" s="1560">
        <v>0</v>
      </c>
      <c r="E17" s="1560">
        <v>1</v>
      </c>
      <c r="F17" s="1560">
        <v>0</v>
      </c>
      <c r="G17" s="1560">
        <v>0</v>
      </c>
      <c r="H17" s="1560">
        <v>1</v>
      </c>
      <c r="I17" s="1560"/>
      <c r="J17" s="1560">
        <v>-6</v>
      </c>
      <c r="K17" s="1560">
        <v>0</v>
      </c>
      <c r="L17" s="1560">
        <v>-5</v>
      </c>
      <c r="M17" s="148"/>
    </row>
    <row r="18" spans="1:13" ht="9.75" customHeight="1" x14ac:dyDescent="0.2">
      <c r="A18" s="780" t="s">
        <v>837</v>
      </c>
      <c r="B18" s="724" t="s">
        <v>368</v>
      </c>
      <c r="C18" s="781" t="s">
        <v>571</v>
      </c>
      <c r="D18" s="1560">
        <v>41051</v>
      </c>
      <c r="E18" s="1560">
        <v>-1</v>
      </c>
      <c r="F18" s="1560">
        <v>0</v>
      </c>
      <c r="G18" s="1560">
        <v>-414</v>
      </c>
      <c r="H18" s="1560">
        <v>40636</v>
      </c>
      <c r="I18" s="1560"/>
      <c r="J18" s="1560">
        <v>300</v>
      </c>
      <c r="K18" s="1560">
        <v>10</v>
      </c>
      <c r="L18" s="1560">
        <v>40946</v>
      </c>
      <c r="M18" s="148"/>
    </row>
    <row r="19" spans="1:13" ht="9.75" customHeight="1" x14ac:dyDescent="0.2">
      <c r="A19" s="780" t="s">
        <v>838</v>
      </c>
      <c r="B19" s="724" t="s">
        <v>364</v>
      </c>
      <c r="C19" s="781" t="s">
        <v>571</v>
      </c>
      <c r="D19" s="1560">
        <v>-1448</v>
      </c>
      <c r="E19" s="1560">
        <v>-398</v>
      </c>
      <c r="F19" s="1560">
        <v>970</v>
      </c>
      <c r="G19" s="1560">
        <v>100</v>
      </c>
      <c r="H19" s="1560">
        <v>-776</v>
      </c>
      <c r="I19" s="1560"/>
      <c r="J19" s="1560">
        <v>1439</v>
      </c>
      <c r="K19" s="1560">
        <v>-798</v>
      </c>
      <c r="L19" s="1560">
        <v>-135</v>
      </c>
      <c r="M19" s="148"/>
    </row>
    <row r="20" spans="1:13" ht="9.75" customHeight="1" x14ac:dyDescent="0.2">
      <c r="A20" s="780" t="s">
        <v>839</v>
      </c>
      <c r="B20" s="724" t="s">
        <v>365</v>
      </c>
      <c r="C20" s="781" t="s">
        <v>571</v>
      </c>
      <c r="D20" s="1560">
        <v>0</v>
      </c>
      <c r="E20" s="1560">
        <v>0</v>
      </c>
      <c r="F20" s="1560">
        <v>0</v>
      </c>
      <c r="G20" s="1560">
        <v>0</v>
      </c>
      <c r="H20" s="1560">
        <v>0</v>
      </c>
      <c r="I20" s="1560"/>
      <c r="J20" s="1560">
        <v>0</v>
      </c>
      <c r="K20" s="1560">
        <v>0</v>
      </c>
      <c r="L20" s="1560">
        <v>0</v>
      </c>
      <c r="M20" s="148"/>
    </row>
    <row r="21" spans="1:13" ht="9.75" customHeight="1" x14ac:dyDescent="0.2">
      <c r="A21" s="780" t="s">
        <v>840</v>
      </c>
      <c r="B21" s="724" t="s">
        <v>665</v>
      </c>
      <c r="C21" s="781" t="s">
        <v>571</v>
      </c>
      <c r="D21" s="1560">
        <v>0</v>
      </c>
      <c r="E21" s="1560">
        <v>0</v>
      </c>
      <c r="F21" s="1560">
        <v>0</v>
      </c>
      <c r="G21" s="1560">
        <v>0</v>
      </c>
      <c r="H21" s="1560">
        <v>0</v>
      </c>
      <c r="I21" s="1560"/>
      <c r="J21" s="1560">
        <v>0</v>
      </c>
      <c r="K21" s="1560">
        <v>0</v>
      </c>
      <c r="L21" s="1560">
        <v>0</v>
      </c>
      <c r="M21" s="148"/>
    </row>
    <row r="22" spans="1:13" ht="9.75" customHeight="1" x14ac:dyDescent="0.2">
      <c r="A22" s="780" t="s">
        <v>841</v>
      </c>
      <c r="B22" s="724" t="s">
        <v>366</v>
      </c>
      <c r="C22" s="781" t="s">
        <v>571</v>
      </c>
      <c r="D22" s="1560">
        <v>0</v>
      </c>
      <c r="E22" s="1560">
        <v>0</v>
      </c>
      <c r="F22" s="1560">
        <v>0</v>
      </c>
      <c r="G22" s="1560">
        <v>0</v>
      </c>
      <c r="H22" s="1560">
        <v>0</v>
      </c>
      <c r="I22" s="1560"/>
      <c r="J22" s="1560">
        <v>0</v>
      </c>
      <c r="K22" s="1560">
        <v>0</v>
      </c>
      <c r="L22" s="1560">
        <v>0</v>
      </c>
      <c r="M22" s="148"/>
    </row>
    <row r="23" spans="1:13" ht="9.75" customHeight="1" x14ac:dyDescent="0.2">
      <c r="A23" s="780" t="s">
        <v>842</v>
      </c>
      <c r="B23" s="724" t="s">
        <v>618</v>
      </c>
      <c r="C23" s="781" t="s">
        <v>571</v>
      </c>
      <c r="D23" s="1560">
        <v>2539</v>
      </c>
      <c r="E23" s="1560">
        <v>-760</v>
      </c>
      <c r="F23" s="1560">
        <v>802</v>
      </c>
      <c r="G23" s="1560">
        <v>-95</v>
      </c>
      <c r="H23" s="1560">
        <v>2486</v>
      </c>
      <c r="I23" s="1560"/>
      <c r="J23" s="1560">
        <v>611</v>
      </c>
      <c r="K23" s="1560">
        <v>0</v>
      </c>
      <c r="L23" s="1560">
        <v>3097</v>
      </c>
      <c r="M23" s="148"/>
    </row>
    <row r="24" spans="1:13" ht="15" customHeight="1" x14ac:dyDescent="0.2">
      <c r="A24" s="302" t="s">
        <v>53</v>
      </c>
      <c r="B24" s="161" t="s">
        <v>825</v>
      </c>
      <c r="C24" s="303" t="s">
        <v>571</v>
      </c>
      <c r="D24" s="1571">
        <v>8262</v>
      </c>
      <c r="E24" s="1571">
        <v>0</v>
      </c>
      <c r="F24" s="1571">
        <v>36</v>
      </c>
      <c r="G24" s="1571">
        <v>0</v>
      </c>
      <c r="H24" s="1571">
        <v>8298</v>
      </c>
      <c r="I24" s="1571"/>
      <c r="J24" s="1571">
        <v>815</v>
      </c>
      <c r="K24" s="1571">
        <v>0</v>
      </c>
      <c r="L24" s="1571">
        <v>9113</v>
      </c>
      <c r="M24" s="148"/>
    </row>
    <row r="25" spans="1:13" ht="9.75" customHeight="1" x14ac:dyDescent="0.2">
      <c r="A25" s="780" t="s">
        <v>843</v>
      </c>
      <c r="B25" s="724" t="s">
        <v>362</v>
      </c>
      <c r="C25" s="781" t="s">
        <v>571</v>
      </c>
      <c r="D25" s="1560">
        <v>9743</v>
      </c>
      <c r="E25" s="1560">
        <v>0</v>
      </c>
      <c r="F25" s="1560">
        <v>0</v>
      </c>
      <c r="G25" s="1560">
        <v>0</v>
      </c>
      <c r="H25" s="1560">
        <v>9743</v>
      </c>
      <c r="I25" s="1560"/>
      <c r="J25" s="1560">
        <v>0</v>
      </c>
      <c r="K25" s="1560">
        <v>0</v>
      </c>
      <c r="L25" s="1560">
        <v>9743</v>
      </c>
      <c r="M25" s="148"/>
    </row>
    <row r="26" spans="1:13" ht="9.75" customHeight="1" x14ac:dyDescent="0.2">
      <c r="A26" s="780" t="s">
        <v>844</v>
      </c>
      <c r="B26" s="724" t="s">
        <v>368</v>
      </c>
      <c r="C26" s="781" t="s">
        <v>571</v>
      </c>
      <c r="D26" s="1560">
        <v>8852</v>
      </c>
      <c r="E26" s="1560">
        <v>0</v>
      </c>
      <c r="F26" s="1560">
        <v>0</v>
      </c>
      <c r="G26" s="1560">
        <v>0</v>
      </c>
      <c r="H26" s="1560">
        <v>8852</v>
      </c>
      <c r="I26" s="1560"/>
      <c r="J26" s="1560">
        <v>-24</v>
      </c>
      <c r="K26" s="1560">
        <v>0</v>
      </c>
      <c r="L26" s="1560">
        <v>8828</v>
      </c>
      <c r="M26" s="148"/>
    </row>
    <row r="27" spans="1:13" ht="9.75" customHeight="1" x14ac:dyDescent="0.2">
      <c r="A27" s="780" t="s">
        <v>845</v>
      </c>
      <c r="B27" s="724" t="s">
        <v>364</v>
      </c>
      <c r="C27" s="781" t="s">
        <v>571</v>
      </c>
      <c r="D27" s="1560">
        <v>-10142</v>
      </c>
      <c r="E27" s="1560">
        <v>0</v>
      </c>
      <c r="F27" s="1560">
        <v>0</v>
      </c>
      <c r="G27" s="1560">
        <v>0</v>
      </c>
      <c r="H27" s="1560">
        <v>-10142</v>
      </c>
      <c r="I27" s="1560"/>
      <c r="J27" s="1560">
        <v>839</v>
      </c>
      <c r="K27" s="1560">
        <v>0</v>
      </c>
      <c r="L27" s="1560">
        <v>-9303</v>
      </c>
      <c r="M27" s="148"/>
    </row>
    <row r="28" spans="1:13" ht="9.75" customHeight="1" x14ac:dyDescent="0.2">
      <c r="A28" s="780" t="s">
        <v>846</v>
      </c>
      <c r="B28" s="724" t="s">
        <v>365</v>
      </c>
      <c r="C28" s="781" t="s">
        <v>571</v>
      </c>
      <c r="D28" s="1560">
        <v>0</v>
      </c>
      <c r="E28" s="1560">
        <v>0</v>
      </c>
      <c r="F28" s="1560">
        <v>0</v>
      </c>
      <c r="G28" s="1560">
        <v>0</v>
      </c>
      <c r="H28" s="1560">
        <v>0</v>
      </c>
      <c r="I28" s="1560"/>
      <c r="J28" s="1560">
        <v>0</v>
      </c>
      <c r="K28" s="1560">
        <v>0</v>
      </c>
      <c r="L28" s="1560">
        <v>0</v>
      </c>
      <c r="M28" s="148"/>
    </row>
    <row r="29" spans="1:13" ht="9.75" customHeight="1" x14ac:dyDescent="0.2">
      <c r="A29" s="780" t="s">
        <v>847</v>
      </c>
      <c r="B29" s="724" t="s">
        <v>665</v>
      </c>
      <c r="C29" s="781" t="s">
        <v>571</v>
      </c>
      <c r="D29" s="1560">
        <v>0</v>
      </c>
      <c r="E29" s="1560">
        <v>0</v>
      </c>
      <c r="F29" s="1560">
        <v>0</v>
      </c>
      <c r="G29" s="1560">
        <v>0</v>
      </c>
      <c r="H29" s="1560">
        <v>0</v>
      </c>
      <c r="I29" s="1560"/>
      <c r="J29" s="1560">
        <v>0</v>
      </c>
      <c r="K29" s="1560">
        <v>0</v>
      </c>
      <c r="L29" s="1560">
        <v>0</v>
      </c>
      <c r="M29" s="148"/>
    </row>
    <row r="30" spans="1:13" ht="9.75" customHeight="1" x14ac:dyDescent="0.2">
      <c r="A30" s="780" t="s">
        <v>848</v>
      </c>
      <c r="B30" s="724" t="s">
        <v>366</v>
      </c>
      <c r="C30" s="781" t="s">
        <v>571</v>
      </c>
      <c r="D30" s="1560">
        <v>0</v>
      </c>
      <c r="E30" s="1560">
        <v>0</v>
      </c>
      <c r="F30" s="1560">
        <v>0</v>
      </c>
      <c r="G30" s="1560">
        <v>0</v>
      </c>
      <c r="H30" s="1560">
        <v>0</v>
      </c>
      <c r="I30" s="1560"/>
      <c r="J30" s="1560">
        <v>0</v>
      </c>
      <c r="K30" s="1560">
        <v>0</v>
      </c>
      <c r="L30" s="1560">
        <v>0</v>
      </c>
      <c r="M30" s="148"/>
    </row>
    <row r="31" spans="1:13" ht="10.5" customHeight="1" x14ac:dyDescent="0.2">
      <c r="A31" s="785" t="s">
        <v>849</v>
      </c>
      <c r="B31" s="786" t="s">
        <v>619</v>
      </c>
      <c r="C31" s="787" t="s">
        <v>571</v>
      </c>
      <c r="D31" s="1575">
        <v>-191</v>
      </c>
      <c r="E31" s="1575">
        <v>0</v>
      </c>
      <c r="F31" s="1575">
        <v>36</v>
      </c>
      <c r="G31" s="1575">
        <v>0</v>
      </c>
      <c r="H31" s="1575">
        <v>-155</v>
      </c>
      <c r="I31" s="1575"/>
      <c r="J31" s="1575">
        <v>0</v>
      </c>
      <c r="K31" s="1575">
        <v>0</v>
      </c>
      <c r="L31" s="1575">
        <v>-155</v>
      </c>
      <c r="M31" s="148"/>
    </row>
    <row r="32" spans="1:13" ht="14.25" customHeight="1" x14ac:dyDescent="0.2">
      <c r="A32" s="106" t="s">
        <v>58</v>
      </c>
      <c r="B32" s="12"/>
      <c r="C32" s="35"/>
      <c r="D32" s="1030"/>
      <c r="E32" s="1030"/>
      <c r="F32" s="1030"/>
      <c r="G32" s="1030"/>
      <c r="H32" s="1030"/>
      <c r="I32" s="1030"/>
      <c r="J32" s="1030"/>
      <c r="K32" s="1030"/>
      <c r="L32" s="1030"/>
      <c r="M32" s="148"/>
    </row>
    <row r="33" spans="1:13" ht="9.75" customHeight="1" x14ac:dyDescent="0.2">
      <c r="A33" s="106" t="s">
        <v>59</v>
      </c>
      <c r="B33" s="12"/>
      <c r="C33" s="35"/>
      <c r="D33" s="1030"/>
      <c r="E33" s="1030"/>
      <c r="F33" s="1030"/>
      <c r="G33" s="1030"/>
      <c r="H33" s="1030"/>
      <c r="I33" s="1030"/>
      <c r="J33" s="1030"/>
      <c r="K33" s="1030"/>
      <c r="L33" s="1030"/>
      <c r="M33" s="148"/>
    </row>
    <row r="34" spans="1:13" ht="9.75" customHeight="1" x14ac:dyDescent="0.2">
      <c r="A34" s="132" t="s">
        <v>632</v>
      </c>
      <c r="B34" s="12"/>
      <c r="C34" s="35"/>
      <c r="D34" s="1030"/>
      <c r="E34" s="1030"/>
      <c r="F34" s="1030"/>
      <c r="G34" s="1030"/>
      <c r="H34" s="1030"/>
      <c r="I34" s="1030"/>
      <c r="J34" s="1030"/>
      <c r="K34" s="1030"/>
      <c r="L34" s="1030"/>
      <c r="M34" s="148"/>
    </row>
    <row r="35" spans="1:13" ht="9.75" customHeight="1" x14ac:dyDescent="0.2">
      <c r="A35" s="120" t="s">
        <v>633</v>
      </c>
      <c r="B35" s="12"/>
      <c r="C35" s="35"/>
      <c r="D35" s="1030"/>
      <c r="E35" s="1030"/>
      <c r="F35" s="1030"/>
      <c r="G35" s="1030"/>
      <c r="H35" s="1030"/>
      <c r="I35" s="1030"/>
      <c r="J35" s="1030"/>
      <c r="K35" s="1030"/>
      <c r="L35" s="1030"/>
      <c r="M35" s="148"/>
    </row>
  </sheetData>
  <mergeCells count="10">
    <mergeCell ref="G1:K1"/>
    <mergeCell ref="G2:L2"/>
    <mergeCell ref="D3:L3"/>
    <mergeCell ref="A4:B5"/>
    <mergeCell ref="D4:H4"/>
    <mergeCell ref="I4:I5"/>
    <mergeCell ref="J4:J5"/>
    <mergeCell ref="K4:K5"/>
    <mergeCell ref="L4:L5"/>
    <mergeCell ref="A1:B1"/>
  </mergeCells>
  <phoneticPr fontId="1" type="noConversion"/>
  <printOptions horizontalCentered="1"/>
  <pageMargins left="0.19685039370078741" right="0.19685039370078741" top="0.6692913385826772" bottom="0.51181102362204722" header="0" footer="0.31496062992125984"/>
  <pageSetup paperSize="9" firstPageNumber="31" fitToWidth="0" orientation="landscape" r:id="rId1"/>
  <headerFooter alignWithMargins="0">
    <oddFooter>&amp;C&amp;P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2">
    <pageSetUpPr fitToPage="1"/>
  </sheetPr>
  <dimension ref="A1:N34"/>
  <sheetViews>
    <sheetView view="pageBreakPreview" zoomScale="60" zoomScaleNormal="100" workbookViewId="0">
      <selection sqref="A1:B1"/>
    </sheetView>
  </sheetViews>
  <sheetFormatPr defaultRowHeight="12.75" x14ac:dyDescent="0.2"/>
  <cols>
    <col min="1" max="1" width="4.7109375" style="153" customWidth="1"/>
    <col min="2" max="2" width="35.28515625" style="34" customWidth="1"/>
    <col min="3" max="3" width="0.85546875" style="34" customWidth="1"/>
    <col min="4" max="4" width="10" style="961" customWidth="1"/>
    <col min="5" max="5" width="11" style="961" customWidth="1"/>
    <col min="6" max="12" width="10" style="961" customWidth="1"/>
    <col min="13" max="13" width="3.28515625" style="5" customWidth="1"/>
    <col min="14" max="16384" width="9.140625" style="34"/>
  </cols>
  <sheetData>
    <row r="1" spans="1:14" ht="27.75" customHeight="1" x14ac:dyDescent="0.2">
      <c r="A1" s="3107" t="s">
        <v>184</v>
      </c>
      <c r="B1" s="3075"/>
      <c r="C1" s="130"/>
      <c r="D1" s="1021"/>
      <c r="E1" s="952"/>
      <c r="F1" s="952"/>
      <c r="G1" s="3125" t="s">
        <v>185</v>
      </c>
      <c r="H1" s="3125"/>
      <c r="I1" s="3125"/>
      <c r="J1" s="3125"/>
      <c r="K1" s="3125"/>
      <c r="L1" s="953">
        <v>964</v>
      </c>
      <c r="M1" s="34"/>
    </row>
    <row r="2" spans="1:14" x14ac:dyDescent="0.2">
      <c r="A2" s="94" t="s">
        <v>286</v>
      </c>
      <c r="B2" s="7"/>
      <c r="C2" s="8"/>
      <c r="D2" s="1022"/>
      <c r="E2" s="952"/>
      <c r="F2" s="952"/>
      <c r="G2" s="3189" t="s">
        <v>356</v>
      </c>
      <c r="H2" s="3189"/>
      <c r="I2" s="3189"/>
      <c r="J2" s="3189"/>
      <c r="K2" s="3189"/>
      <c r="L2" s="3189"/>
      <c r="M2" s="34"/>
    </row>
    <row r="3" spans="1:14" ht="12" customHeight="1" x14ac:dyDescent="0.2">
      <c r="A3" s="95"/>
      <c r="B3" s="10"/>
      <c r="C3" s="11"/>
      <c r="D3" s="3186" t="s">
        <v>197</v>
      </c>
      <c r="E3" s="3187"/>
      <c r="F3" s="3187"/>
      <c r="G3" s="3187"/>
      <c r="H3" s="3187"/>
      <c r="I3" s="3187"/>
      <c r="J3" s="3187"/>
      <c r="K3" s="3187"/>
      <c r="L3" s="3188"/>
      <c r="M3" s="34"/>
    </row>
    <row r="4" spans="1:14" ht="12" customHeight="1" x14ac:dyDescent="0.2">
      <c r="A4" s="3094" t="s">
        <v>583</v>
      </c>
      <c r="B4" s="3095"/>
      <c r="C4" s="12"/>
      <c r="D4" s="3190" t="s">
        <v>552</v>
      </c>
      <c r="E4" s="3121"/>
      <c r="F4" s="3121"/>
      <c r="G4" s="3121"/>
      <c r="H4" s="3122"/>
      <c r="I4" s="3191" t="s">
        <v>553</v>
      </c>
      <c r="J4" s="3193" t="s">
        <v>554</v>
      </c>
      <c r="K4" s="3191" t="s">
        <v>555</v>
      </c>
      <c r="L4" s="3194" t="s">
        <v>584</v>
      </c>
    </row>
    <row r="5" spans="1:14" ht="31.5" x14ac:dyDescent="0.2">
      <c r="A5" s="3094"/>
      <c r="B5" s="3095"/>
      <c r="C5" s="12"/>
      <c r="D5" s="2169" t="s">
        <v>556</v>
      </c>
      <c r="E5" s="2170" t="s">
        <v>557</v>
      </c>
      <c r="F5" s="2168" t="s">
        <v>558</v>
      </c>
      <c r="G5" s="2170" t="s">
        <v>555</v>
      </c>
      <c r="H5" s="2168" t="s">
        <v>585</v>
      </c>
      <c r="I5" s="3192"/>
      <c r="J5" s="3193"/>
      <c r="K5" s="3192"/>
      <c r="L5" s="3194"/>
    </row>
    <row r="6" spans="1:14" ht="10.5" customHeight="1" x14ac:dyDescent="0.2">
      <c r="A6" s="96"/>
      <c r="B6" s="18"/>
      <c r="C6" s="18"/>
      <c r="D6" s="1025" t="s">
        <v>559</v>
      </c>
      <c r="E6" s="1026" t="s">
        <v>560</v>
      </c>
      <c r="F6" s="1027" t="s">
        <v>561</v>
      </c>
      <c r="G6" s="1026" t="s">
        <v>562</v>
      </c>
      <c r="H6" s="1027" t="s">
        <v>563</v>
      </c>
      <c r="I6" s="1026" t="s">
        <v>564</v>
      </c>
      <c r="J6" s="1027" t="s">
        <v>565</v>
      </c>
      <c r="K6" s="1026" t="s">
        <v>566</v>
      </c>
      <c r="L6" s="1028" t="s">
        <v>567</v>
      </c>
    </row>
    <row r="7" spans="1:14" ht="10.5" customHeight="1" x14ac:dyDescent="0.2">
      <c r="A7" s="99"/>
      <c r="B7" s="23" t="s">
        <v>568</v>
      </c>
      <c r="C7" s="131"/>
      <c r="D7" s="1034" t="s">
        <v>569</v>
      </c>
      <c r="E7" s="1034" t="s">
        <v>569</v>
      </c>
      <c r="F7" s="1034" t="s">
        <v>569</v>
      </c>
      <c r="G7" s="1034" t="s">
        <v>569</v>
      </c>
      <c r="H7" s="1035" t="s">
        <v>569</v>
      </c>
      <c r="I7" s="1034" t="s">
        <v>569</v>
      </c>
      <c r="J7" s="1035" t="s">
        <v>569</v>
      </c>
      <c r="K7" s="1034" t="s">
        <v>569</v>
      </c>
      <c r="L7" s="1036" t="s">
        <v>569</v>
      </c>
      <c r="M7"/>
      <c r="N7"/>
    </row>
    <row r="8" spans="1:14" ht="15" customHeight="1" x14ac:dyDescent="0.2">
      <c r="A8" s="1311">
        <v>63</v>
      </c>
      <c r="B8" s="1312" t="s">
        <v>658</v>
      </c>
      <c r="C8" s="789" t="s">
        <v>571</v>
      </c>
      <c r="D8" s="1358">
        <v>402567</v>
      </c>
      <c r="E8" s="1358">
        <v>788</v>
      </c>
      <c r="F8" s="1358">
        <v>9648</v>
      </c>
      <c r="G8" s="1358">
        <v>-1195</v>
      </c>
      <c r="H8" s="1358">
        <v>411808</v>
      </c>
      <c r="I8" s="1358"/>
      <c r="J8" s="1358">
        <v>19327</v>
      </c>
      <c r="K8" s="1358">
        <v>-3860</v>
      </c>
      <c r="L8" s="1358">
        <v>427275</v>
      </c>
      <c r="M8"/>
      <c r="N8"/>
    </row>
    <row r="9" spans="1:14" s="719" customFormat="1" ht="12" customHeight="1" x14ac:dyDescent="0.2">
      <c r="A9" s="1313" t="s">
        <v>586</v>
      </c>
      <c r="B9" s="1314" t="s">
        <v>372</v>
      </c>
      <c r="C9" s="722" t="s">
        <v>571</v>
      </c>
      <c r="D9" s="936">
        <v>0</v>
      </c>
      <c r="E9" s="936">
        <v>24</v>
      </c>
      <c r="F9" s="936">
        <v>0</v>
      </c>
      <c r="G9" s="936">
        <v>0</v>
      </c>
      <c r="H9" s="936">
        <v>24</v>
      </c>
      <c r="I9" s="936"/>
      <c r="J9" s="936">
        <v>19</v>
      </c>
      <c r="K9" s="936">
        <v>-2</v>
      </c>
      <c r="L9" s="936">
        <v>41</v>
      </c>
      <c r="M9" s="846"/>
      <c r="N9" s="846"/>
    </row>
    <row r="10" spans="1:14" s="719" customFormat="1" ht="12" customHeight="1" x14ac:dyDescent="0.2">
      <c r="A10" s="1313" t="s">
        <v>373</v>
      </c>
      <c r="B10" s="1314" t="s">
        <v>374</v>
      </c>
      <c r="C10" s="722" t="s">
        <v>571</v>
      </c>
      <c r="D10" s="936">
        <v>325296</v>
      </c>
      <c r="E10" s="936">
        <v>1</v>
      </c>
      <c r="F10" s="936">
        <v>0</v>
      </c>
      <c r="G10" s="936">
        <v>-469</v>
      </c>
      <c r="H10" s="936">
        <v>324828</v>
      </c>
      <c r="I10" s="936"/>
      <c r="J10" s="936">
        <v>3146</v>
      </c>
      <c r="K10" s="936">
        <v>-17</v>
      </c>
      <c r="L10" s="936">
        <v>327957</v>
      </c>
      <c r="M10" s="846"/>
      <c r="N10" s="846"/>
    </row>
    <row r="11" spans="1:14" s="719" customFormat="1" ht="12" customHeight="1" x14ac:dyDescent="0.2">
      <c r="A11" s="1313" t="s">
        <v>375</v>
      </c>
      <c r="B11" s="1314" t="s">
        <v>376</v>
      </c>
      <c r="C11" s="722" t="s">
        <v>571</v>
      </c>
      <c r="D11" s="936">
        <v>77271</v>
      </c>
      <c r="E11" s="936">
        <v>763</v>
      </c>
      <c r="F11" s="936">
        <v>9648</v>
      </c>
      <c r="G11" s="936">
        <v>-726</v>
      </c>
      <c r="H11" s="936">
        <v>86956</v>
      </c>
      <c r="I11" s="936"/>
      <c r="J11" s="936">
        <v>16162</v>
      </c>
      <c r="K11" s="936">
        <v>-3841</v>
      </c>
      <c r="L11" s="936">
        <v>99277</v>
      </c>
      <c r="M11" s="718"/>
    </row>
    <row r="12" spans="1:14" s="719" customFormat="1" ht="12" customHeight="1" x14ac:dyDescent="0.2">
      <c r="A12" s="1313" t="s">
        <v>377</v>
      </c>
      <c r="B12" s="1314" t="s">
        <v>540</v>
      </c>
      <c r="C12" s="722"/>
      <c r="D12" s="936">
        <v>0</v>
      </c>
      <c r="E12" s="936">
        <v>0</v>
      </c>
      <c r="F12" s="936">
        <v>0</v>
      </c>
      <c r="G12" s="936">
        <v>0</v>
      </c>
      <c r="H12" s="936">
        <v>0</v>
      </c>
      <c r="I12" s="936"/>
      <c r="J12" s="936">
        <v>0</v>
      </c>
      <c r="K12" s="936">
        <v>0</v>
      </c>
      <c r="L12" s="936">
        <v>0</v>
      </c>
      <c r="M12" s="718"/>
    </row>
    <row r="13" spans="1:14" s="719" customFormat="1" ht="12" customHeight="1" x14ac:dyDescent="0.2">
      <c r="A13" s="1313" t="s">
        <v>379</v>
      </c>
      <c r="B13" s="1314" t="s">
        <v>380</v>
      </c>
      <c r="C13" s="722" t="s">
        <v>571</v>
      </c>
      <c r="D13" s="936">
        <v>0</v>
      </c>
      <c r="E13" s="936">
        <v>0</v>
      </c>
      <c r="F13" s="936">
        <v>0</v>
      </c>
      <c r="G13" s="936">
        <v>0</v>
      </c>
      <c r="H13" s="936">
        <v>0</v>
      </c>
      <c r="I13" s="936"/>
      <c r="J13" s="936">
        <v>0</v>
      </c>
      <c r="K13" s="936">
        <v>0</v>
      </c>
      <c r="L13" s="936">
        <v>0</v>
      </c>
      <c r="M13" s="718"/>
    </row>
    <row r="14" spans="1:14" s="719" customFormat="1" ht="12" customHeight="1" x14ac:dyDescent="0.2">
      <c r="A14" s="1313" t="s">
        <v>381</v>
      </c>
      <c r="B14" s="1314" t="s">
        <v>382</v>
      </c>
      <c r="C14" s="722" t="s">
        <v>571</v>
      </c>
      <c r="D14" s="936">
        <v>0</v>
      </c>
      <c r="E14" s="936">
        <v>0</v>
      </c>
      <c r="F14" s="936">
        <v>0</v>
      </c>
      <c r="G14" s="936">
        <v>0</v>
      </c>
      <c r="H14" s="936">
        <v>0</v>
      </c>
      <c r="I14" s="936"/>
      <c r="J14" s="936">
        <v>0</v>
      </c>
      <c r="K14" s="936">
        <v>0</v>
      </c>
      <c r="L14" s="936">
        <v>0</v>
      </c>
      <c r="M14" s="718"/>
    </row>
    <row r="15" spans="1:14" s="719" customFormat="1" ht="12" customHeight="1" x14ac:dyDescent="0.2">
      <c r="A15" s="1313" t="s">
        <v>383</v>
      </c>
      <c r="B15" s="1314" t="s">
        <v>472</v>
      </c>
      <c r="C15" s="722" t="s">
        <v>571</v>
      </c>
      <c r="D15" s="936">
        <v>0</v>
      </c>
      <c r="E15" s="936">
        <v>0</v>
      </c>
      <c r="F15" s="936">
        <v>0</v>
      </c>
      <c r="G15" s="936">
        <v>0</v>
      </c>
      <c r="H15" s="936">
        <v>0</v>
      </c>
      <c r="I15" s="936"/>
      <c r="J15" s="936">
        <v>0</v>
      </c>
      <c r="K15" s="936">
        <v>0</v>
      </c>
      <c r="L15" s="936">
        <v>0</v>
      </c>
      <c r="M15" s="718"/>
    </row>
    <row r="16" spans="1:14" ht="15" customHeight="1" x14ac:dyDescent="0.2">
      <c r="A16" s="1315">
        <v>631</v>
      </c>
      <c r="B16" s="1316" t="s">
        <v>817</v>
      </c>
      <c r="C16" s="308" t="s">
        <v>571</v>
      </c>
      <c r="D16" s="1359">
        <v>225875</v>
      </c>
      <c r="E16" s="1359">
        <v>783</v>
      </c>
      <c r="F16" s="1359">
        <v>9648</v>
      </c>
      <c r="G16" s="1359">
        <v>-1195</v>
      </c>
      <c r="H16" s="1359">
        <v>235111</v>
      </c>
      <c r="I16" s="1359"/>
      <c r="J16" s="1359">
        <v>17769</v>
      </c>
      <c r="K16" s="1359">
        <v>-3860</v>
      </c>
      <c r="L16" s="1359">
        <v>249020</v>
      </c>
      <c r="M16" s="148"/>
    </row>
    <row r="17" spans="1:13" ht="12" customHeight="1" x14ac:dyDescent="0.2">
      <c r="A17" s="1317">
        <v>6312</v>
      </c>
      <c r="B17" s="1318" t="s">
        <v>616</v>
      </c>
      <c r="C17" s="791" t="s">
        <v>571</v>
      </c>
      <c r="D17" s="1362">
        <v>0</v>
      </c>
      <c r="E17" s="1362">
        <v>24</v>
      </c>
      <c r="F17" s="1362">
        <v>0</v>
      </c>
      <c r="G17" s="1362">
        <v>0</v>
      </c>
      <c r="H17" s="1362">
        <v>24</v>
      </c>
      <c r="I17" s="1362"/>
      <c r="J17" s="1362">
        <v>19</v>
      </c>
      <c r="K17" s="1362">
        <v>-2</v>
      </c>
      <c r="L17" s="1362">
        <v>41</v>
      </c>
      <c r="M17" s="148"/>
    </row>
    <row r="18" spans="1:13" ht="12" customHeight="1" x14ac:dyDescent="0.2">
      <c r="A18" s="1317">
        <v>6313</v>
      </c>
      <c r="B18" s="1318" t="s">
        <v>368</v>
      </c>
      <c r="C18" s="791" t="s">
        <v>571</v>
      </c>
      <c r="D18" s="1362">
        <v>211745</v>
      </c>
      <c r="E18" s="1362">
        <v>1</v>
      </c>
      <c r="F18" s="1362">
        <v>0</v>
      </c>
      <c r="G18" s="1362">
        <v>-469</v>
      </c>
      <c r="H18" s="1362">
        <v>211277</v>
      </c>
      <c r="I18" s="1362"/>
      <c r="J18" s="1362">
        <v>3007</v>
      </c>
      <c r="K18" s="1362">
        <v>-17</v>
      </c>
      <c r="L18" s="1362">
        <v>214267</v>
      </c>
      <c r="M18" s="148"/>
    </row>
    <row r="19" spans="1:13" ht="12" customHeight="1" x14ac:dyDescent="0.2">
      <c r="A19" s="1317">
        <v>6314</v>
      </c>
      <c r="B19" s="1318" t="s">
        <v>364</v>
      </c>
      <c r="C19" s="791" t="s">
        <v>571</v>
      </c>
      <c r="D19" s="1362">
        <v>14130</v>
      </c>
      <c r="E19" s="1362">
        <v>758</v>
      </c>
      <c r="F19" s="1362">
        <v>9648</v>
      </c>
      <c r="G19" s="1362">
        <v>-726</v>
      </c>
      <c r="H19" s="1362">
        <v>23810</v>
      </c>
      <c r="I19" s="1362"/>
      <c r="J19" s="1362">
        <v>14743</v>
      </c>
      <c r="K19" s="1362">
        <v>-3841</v>
      </c>
      <c r="L19" s="1362">
        <v>34712</v>
      </c>
      <c r="M19" s="148"/>
    </row>
    <row r="20" spans="1:13" ht="12" customHeight="1" x14ac:dyDescent="0.2">
      <c r="A20" s="1317">
        <v>6315</v>
      </c>
      <c r="B20" s="1318" t="s">
        <v>473</v>
      </c>
      <c r="C20" s="791"/>
      <c r="D20" s="1362">
        <v>0</v>
      </c>
      <c r="E20" s="1362">
        <v>0</v>
      </c>
      <c r="F20" s="1362">
        <v>0</v>
      </c>
      <c r="G20" s="1362">
        <v>0</v>
      </c>
      <c r="H20" s="1362">
        <v>0</v>
      </c>
      <c r="I20" s="1362"/>
      <c r="J20" s="1362">
        <v>0</v>
      </c>
      <c r="K20" s="1362">
        <v>0</v>
      </c>
      <c r="L20" s="1362">
        <v>0</v>
      </c>
      <c r="M20" s="148"/>
    </row>
    <row r="21" spans="1:13" ht="12" customHeight="1" x14ac:dyDescent="0.2">
      <c r="A21" s="1317">
        <v>6316</v>
      </c>
      <c r="B21" s="1318" t="s">
        <v>665</v>
      </c>
      <c r="C21" s="791" t="s">
        <v>571</v>
      </c>
      <c r="D21" s="1362">
        <v>0</v>
      </c>
      <c r="E21" s="1362">
        <v>0</v>
      </c>
      <c r="F21" s="1362">
        <v>0</v>
      </c>
      <c r="G21" s="1362">
        <v>0</v>
      </c>
      <c r="H21" s="1362">
        <v>0</v>
      </c>
      <c r="I21" s="1362"/>
      <c r="J21" s="1362">
        <v>0</v>
      </c>
      <c r="K21" s="1362">
        <v>0</v>
      </c>
      <c r="L21" s="1362">
        <v>0</v>
      </c>
      <c r="M21" s="148"/>
    </row>
    <row r="22" spans="1:13" ht="12" customHeight="1" x14ac:dyDescent="0.2">
      <c r="A22" s="1317">
        <v>6317</v>
      </c>
      <c r="B22" s="1318" t="s">
        <v>366</v>
      </c>
      <c r="C22" s="791" t="s">
        <v>571</v>
      </c>
      <c r="D22" s="1362">
        <v>0</v>
      </c>
      <c r="E22" s="1362">
        <v>0</v>
      </c>
      <c r="F22" s="1362">
        <v>0</v>
      </c>
      <c r="G22" s="1362">
        <v>0</v>
      </c>
      <c r="H22" s="1362">
        <v>0</v>
      </c>
      <c r="I22" s="1362"/>
      <c r="J22" s="1362">
        <v>0</v>
      </c>
      <c r="K22" s="1362">
        <v>0</v>
      </c>
      <c r="L22" s="1362">
        <v>0</v>
      </c>
      <c r="M22" s="148"/>
    </row>
    <row r="23" spans="1:13" ht="12" customHeight="1" x14ac:dyDescent="0.2">
      <c r="A23" s="1317">
        <v>6318</v>
      </c>
      <c r="B23" s="1318" t="s">
        <v>618</v>
      </c>
      <c r="C23" s="791" t="s">
        <v>571</v>
      </c>
      <c r="D23" s="1362">
        <v>0</v>
      </c>
      <c r="E23" s="1362">
        <v>0</v>
      </c>
      <c r="F23" s="1362">
        <v>0</v>
      </c>
      <c r="G23" s="1362">
        <v>0</v>
      </c>
      <c r="H23" s="1362">
        <v>0</v>
      </c>
      <c r="I23" s="1362"/>
      <c r="J23" s="1362">
        <v>0</v>
      </c>
      <c r="K23" s="1362">
        <v>0</v>
      </c>
      <c r="L23" s="1362">
        <v>0</v>
      </c>
      <c r="M23" s="148"/>
    </row>
    <row r="24" spans="1:13" ht="15" customHeight="1" x14ac:dyDescent="0.2">
      <c r="A24" s="1315">
        <v>632</v>
      </c>
      <c r="B24" s="1316" t="s">
        <v>825</v>
      </c>
      <c r="C24" s="308" t="s">
        <v>571</v>
      </c>
      <c r="D24" s="1359">
        <v>176692</v>
      </c>
      <c r="E24" s="1359">
        <v>5</v>
      </c>
      <c r="F24" s="1359">
        <v>0</v>
      </c>
      <c r="G24" s="1359">
        <v>0</v>
      </c>
      <c r="H24" s="1359">
        <v>176697</v>
      </c>
      <c r="I24" s="1359"/>
      <c r="J24" s="1359">
        <v>1558</v>
      </c>
      <c r="K24" s="1359">
        <v>0</v>
      </c>
      <c r="L24" s="1359">
        <v>178255</v>
      </c>
      <c r="M24" s="148"/>
    </row>
    <row r="25" spans="1:13" ht="12" customHeight="1" x14ac:dyDescent="0.2">
      <c r="A25" s="1317">
        <v>6322</v>
      </c>
      <c r="B25" s="1318" t="s">
        <v>362</v>
      </c>
      <c r="C25" s="791" t="s">
        <v>571</v>
      </c>
      <c r="D25" s="1362">
        <v>0</v>
      </c>
      <c r="E25" s="1362">
        <v>0</v>
      </c>
      <c r="F25" s="1362">
        <v>0</v>
      </c>
      <c r="G25" s="1362">
        <v>0</v>
      </c>
      <c r="H25" s="1363">
        <v>0</v>
      </c>
      <c r="I25" s="1362"/>
      <c r="J25" s="1362">
        <v>0</v>
      </c>
      <c r="K25" s="1362">
        <v>0</v>
      </c>
      <c r="L25" s="1364">
        <v>0</v>
      </c>
      <c r="M25" s="148"/>
    </row>
    <row r="26" spans="1:13" ht="12" customHeight="1" x14ac:dyDescent="0.2">
      <c r="A26" s="1317">
        <v>6323</v>
      </c>
      <c r="B26" s="1318" t="s">
        <v>368</v>
      </c>
      <c r="C26" s="791" t="s">
        <v>571</v>
      </c>
      <c r="D26" s="1362">
        <v>113551</v>
      </c>
      <c r="E26" s="1362">
        <v>0</v>
      </c>
      <c r="F26" s="1362">
        <v>0</v>
      </c>
      <c r="G26" s="1362">
        <v>0</v>
      </c>
      <c r="H26" s="1363">
        <v>113551</v>
      </c>
      <c r="I26" s="1362"/>
      <c r="J26" s="1363">
        <v>139</v>
      </c>
      <c r="K26" s="1362">
        <v>0</v>
      </c>
      <c r="L26" s="1364">
        <v>113690</v>
      </c>
      <c r="M26" s="148"/>
    </row>
    <row r="27" spans="1:13" ht="12" customHeight="1" x14ac:dyDescent="0.2">
      <c r="A27" s="1317">
        <v>6324</v>
      </c>
      <c r="B27" s="1318" t="s">
        <v>364</v>
      </c>
      <c r="C27" s="791" t="s">
        <v>571</v>
      </c>
      <c r="D27" s="1362">
        <v>63141</v>
      </c>
      <c r="E27" s="1362">
        <v>5</v>
      </c>
      <c r="F27" s="1362">
        <v>0</v>
      </c>
      <c r="G27" s="1362">
        <v>0</v>
      </c>
      <c r="H27" s="1363">
        <v>63146</v>
      </c>
      <c r="I27" s="1362"/>
      <c r="J27" s="1363">
        <v>1419</v>
      </c>
      <c r="K27" s="1362">
        <v>0</v>
      </c>
      <c r="L27" s="1364">
        <v>64565</v>
      </c>
      <c r="M27" s="148"/>
    </row>
    <row r="28" spans="1:13" ht="12" customHeight="1" x14ac:dyDescent="0.2">
      <c r="A28" s="1317">
        <v>6325</v>
      </c>
      <c r="B28" s="1318" t="s">
        <v>474</v>
      </c>
      <c r="C28" s="791"/>
      <c r="D28" s="1362">
        <v>0</v>
      </c>
      <c r="E28" s="1362">
        <v>0</v>
      </c>
      <c r="F28" s="1362">
        <v>0</v>
      </c>
      <c r="G28" s="1362">
        <v>0</v>
      </c>
      <c r="H28" s="1363">
        <v>0</v>
      </c>
      <c r="I28" s="1362"/>
      <c r="J28" s="1363">
        <v>0</v>
      </c>
      <c r="K28" s="1362">
        <v>0</v>
      </c>
      <c r="L28" s="1364">
        <v>0</v>
      </c>
      <c r="M28" s="148"/>
    </row>
    <row r="29" spans="1:13" ht="12" customHeight="1" x14ac:dyDescent="0.2">
      <c r="A29" s="1317">
        <v>6326</v>
      </c>
      <c r="B29" s="1318" t="s">
        <v>665</v>
      </c>
      <c r="C29" s="791" t="s">
        <v>571</v>
      </c>
      <c r="D29" s="1362">
        <v>0</v>
      </c>
      <c r="E29" s="1362">
        <v>0</v>
      </c>
      <c r="F29" s="1362">
        <v>0</v>
      </c>
      <c r="G29" s="1362">
        <v>0</v>
      </c>
      <c r="H29" s="1363">
        <v>0</v>
      </c>
      <c r="I29" s="1362"/>
      <c r="J29" s="1363">
        <v>0</v>
      </c>
      <c r="K29" s="1362">
        <v>0</v>
      </c>
      <c r="L29" s="1364">
        <v>0</v>
      </c>
      <c r="M29" s="148"/>
    </row>
    <row r="30" spans="1:13" ht="12" customHeight="1" x14ac:dyDescent="0.2">
      <c r="A30" s="1317">
        <v>6327</v>
      </c>
      <c r="B30" s="1318" t="s">
        <v>366</v>
      </c>
      <c r="C30" s="791" t="s">
        <v>571</v>
      </c>
      <c r="D30" s="1362">
        <v>0</v>
      </c>
      <c r="E30" s="1362">
        <v>0</v>
      </c>
      <c r="F30" s="1362">
        <v>0</v>
      </c>
      <c r="G30" s="1362">
        <v>0</v>
      </c>
      <c r="H30" s="1363">
        <v>0</v>
      </c>
      <c r="I30" s="1362"/>
      <c r="J30" s="1363">
        <v>0</v>
      </c>
      <c r="K30" s="1362">
        <v>0</v>
      </c>
      <c r="L30" s="1364">
        <v>0</v>
      </c>
      <c r="M30" s="148"/>
    </row>
    <row r="31" spans="1:13" ht="12" customHeight="1" x14ac:dyDescent="0.2">
      <c r="A31" s="1319">
        <v>6328</v>
      </c>
      <c r="B31" s="1320" t="s">
        <v>619</v>
      </c>
      <c r="C31" s="793" t="s">
        <v>571</v>
      </c>
      <c r="D31" s="1576">
        <v>0</v>
      </c>
      <c r="E31" s="1576">
        <v>0</v>
      </c>
      <c r="F31" s="1576">
        <v>0</v>
      </c>
      <c r="G31" s="1576">
        <v>0</v>
      </c>
      <c r="H31" s="1577">
        <v>0</v>
      </c>
      <c r="I31" s="1576"/>
      <c r="J31" s="1577">
        <v>0</v>
      </c>
      <c r="K31" s="1576">
        <v>0</v>
      </c>
      <c r="L31" s="1578">
        <v>0</v>
      </c>
      <c r="M31" s="148"/>
    </row>
    <row r="32" spans="1:13" ht="11.25" customHeight="1" x14ac:dyDescent="0.2">
      <c r="A32" s="106" t="s">
        <v>634</v>
      </c>
      <c r="B32" s="12"/>
      <c r="C32" s="35"/>
      <c r="D32" s="1030"/>
      <c r="E32" s="1030"/>
      <c r="F32" s="1030"/>
      <c r="G32" s="1030"/>
      <c r="H32" s="1030"/>
      <c r="I32" s="1030"/>
      <c r="J32" s="1030"/>
      <c r="K32" s="1030"/>
      <c r="L32" s="1030"/>
      <c r="M32" s="148"/>
    </row>
    <row r="33" spans="1:13" ht="9" customHeight="1" x14ac:dyDescent="0.2">
      <c r="A33" s="106" t="s">
        <v>635</v>
      </c>
      <c r="B33" s="12"/>
      <c r="C33" s="35"/>
      <c r="D33" s="1030"/>
      <c r="E33" s="1030"/>
      <c r="F33" s="1030"/>
      <c r="G33" s="1030"/>
      <c r="H33" s="1030"/>
      <c r="I33" s="1030"/>
      <c r="J33" s="1030"/>
      <c r="K33" s="1030"/>
      <c r="L33" s="1030"/>
      <c r="M33" s="148"/>
    </row>
    <row r="34" spans="1:13" ht="9" customHeight="1" x14ac:dyDescent="0.2">
      <c r="A34" s="106" t="s">
        <v>636</v>
      </c>
      <c r="B34" s="12"/>
      <c r="C34" s="35"/>
      <c r="D34" s="1030"/>
      <c r="E34" s="914"/>
      <c r="F34" s="1030"/>
      <c r="G34" s="1030"/>
      <c r="H34" s="1030"/>
      <c r="I34" s="1030"/>
      <c r="J34" s="1030"/>
      <c r="K34" s="1030"/>
      <c r="L34" s="1030"/>
      <c r="M34" s="148"/>
    </row>
  </sheetData>
  <mergeCells count="10">
    <mergeCell ref="D3:L3"/>
    <mergeCell ref="G1:K1"/>
    <mergeCell ref="G2:L2"/>
    <mergeCell ref="A4:B5"/>
    <mergeCell ref="D4:H4"/>
    <mergeCell ref="I4:I5"/>
    <mergeCell ref="J4:J5"/>
    <mergeCell ref="K4:K5"/>
    <mergeCell ref="L4:L5"/>
    <mergeCell ref="A1:B1"/>
  </mergeCells>
  <phoneticPr fontId="1" type="noConversion"/>
  <printOptions horizontalCentered="1"/>
  <pageMargins left="0.19685039370078741" right="0.19685039370078741" top="0.6692913385826772" bottom="0.51181102362204722" header="0" footer="0.31496062992125984"/>
  <pageSetup paperSize="9" firstPageNumber="31" fitToWidth="0" orientation="landscape" r:id="rId1"/>
  <headerFooter alignWithMargins="0">
    <oddFooter>&amp;C&amp;P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3">
    <pageSetUpPr fitToPage="1"/>
  </sheetPr>
  <dimension ref="A1:M35"/>
  <sheetViews>
    <sheetView view="pageBreakPreview" zoomScale="60" zoomScaleNormal="100" workbookViewId="0">
      <selection sqref="A1:B1"/>
    </sheetView>
  </sheetViews>
  <sheetFormatPr defaultRowHeight="12.75" x14ac:dyDescent="0.2"/>
  <cols>
    <col min="1" max="1" width="4.7109375" style="153" customWidth="1"/>
    <col min="2" max="2" width="35.28515625" style="34" customWidth="1"/>
    <col min="3" max="3" width="0.85546875" style="34" customWidth="1"/>
    <col min="4" max="4" width="10" style="961" customWidth="1"/>
    <col min="5" max="5" width="11.28515625" style="961" customWidth="1"/>
    <col min="6" max="12" width="10" style="961" customWidth="1"/>
    <col min="13" max="13" width="3.28515625" style="5" customWidth="1"/>
    <col min="14" max="16384" width="9.140625" style="34"/>
  </cols>
  <sheetData>
    <row r="1" spans="1:13" ht="27.75" customHeight="1" x14ac:dyDescent="0.2">
      <c r="A1" s="3107" t="s">
        <v>184</v>
      </c>
      <c r="B1" s="3075"/>
      <c r="C1" s="130"/>
      <c r="D1" s="1021"/>
      <c r="E1" s="952"/>
      <c r="F1" s="952"/>
      <c r="G1" s="3125" t="s">
        <v>185</v>
      </c>
      <c r="H1" s="3125"/>
      <c r="I1" s="3125"/>
      <c r="J1" s="3125"/>
      <c r="K1" s="3125"/>
      <c r="L1" s="953">
        <v>964</v>
      </c>
      <c r="M1" s="34"/>
    </row>
    <row r="2" spans="1:13" x14ac:dyDescent="0.2">
      <c r="A2" s="94" t="s">
        <v>44</v>
      </c>
      <c r="B2" s="7"/>
      <c r="C2" s="8"/>
      <c r="D2" s="1022"/>
      <c r="E2" s="952"/>
      <c r="F2" s="952"/>
      <c r="G2" s="3189" t="s">
        <v>356</v>
      </c>
      <c r="H2" s="3189"/>
      <c r="I2" s="3189"/>
      <c r="J2" s="3189"/>
      <c r="K2" s="3189"/>
      <c r="L2" s="3189"/>
      <c r="M2" s="34"/>
    </row>
    <row r="3" spans="1:13" ht="12" customHeight="1" x14ac:dyDescent="0.2">
      <c r="A3" s="95"/>
      <c r="B3" s="10"/>
      <c r="C3" s="11"/>
      <c r="D3" s="3186" t="s">
        <v>197</v>
      </c>
      <c r="E3" s="3187"/>
      <c r="F3" s="3187"/>
      <c r="G3" s="3187"/>
      <c r="H3" s="3187"/>
      <c r="I3" s="3187"/>
      <c r="J3" s="3187"/>
      <c r="K3" s="3187"/>
      <c r="L3" s="3188"/>
      <c r="M3" s="34"/>
    </row>
    <row r="4" spans="1:13" ht="12" customHeight="1" x14ac:dyDescent="0.2">
      <c r="A4" s="3094" t="s">
        <v>45</v>
      </c>
      <c r="B4" s="3095"/>
      <c r="C4" s="12"/>
      <c r="D4" s="3195" t="s">
        <v>552</v>
      </c>
      <c r="E4" s="3196"/>
      <c r="F4" s="3196"/>
      <c r="G4" s="3196"/>
      <c r="H4" s="3197"/>
      <c r="I4" s="3191" t="s">
        <v>553</v>
      </c>
      <c r="J4" s="3193" t="s">
        <v>554</v>
      </c>
      <c r="K4" s="3191" t="s">
        <v>555</v>
      </c>
      <c r="L4" s="3194" t="s">
        <v>357</v>
      </c>
    </row>
    <row r="5" spans="1:13" ht="31.5" x14ac:dyDescent="0.2">
      <c r="A5" s="3094"/>
      <c r="B5" s="3095"/>
      <c r="C5" s="12"/>
      <c r="D5" s="2169" t="s">
        <v>556</v>
      </c>
      <c r="E5" s="2170" t="s">
        <v>557</v>
      </c>
      <c r="F5" s="2168" t="s">
        <v>558</v>
      </c>
      <c r="G5" s="2170" t="s">
        <v>555</v>
      </c>
      <c r="H5" s="2168" t="s">
        <v>124</v>
      </c>
      <c r="I5" s="3192"/>
      <c r="J5" s="3193"/>
      <c r="K5" s="3192"/>
      <c r="L5" s="3194"/>
    </row>
    <row r="6" spans="1:13" ht="10.5" customHeight="1" x14ac:dyDescent="0.2">
      <c r="A6" s="96"/>
      <c r="B6" s="18"/>
      <c r="C6" s="18"/>
      <c r="D6" s="1025" t="s">
        <v>559</v>
      </c>
      <c r="E6" s="1026" t="s">
        <v>560</v>
      </c>
      <c r="F6" s="1027" t="s">
        <v>561</v>
      </c>
      <c r="G6" s="1026" t="s">
        <v>562</v>
      </c>
      <c r="H6" s="1027" t="s">
        <v>563</v>
      </c>
      <c r="I6" s="1026" t="s">
        <v>564</v>
      </c>
      <c r="J6" s="1027" t="s">
        <v>565</v>
      </c>
      <c r="K6" s="1026" t="s">
        <v>566</v>
      </c>
      <c r="L6" s="1028" t="s">
        <v>567</v>
      </c>
    </row>
    <row r="7" spans="1:13" ht="10.5" customHeight="1" x14ac:dyDescent="0.2">
      <c r="A7" s="99"/>
      <c r="B7" s="23" t="s">
        <v>568</v>
      </c>
      <c r="C7" s="131"/>
      <c r="D7" s="1034" t="s">
        <v>569</v>
      </c>
      <c r="E7" s="1034" t="s">
        <v>569</v>
      </c>
      <c r="F7" s="1034" t="s">
        <v>569</v>
      </c>
      <c r="G7" s="1034" t="s">
        <v>569</v>
      </c>
      <c r="H7" s="1035" t="s">
        <v>569</v>
      </c>
      <c r="I7" s="1034" t="s">
        <v>569</v>
      </c>
      <c r="J7" s="1035" t="s">
        <v>569</v>
      </c>
      <c r="K7" s="1034" t="s">
        <v>569</v>
      </c>
      <c r="L7" s="1036" t="s">
        <v>569</v>
      </c>
    </row>
    <row r="8" spans="1:13" ht="15" customHeight="1" x14ac:dyDescent="0.2">
      <c r="A8" s="788" t="s">
        <v>387</v>
      </c>
      <c r="B8" s="300" t="s">
        <v>388</v>
      </c>
      <c r="C8" s="789" t="s">
        <v>571</v>
      </c>
      <c r="D8" s="1358">
        <v>218474</v>
      </c>
      <c r="E8" s="1358">
        <v>35900</v>
      </c>
      <c r="F8" s="1358">
        <v>166598</v>
      </c>
      <c r="G8" s="1358">
        <v>-70874</v>
      </c>
      <c r="H8" s="1358">
        <v>350098</v>
      </c>
      <c r="I8" s="1358"/>
      <c r="J8" s="1358">
        <v>115057</v>
      </c>
      <c r="K8" s="1358">
        <v>-57923</v>
      </c>
      <c r="L8" s="1358">
        <v>407232</v>
      </c>
      <c r="M8" s="148"/>
    </row>
    <row r="9" spans="1:13" ht="16.5" customHeight="1" x14ac:dyDescent="0.2">
      <c r="A9" s="307" t="s">
        <v>389</v>
      </c>
      <c r="B9" s="160" t="s">
        <v>390</v>
      </c>
      <c r="C9" s="308" t="s">
        <v>571</v>
      </c>
      <c r="D9" s="1359">
        <v>47532</v>
      </c>
      <c r="E9" s="1359">
        <v>4998</v>
      </c>
      <c r="F9" s="1359">
        <v>518</v>
      </c>
      <c r="G9" s="1359">
        <v>-3005</v>
      </c>
      <c r="H9" s="1360">
        <v>50043</v>
      </c>
      <c r="I9" s="1359"/>
      <c r="J9" s="1359">
        <v>11794</v>
      </c>
      <c r="K9" s="1359">
        <v>-7591</v>
      </c>
      <c r="L9" s="1361">
        <v>54246</v>
      </c>
      <c r="M9" s="148"/>
    </row>
    <row r="10" spans="1:13" ht="11.25" customHeight="1" x14ac:dyDescent="0.2">
      <c r="A10" s="790" t="s">
        <v>391</v>
      </c>
      <c r="B10" s="721" t="s">
        <v>392</v>
      </c>
      <c r="C10" s="791" t="s">
        <v>571</v>
      </c>
      <c r="D10" s="1362">
        <v>23552</v>
      </c>
      <c r="E10" s="1362">
        <v>289</v>
      </c>
      <c r="F10" s="1362">
        <v>518</v>
      </c>
      <c r="G10" s="1362">
        <v>-6</v>
      </c>
      <c r="H10" s="1363">
        <v>24353</v>
      </c>
      <c r="I10" s="1362"/>
      <c r="J10" s="1362">
        <v>1391</v>
      </c>
      <c r="K10" s="1362">
        <v>0</v>
      </c>
      <c r="L10" s="1364">
        <v>25744</v>
      </c>
      <c r="M10" s="148"/>
    </row>
    <row r="11" spans="1:13" ht="12" customHeight="1" x14ac:dyDescent="0.2">
      <c r="A11" s="790" t="s">
        <v>393</v>
      </c>
      <c r="B11" s="721" t="s">
        <v>394</v>
      </c>
      <c r="C11" s="791"/>
      <c r="D11" s="1362">
        <v>6304</v>
      </c>
      <c r="E11" s="1362">
        <v>0</v>
      </c>
      <c r="F11" s="1362">
        <v>0</v>
      </c>
      <c r="G11" s="1362">
        <v>0</v>
      </c>
      <c r="H11" s="1363">
        <v>6304</v>
      </c>
      <c r="I11" s="1362"/>
      <c r="J11" s="1362">
        <v>791</v>
      </c>
      <c r="K11" s="1362">
        <v>-7095</v>
      </c>
      <c r="L11" s="1364">
        <v>0</v>
      </c>
      <c r="M11" s="148"/>
    </row>
    <row r="12" spans="1:13" ht="16.5" customHeight="1" x14ac:dyDescent="0.2">
      <c r="A12" s="307" t="s">
        <v>395</v>
      </c>
      <c r="B12" s="160" t="s">
        <v>396</v>
      </c>
      <c r="C12" s="308" t="s">
        <v>571</v>
      </c>
      <c r="D12" s="1359">
        <v>11477</v>
      </c>
      <c r="E12" s="1359">
        <v>572</v>
      </c>
      <c r="F12" s="1359">
        <v>0</v>
      </c>
      <c r="G12" s="1359">
        <v>-71</v>
      </c>
      <c r="H12" s="1360">
        <v>11978</v>
      </c>
      <c r="I12" s="1359"/>
      <c r="J12" s="1359">
        <v>41</v>
      </c>
      <c r="K12" s="1359">
        <v>-265</v>
      </c>
      <c r="L12" s="1361">
        <v>11754</v>
      </c>
      <c r="M12" s="148"/>
    </row>
    <row r="13" spans="1:13" ht="16.5" customHeight="1" x14ac:dyDescent="0.2">
      <c r="A13" s="307" t="s">
        <v>397</v>
      </c>
      <c r="B13" s="160" t="s">
        <v>398</v>
      </c>
      <c r="C13" s="308" t="s">
        <v>571</v>
      </c>
      <c r="D13" s="1359">
        <v>15944</v>
      </c>
      <c r="E13" s="1359">
        <v>994</v>
      </c>
      <c r="F13" s="1359">
        <v>0</v>
      </c>
      <c r="G13" s="1359">
        <v>-76</v>
      </c>
      <c r="H13" s="1360">
        <v>16862</v>
      </c>
      <c r="I13" s="1359"/>
      <c r="J13" s="1359">
        <v>2088</v>
      </c>
      <c r="K13" s="1359">
        <v>-1437</v>
      </c>
      <c r="L13" s="1361">
        <v>17513</v>
      </c>
      <c r="M13" s="148"/>
    </row>
    <row r="14" spans="1:13" ht="16.5" customHeight="1" x14ac:dyDescent="0.2">
      <c r="A14" s="307" t="s">
        <v>399</v>
      </c>
      <c r="B14" s="160" t="s">
        <v>400</v>
      </c>
      <c r="C14" s="308" t="s">
        <v>571</v>
      </c>
      <c r="D14" s="1359">
        <v>14833</v>
      </c>
      <c r="E14" s="1359">
        <v>5353</v>
      </c>
      <c r="F14" s="1359">
        <v>0</v>
      </c>
      <c r="G14" s="1359">
        <v>-2929</v>
      </c>
      <c r="H14" s="1360">
        <v>17257</v>
      </c>
      <c r="I14" s="1359"/>
      <c r="J14" s="1359">
        <v>13531</v>
      </c>
      <c r="K14" s="1359">
        <v>-1326</v>
      </c>
      <c r="L14" s="1361">
        <v>29462</v>
      </c>
      <c r="M14" s="148"/>
    </row>
    <row r="15" spans="1:13" ht="10.5" customHeight="1" x14ac:dyDescent="0.2">
      <c r="A15" s="790" t="s">
        <v>401</v>
      </c>
      <c r="B15" s="721" t="s">
        <v>46</v>
      </c>
      <c r="C15" s="791" t="s">
        <v>571</v>
      </c>
      <c r="D15" s="1362">
        <v>5760</v>
      </c>
      <c r="E15" s="1362">
        <v>2837</v>
      </c>
      <c r="F15" s="1362">
        <v>0</v>
      </c>
      <c r="G15" s="1362">
        <v>-2545</v>
      </c>
      <c r="H15" s="1363">
        <v>6052</v>
      </c>
      <c r="I15" s="1362"/>
      <c r="J15" s="1362">
        <v>989</v>
      </c>
      <c r="K15" s="1362">
        <v>-607</v>
      </c>
      <c r="L15" s="1364">
        <v>6434</v>
      </c>
      <c r="M15" s="148"/>
    </row>
    <row r="16" spans="1:13" ht="10.5" customHeight="1" x14ac:dyDescent="0.2">
      <c r="A16" s="790" t="s">
        <v>402</v>
      </c>
      <c r="B16" s="721" t="s">
        <v>520</v>
      </c>
      <c r="C16" s="791" t="s">
        <v>571</v>
      </c>
      <c r="D16" s="1362">
        <v>1132</v>
      </c>
      <c r="E16" s="1362">
        <v>2</v>
      </c>
      <c r="F16" s="1362">
        <v>0</v>
      </c>
      <c r="G16" s="1362">
        <v>0</v>
      </c>
      <c r="H16" s="1363">
        <v>1134</v>
      </c>
      <c r="I16" s="1362"/>
      <c r="J16" s="1362">
        <v>4</v>
      </c>
      <c r="K16" s="1362">
        <v>0</v>
      </c>
      <c r="L16" s="1364">
        <v>1138</v>
      </c>
      <c r="M16" s="148"/>
    </row>
    <row r="17" spans="1:13" ht="10.5" customHeight="1" x14ac:dyDescent="0.2">
      <c r="A17" s="790" t="s">
        <v>403</v>
      </c>
      <c r="B17" s="721" t="s">
        <v>521</v>
      </c>
      <c r="C17" s="791" t="s">
        <v>571</v>
      </c>
      <c r="D17" s="1362">
        <v>726</v>
      </c>
      <c r="E17" s="1362">
        <v>246</v>
      </c>
      <c r="F17" s="1362">
        <v>0</v>
      </c>
      <c r="G17" s="1362">
        <v>-231</v>
      </c>
      <c r="H17" s="1363">
        <v>741</v>
      </c>
      <c r="I17" s="1362"/>
      <c r="J17" s="1362">
        <v>185</v>
      </c>
      <c r="K17" s="1362">
        <v>-192</v>
      </c>
      <c r="L17" s="1364">
        <v>734</v>
      </c>
      <c r="M17" s="148"/>
    </row>
    <row r="18" spans="1:13" ht="10.5" customHeight="1" x14ac:dyDescent="0.2">
      <c r="A18" s="790" t="s">
        <v>404</v>
      </c>
      <c r="B18" s="721" t="s">
        <v>522</v>
      </c>
      <c r="C18" s="791" t="s">
        <v>571</v>
      </c>
      <c r="D18" s="1362">
        <v>4897</v>
      </c>
      <c r="E18" s="1362">
        <v>819</v>
      </c>
      <c r="F18" s="1362">
        <v>0</v>
      </c>
      <c r="G18" s="1362">
        <v>-63</v>
      </c>
      <c r="H18" s="1363">
        <v>5653</v>
      </c>
      <c r="I18" s="1362"/>
      <c r="J18" s="1362">
        <v>11902</v>
      </c>
      <c r="K18" s="1362">
        <v>-533</v>
      </c>
      <c r="L18" s="1364">
        <v>17022</v>
      </c>
      <c r="M18" s="148"/>
    </row>
    <row r="19" spans="1:13" ht="10.5" customHeight="1" x14ac:dyDescent="0.2">
      <c r="A19" s="790" t="s">
        <v>405</v>
      </c>
      <c r="B19" s="721" t="s">
        <v>460</v>
      </c>
      <c r="C19" s="791" t="s">
        <v>571</v>
      </c>
      <c r="D19" s="1362">
        <v>94</v>
      </c>
      <c r="E19" s="1362">
        <v>49</v>
      </c>
      <c r="F19" s="1362">
        <v>0</v>
      </c>
      <c r="G19" s="1362">
        <v>-20</v>
      </c>
      <c r="H19" s="1363">
        <v>123</v>
      </c>
      <c r="I19" s="1362"/>
      <c r="J19" s="1362">
        <v>0</v>
      </c>
      <c r="K19" s="1362">
        <v>0</v>
      </c>
      <c r="L19" s="1364">
        <v>123</v>
      </c>
      <c r="M19" s="148"/>
    </row>
    <row r="20" spans="1:13" ht="16.5" customHeight="1" x14ac:dyDescent="0.2">
      <c r="A20" s="307" t="s">
        <v>406</v>
      </c>
      <c r="B20" s="160" t="s">
        <v>407</v>
      </c>
      <c r="C20" s="308" t="s">
        <v>571</v>
      </c>
      <c r="D20" s="1359">
        <v>670</v>
      </c>
      <c r="E20" s="1359">
        <v>630</v>
      </c>
      <c r="F20" s="1359">
        <v>0</v>
      </c>
      <c r="G20" s="1359">
        <v>-5</v>
      </c>
      <c r="H20" s="1360">
        <v>1295</v>
      </c>
      <c r="I20" s="1359"/>
      <c r="J20" s="1359">
        <v>5077</v>
      </c>
      <c r="K20" s="1359">
        <v>-331</v>
      </c>
      <c r="L20" s="1361">
        <v>6041</v>
      </c>
      <c r="M20" s="148"/>
    </row>
    <row r="21" spans="1:13" ht="16.5" customHeight="1" x14ac:dyDescent="0.2">
      <c r="A21" s="307" t="s">
        <v>408</v>
      </c>
      <c r="B21" s="160" t="s">
        <v>409</v>
      </c>
      <c r="C21" s="308" t="s">
        <v>571</v>
      </c>
      <c r="D21" s="1359">
        <v>3199</v>
      </c>
      <c r="E21" s="1359">
        <v>979</v>
      </c>
      <c r="F21" s="1359">
        <v>0</v>
      </c>
      <c r="G21" s="1359">
        <v>-366</v>
      </c>
      <c r="H21" s="1360">
        <v>3812</v>
      </c>
      <c r="I21" s="1359"/>
      <c r="J21" s="1359">
        <v>9217</v>
      </c>
      <c r="K21" s="1359">
        <v>-1027</v>
      </c>
      <c r="L21" s="1361">
        <v>12002</v>
      </c>
      <c r="M21" s="148"/>
    </row>
    <row r="22" spans="1:13" ht="16.5" customHeight="1" x14ac:dyDescent="0.2">
      <c r="A22" s="307" t="s">
        <v>410</v>
      </c>
      <c r="B22" s="160" t="s">
        <v>411</v>
      </c>
      <c r="C22" s="308" t="s">
        <v>571</v>
      </c>
      <c r="D22" s="1359">
        <v>3103</v>
      </c>
      <c r="E22" s="1359">
        <v>5416</v>
      </c>
      <c r="F22" s="1359">
        <v>30849</v>
      </c>
      <c r="G22" s="1359">
        <v>-4090</v>
      </c>
      <c r="H22" s="1360">
        <v>35278</v>
      </c>
      <c r="I22" s="1359"/>
      <c r="J22" s="1359">
        <v>17545</v>
      </c>
      <c r="K22" s="1359">
        <v>-12189</v>
      </c>
      <c r="L22" s="1361">
        <v>40634</v>
      </c>
      <c r="M22" s="148"/>
    </row>
    <row r="23" spans="1:13" ht="10.5" customHeight="1" x14ac:dyDescent="0.2">
      <c r="A23" s="790" t="s">
        <v>412</v>
      </c>
      <c r="B23" s="721" t="s">
        <v>776</v>
      </c>
      <c r="C23" s="791" t="s">
        <v>571</v>
      </c>
      <c r="D23" s="1362">
        <v>78</v>
      </c>
      <c r="E23" s="1362">
        <v>0</v>
      </c>
      <c r="F23" s="1362">
        <v>0</v>
      </c>
      <c r="G23" s="1362">
        <v>0</v>
      </c>
      <c r="H23" s="1363">
        <v>78</v>
      </c>
      <c r="I23" s="1362"/>
      <c r="J23" s="1362">
        <v>197</v>
      </c>
      <c r="K23" s="1362">
        <v>-8</v>
      </c>
      <c r="L23" s="1364">
        <v>267</v>
      </c>
      <c r="M23" s="148"/>
    </row>
    <row r="24" spans="1:13" ht="10.5" customHeight="1" x14ac:dyDescent="0.2">
      <c r="A24" s="790" t="s">
        <v>413</v>
      </c>
      <c r="B24" s="721" t="s">
        <v>777</v>
      </c>
      <c r="C24" s="791" t="s">
        <v>571</v>
      </c>
      <c r="D24" s="1362">
        <v>1354</v>
      </c>
      <c r="E24" s="1362">
        <v>4</v>
      </c>
      <c r="F24" s="1362">
        <v>0</v>
      </c>
      <c r="G24" s="1362">
        <v>-2</v>
      </c>
      <c r="H24" s="1363">
        <v>1356</v>
      </c>
      <c r="I24" s="1362"/>
      <c r="J24" s="1362">
        <v>743</v>
      </c>
      <c r="K24" s="1362">
        <v>-439</v>
      </c>
      <c r="L24" s="1364">
        <v>1660</v>
      </c>
      <c r="M24" s="148"/>
    </row>
    <row r="25" spans="1:13" ht="10.5" customHeight="1" x14ac:dyDescent="0.2">
      <c r="A25" s="790" t="s">
        <v>414</v>
      </c>
      <c r="B25" s="721" t="s">
        <v>778</v>
      </c>
      <c r="C25" s="791" t="s">
        <v>571</v>
      </c>
      <c r="D25" s="1362">
        <v>777</v>
      </c>
      <c r="E25" s="1362">
        <v>117</v>
      </c>
      <c r="F25" s="1362">
        <v>0</v>
      </c>
      <c r="G25" s="1362">
        <v>-37</v>
      </c>
      <c r="H25" s="1363">
        <v>857</v>
      </c>
      <c r="I25" s="1362"/>
      <c r="J25" s="1362">
        <v>57</v>
      </c>
      <c r="K25" s="1362">
        <v>-2</v>
      </c>
      <c r="L25" s="1364">
        <v>912</v>
      </c>
      <c r="M25" s="148"/>
    </row>
    <row r="26" spans="1:13" ht="16.5" customHeight="1" x14ac:dyDescent="0.2">
      <c r="A26" s="307" t="s">
        <v>415</v>
      </c>
      <c r="B26" s="160" t="s">
        <v>416</v>
      </c>
      <c r="C26" s="308" t="s">
        <v>571</v>
      </c>
      <c r="D26" s="1359">
        <v>1432</v>
      </c>
      <c r="E26" s="1359">
        <v>1725</v>
      </c>
      <c r="F26" s="1359">
        <v>0</v>
      </c>
      <c r="G26" s="1359">
        <v>-792</v>
      </c>
      <c r="H26" s="1360">
        <v>2365</v>
      </c>
      <c r="I26" s="1359"/>
      <c r="J26" s="1359">
        <v>5570</v>
      </c>
      <c r="K26" s="1359">
        <v>-328</v>
      </c>
      <c r="L26" s="1361">
        <v>7607</v>
      </c>
      <c r="M26" s="148"/>
    </row>
    <row r="27" spans="1:13" ht="16.5" customHeight="1" x14ac:dyDescent="0.2">
      <c r="A27" s="307" t="s">
        <v>417</v>
      </c>
      <c r="B27" s="160" t="s">
        <v>418</v>
      </c>
      <c r="C27" s="308" t="s">
        <v>571</v>
      </c>
      <c r="D27" s="1359">
        <v>35323</v>
      </c>
      <c r="E27" s="1359">
        <v>11666</v>
      </c>
      <c r="F27" s="1359">
        <v>0</v>
      </c>
      <c r="G27" s="1359">
        <v>-8132</v>
      </c>
      <c r="H27" s="1360">
        <v>38857</v>
      </c>
      <c r="I27" s="1359"/>
      <c r="J27" s="1359">
        <v>37122</v>
      </c>
      <c r="K27" s="1359">
        <v>-25387</v>
      </c>
      <c r="L27" s="1361">
        <v>50592</v>
      </c>
      <c r="M27" s="148"/>
    </row>
    <row r="28" spans="1:13" ht="10.5" customHeight="1" x14ac:dyDescent="0.2">
      <c r="A28" s="790" t="s">
        <v>419</v>
      </c>
      <c r="B28" s="721" t="s">
        <v>779</v>
      </c>
      <c r="C28" s="791" t="s">
        <v>571</v>
      </c>
      <c r="D28" s="1362">
        <v>187</v>
      </c>
      <c r="E28" s="1362">
        <v>0</v>
      </c>
      <c r="F28" s="1362">
        <v>0</v>
      </c>
      <c r="G28" s="1362">
        <v>0</v>
      </c>
      <c r="H28" s="1363">
        <v>187</v>
      </c>
      <c r="I28" s="1362"/>
      <c r="J28" s="1362">
        <v>17537</v>
      </c>
      <c r="K28" s="1362">
        <v>-162</v>
      </c>
      <c r="L28" s="1364">
        <v>17562</v>
      </c>
      <c r="M28" s="148"/>
    </row>
    <row r="29" spans="1:13" ht="10.5" customHeight="1" x14ac:dyDescent="0.2">
      <c r="A29" s="790" t="s">
        <v>420</v>
      </c>
      <c r="B29" s="721" t="s">
        <v>673</v>
      </c>
      <c r="C29" s="791" t="s">
        <v>571</v>
      </c>
      <c r="D29" s="1362">
        <v>476</v>
      </c>
      <c r="E29" s="1362">
        <v>8</v>
      </c>
      <c r="F29" s="1362">
        <v>0</v>
      </c>
      <c r="G29" s="1362">
        <v>-1</v>
      </c>
      <c r="H29" s="1363">
        <v>483</v>
      </c>
      <c r="I29" s="1362"/>
      <c r="J29" s="1362">
        <v>15511</v>
      </c>
      <c r="K29" s="1362">
        <v>-84</v>
      </c>
      <c r="L29" s="1364">
        <v>15910</v>
      </c>
      <c r="M29" s="148"/>
    </row>
    <row r="30" spans="1:13" ht="10.5" customHeight="1" x14ac:dyDescent="0.2">
      <c r="A30" s="790" t="s">
        <v>421</v>
      </c>
      <c r="B30" s="721" t="s">
        <v>674</v>
      </c>
      <c r="C30" s="791" t="s">
        <v>571</v>
      </c>
      <c r="D30" s="1362">
        <v>8847</v>
      </c>
      <c r="E30" s="1362">
        <v>11560</v>
      </c>
      <c r="F30" s="1362">
        <v>0</v>
      </c>
      <c r="G30" s="1362">
        <v>-8128</v>
      </c>
      <c r="H30" s="1363">
        <v>12279</v>
      </c>
      <c r="I30" s="1362"/>
      <c r="J30" s="1362">
        <v>32</v>
      </c>
      <c r="K30" s="1362">
        <v>-19</v>
      </c>
      <c r="L30" s="1364">
        <v>12292</v>
      </c>
      <c r="M30" s="148"/>
    </row>
    <row r="31" spans="1:13" ht="16.5" customHeight="1" x14ac:dyDescent="0.2">
      <c r="A31" s="309" t="s">
        <v>422</v>
      </c>
      <c r="B31" s="297" t="s">
        <v>423</v>
      </c>
      <c r="C31" s="310" t="s">
        <v>571</v>
      </c>
      <c r="D31" s="1365">
        <v>84961</v>
      </c>
      <c r="E31" s="1365">
        <v>3567</v>
      </c>
      <c r="F31" s="1365">
        <v>135231</v>
      </c>
      <c r="G31" s="1365">
        <v>-51408</v>
      </c>
      <c r="H31" s="1366">
        <v>172351</v>
      </c>
      <c r="I31" s="1365"/>
      <c r="J31" s="1365">
        <v>13072</v>
      </c>
      <c r="K31" s="1365">
        <v>-8042</v>
      </c>
      <c r="L31" s="1367">
        <v>177381</v>
      </c>
      <c r="M31" s="148"/>
    </row>
    <row r="32" spans="1:13" ht="12.75" customHeight="1" x14ac:dyDescent="0.2">
      <c r="A32" s="106" t="s">
        <v>58</v>
      </c>
      <c r="B32" s="12"/>
      <c r="C32" s="12"/>
      <c r="D32" s="914"/>
      <c r="E32" s="914"/>
      <c r="F32" s="914"/>
      <c r="G32" s="914"/>
      <c r="H32" s="914"/>
      <c r="I32" s="914"/>
      <c r="J32" s="914"/>
      <c r="K32" s="914"/>
      <c r="L32" s="914"/>
      <c r="M32" s="148"/>
    </row>
    <row r="33" spans="1:13" ht="9.75" customHeight="1" x14ac:dyDescent="0.2">
      <c r="A33" s="106" t="s">
        <v>59</v>
      </c>
      <c r="B33" s="12"/>
      <c r="C33" s="12"/>
      <c r="D33" s="914"/>
      <c r="E33" s="914"/>
      <c r="F33" s="914"/>
      <c r="G33" s="914"/>
      <c r="H33" s="914"/>
      <c r="I33" s="914"/>
      <c r="J33" s="914"/>
      <c r="K33" s="914"/>
      <c r="L33" s="914"/>
      <c r="M33" s="148"/>
    </row>
    <row r="34" spans="1:13" ht="9.75" customHeight="1" x14ac:dyDescent="0.2">
      <c r="A34" s="120" t="s">
        <v>675</v>
      </c>
      <c r="B34" s="12"/>
      <c r="C34" s="12"/>
      <c r="D34" s="914"/>
      <c r="E34" s="914"/>
      <c r="F34" s="914"/>
      <c r="G34" s="914"/>
      <c r="H34" s="914"/>
      <c r="I34" s="914"/>
      <c r="J34" s="914"/>
      <c r="K34" s="914"/>
      <c r="L34" s="914"/>
      <c r="M34" s="148"/>
    </row>
    <row r="35" spans="1:13" ht="10.5" customHeight="1" x14ac:dyDescent="0.2">
      <c r="D35" s="1033"/>
      <c r="E35" s="1033"/>
      <c r="F35" s="1033"/>
      <c r="G35" s="1033"/>
      <c r="H35" s="1033"/>
      <c r="I35" s="1033"/>
      <c r="J35" s="1033"/>
      <c r="K35" s="1033"/>
      <c r="L35" s="1033"/>
      <c r="M35" s="148"/>
    </row>
  </sheetData>
  <mergeCells count="10">
    <mergeCell ref="D3:L3"/>
    <mergeCell ref="G1:K1"/>
    <mergeCell ref="G2:L2"/>
    <mergeCell ref="A4:B5"/>
    <mergeCell ref="D4:H4"/>
    <mergeCell ref="I4:I5"/>
    <mergeCell ref="J4:J5"/>
    <mergeCell ref="K4:K5"/>
    <mergeCell ref="L4:L5"/>
    <mergeCell ref="A1:B1"/>
  </mergeCells>
  <phoneticPr fontId="1" type="noConversion"/>
  <printOptions horizontalCentered="1"/>
  <pageMargins left="0.19685039370078741" right="0.19685039370078741" top="0.6692913385826772" bottom="0.51181102362204722" header="0" footer="0.31496062992125984"/>
  <pageSetup paperSize="9" firstPageNumber="31" fitToWidth="0" orientation="landscape" r:id="rId1"/>
  <headerFooter alignWithMargins="0">
    <oddFooter>&amp;C&amp;P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4">
    <pageSetUpPr fitToPage="1"/>
  </sheetPr>
  <dimension ref="A1:M36"/>
  <sheetViews>
    <sheetView view="pageBreakPreview" zoomScale="60" zoomScaleNormal="100" workbookViewId="0">
      <selection sqref="A1:B1"/>
    </sheetView>
  </sheetViews>
  <sheetFormatPr defaultRowHeight="12.75" x14ac:dyDescent="0.2"/>
  <cols>
    <col min="1" max="1" width="4.7109375" style="153" customWidth="1"/>
    <col min="2" max="2" width="35.28515625" style="34" customWidth="1"/>
    <col min="3" max="3" width="0.85546875" style="34" customWidth="1"/>
    <col min="4" max="4" width="10" style="961" customWidth="1"/>
    <col min="5" max="5" width="11.140625" style="961" customWidth="1"/>
    <col min="6" max="12" width="10" style="961" customWidth="1"/>
    <col min="13" max="13" width="3.28515625" style="5" customWidth="1"/>
    <col min="14" max="16384" width="9.140625" style="34"/>
  </cols>
  <sheetData>
    <row r="1" spans="1:13" ht="27.75" customHeight="1" x14ac:dyDescent="0.2">
      <c r="A1" s="3107" t="s">
        <v>184</v>
      </c>
      <c r="B1" s="3075"/>
      <c r="C1" s="130"/>
      <c r="D1" s="1021"/>
      <c r="E1" s="952"/>
      <c r="F1" s="952"/>
      <c r="G1" s="3125" t="s">
        <v>185</v>
      </c>
      <c r="H1" s="3125"/>
      <c r="I1" s="3125"/>
      <c r="J1" s="3125"/>
      <c r="K1" s="3125"/>
      <c r="L1" s="953">
        <v>964</v>
      </c>
      <c r="M1" s="34"/>
    </row>
    <row r="2" spans="1:13" x14ac:dyDescent="0.2">
      <c r="A2" s="94" t="s">
        <v>677</v>
      </c>
      <c r="B2" s="7"/>
      <c r="C2" s="8"/>
      <c r="D2" s="1022"/>
      <c r="E2" s="952"/>
      <c r="F2" s="952"/>
      <c r="G2" s="3189" t="s">
        <v>356</v>
      </c>
      <c r="H2" s="3189"/>
      <c r="I2" s="3189"/>
      <c r="J2" s="3189"/>
      <c r="K2" s="3189"/>
      <c r="L2" s="3189"/>
      <c r="M2" s="34"/>
    </row>
    <row r="3" spans="1:13" ht="12" customHeight="1" x14ac:dyDescent="0.2">
      <c r="A3" s="95"/>
      <c r="B3" s="10"/>
      <c r="C3" s="11"/>
      <c r="D3" s="3186" t="s">
        <v>197</v>
      </c>
      <c r="E3" s="3187"/>
      <c r="F3" s="3187"/>
      <c r="G3" s="3187"/>
      <c r="H3" s="3187"/>
      <c r="I3" s="3187"/>
      <c r="J3" s="3187"/>
      <c r="K3" s="3187"/>
      <c r="L3" s="3188"/>
      <c r="M3" s="34"/>
    </row>
    <row r="4" spans="1:13" ht="12" customHeight="1" x14ac:dyDescent="0.2">
      <c r="A4" s="3094" t="s">
        <v>678</v>
      </c>
      <c r="B4" s="3095"/>
      <c r="C4" s="12"/>
      <c r="D4" s="3190" t="s">
        <v>552</v>
      </c>
      <c r="E4" s="3121"/>
      <c r="F4" s="3121"/>
      <c r="G4" s="3121"/>
      <c r="H4" s="3122"/>
      <c r="I4" s="3191" t="s">
        <v>553</v>
      </c>
      <c r="J4" s="3193" t="s">
        <v>554</v>
      </c>
      <c r="K4" s="3191" t="s">
        <v>555</v>
      </c>
      <c r="L4" s="3194" t="s">
        <v>357</v>
      </c>
    </row>
    <row r="5" spans="1:13" ht="31.5" x14ac:dyDescent="0.2">
      <c r="A5" s="3094"/>
      <c r="B5" s="3095"/>
      <c r="C5" s="12"/>
      <c r="D5" s="2169" t="s">
        <v>556</v>
      </c>
      <c r="E5" s="2170" t="s">
        <v>557</v>
      </c>
      <c r="F5" s="2168" t="s">
        <v>558</v>
      </c>
      <c r="G5" s="2170" t="s">
        <v>555</v>
      </c>
      <c r="H5" s="2168" t="s">
        <v>124</v>
      </c>
      <c r="I5" s="3192"/>
      <c r="J5" s="3193"/>
      <c r="K5" s="3192"/>
      <c r="L5" s="3194"/>
    </row>
    <row r="6" spans="1:13" ht="10.5" customHeight="1" x14ac:dyDescent="0.2">
      <c r="A6" s="96"/>
      <c r="B6" s="18"/>
      <c r="C6" s="18"/>
      <c r="D6" s="1025" t="s">
        <v>559</v>
      </c>
      <c r="E6" s="1026" t="s">
        <v>560</v>
      </c>
      <c r="F6" s="1027" t="s">
        <v>561</v>
      </c>
      <c r="G6" s="1026" t="s">
        <v>562</v>
      </c>
      <c r="H6" s="1027" t="s">
        <v>563</v>
      </c>
      <c r="I6" s="1026" t="s">
        <v>564</v>
      </c>
      <c r="J6" s="1027" t="s">
        <v>565</v>
      </c>
      <c r="K6" s="1026" t="s">
        <v>566</v>
      </c>
      <c r="L6" s="1028" t="s">
        <v>567</v>
      </c>
    </row>
    <row r="7" spans="1:13" ht="10.5" customHeight="1" x14ac:dyDescent="0.2">
      <c r="A7" s="99"/>
      <c r="B7" s="23" t="s">
        <v>568</v>
      </c>
      <c r="C7" s="131"/>
      <c r="D7" s="1034" t="s">
        <v>569</v>
      </c>
      <c r="E7" s="1034" t="s">
        <v>569</v>
      </c>
      <c r="F7" s="1034" t="s">
        <v>569</v>
      </c>
      <c r="G7" s="1034" t="s">
        <v>569</v>
      </c>
      <c r="H7" s="1035" t="s">
        <v>569</v>
      </c>
      <c r="I7" s="1034" t="s">
        <v>569</v>
      </c>
      <c r="J7" s="1035" t="s">
        <v>569</v>
      </c>
      <c r="K7" s="1034" t="s">
        <v>569</v>
      </c>
      <c r="L7" s="1036" t="s">
        <v>569</v>
      </c>
    </row>
    <row r="8" spans="1:13" ht="15" customHeight="1" x14ac:dyDescent="0.2">
      <c r="A8" s="788" t="s">
        <v>424</v>
      </c>
      <c r="B8" s="300" t="s">
        <v>425</v>
      </c>
      <c r="C8" s="789" t="s">
        <v>571</v>
      </c>
      <c r="D8" s="1358">
        <v>587</v>
      </c>
      <c r="E8" s="1358">
        <v>-640</v>
      </c>
      <c r="F8" s="1358">
        <v>257</v>
      </c>
      <c r="G8" s="1358">
        <v>-409</v>
      </c>
      <c r="H8" s="1358">
        <v>-205</v>
      </c>
      <c r="I8" s="1358"/>
      <c r="J8" s="1358">
        <v>2344</v>
      </c>
      <c r="K8" s="1358">
        <v>-788</v>
      </c>
      <c r="L8" s="1358">
        <v>1351</v>
      </c>
      <c r="M8" s="148"/>
    </row>
    <row r="9" spans="1:13" ht="15.75" customHeight="1" x14ac:dyDescent="0.2">
      <c r="A9" s="307" t="s">
        <v>426</v>
      </c>
      <c r="B9" s="160" t="s">
        <v>427</v>
      </c>
      <c r="C9" s="308" t="s">
        <v>571</v>
      </c>
      <c r="D9" s="1359">
        <v>661</v>
      </c>
      <c r="E9" s="1359">
        <v>-640</v>
      </c>
      <c r="F9" s="1359">
        <v>257</v>
      </c>
      <c r="G9" s="1359">
        <v>-409</v>
      </c>
      <c r="H9" s="1359">
        <v>-131</v>
      </c>
      <c r="I9" s="1359"/>
      <c r="J9" s="1359">
        <v>1964</v>
      </c>
      <c r="K9" s="1359">
        <v>-788</v>
      </c>
      <c r="L9" s="1359">
        <v>1045</v>
      </c>
      <c r="M9" s="148"/>
    </row>
    <row r="10" spans="1:13" ht="9.75" customHeight="1" x14ac:dyDescent="0.2">
      <c r="A10" s="790" t="s">
        <v>428</v>
      </c>
      <c r="B10" s="721" t="s">
        <v>679</v>
      </c>
      <c r="C10" s="791" t="s">
        <v>571</v>
      </c>
      <c r="D10" s="1362">
        <v>3445</v>
      </c>
      <c r="E10" s="1362">
        <v>-2</v>
      </c>
      <c r="F10" s="1362">
        <v>1330</v>
      </c>
      <c r="G10" s="1362">
        <v>-409</v>
      </c>
      <c r="H10" s="1362">
        <v>4364</v>
      </c>
      <c r="I10" s="1362"/>
      <c r="J10" s="1362">
        <v>-760</v>
      </c>
      <c r="K10" s="1362">
        <v>-788</v>
      </c>
      <c r="L10" s="1362">
        <v>2816</v>
      </c>
      <c r="M10" s="148"/>
    </row>
    <row r="11" spans="1:13" ht="9.75" customHeight="1" x14ac:dyDescent="0.2">
      <c r="A11" s="790" t="s">
        <v>429</v>
      </c>
      <c r="B11" s="721" t="s">
        <v>680</v>
      </c>
      <c r="C11" s="791" t="s">
        <v>571</v>
      </c>
      <c r="D11" s="1362">
        <v>5506</v>
      </c>
      <c r="E11" s="1362">
        <v>6</v>
      </c>
      <c r="F11" s="1362">
        <v>0</v>
      </c>
      <c r="G11" s="1362">
        <v>0</v>
      </c>
      <c r="H11" s="1362">
        <v>5512</v>
      </c>
      <c r="I11" s="1362"/>
      <c r="J11" s="1362">
        <v>0</v>
      </c>
      <c r="K11" s="1362">
        <v>0</v>
      </c>
      <c r="L11" s="1362">
        <v>5512</v>
      </c>
      <c r="M11" s="148"/>
    </row>
    <row r="12" spans="1:13" ht="9.75" customHeight="1" x14ac:dyDescent="0.2">
      <c r="A12" s="790" t="s">
        <v>430</v>
      </c>
      <c r="B12" s="721" t="s">
        <v>681</v>
      </c>
      <c r="C12" s="791" t="s">
        <v>571</v>
      </c>
      <c r="D12" s="1362">
        <v>-7600</v>
      </c>
      <c r="E12" s="1362">
        <v>481</v>
      </c>
      <c r="F12" s="1362">
        <v>-559</v>
      </c>
      <c r="G12" s="1362">
        <v>0</v>
      </c>
      <c r="H12" s="1362">
        <v>-7678</v>
      </c>
      <c r="I12" s="1362"/>
      <c r="J12" s="1362">
        <v>3984</v>
      </c>
      <c r="K12" s="1362">
        <v>0</v>
      </c>
      <c r="L12" s="1362">
        <v>-3694</v>
      </c>
      <c r="M12" s="148"/>
    </row>
    <row r="13" spans="1:13" ht="9.75" customHeight="1" x14ac:dyDescent="0.2">
      <c r="A13" s="790" t="s">
        <v>431</v>
      </c>
      <c r="B13" s="721" t="s">
        <v>682</v>
      </c>
      <c r="C13" s="791" t="s">
        <v>571</v>
      </c>
      <c r="D13" s="1362">
        <v>-19</v>
      </c>
      <c r="E13" s="1362">
        <v>527</v>
      </c>
      <c r="F13" s="1362">
        <v>37</v>
      </c>
      <c r="G13" s="1362">
        <v>0</v>
      </c>
      <c r="H13" s="1362">
        <v>545</v>
      </c>
      <c r="I13" s="1362"/>
      <c r="J13" s="1362">
        <v>712</v>
      </c>
      <c r="K13" s="1362">
        <v>0</v>
      </c>
      <c r="L13" s="1362">
        <v>1257</v>
      </c>
      <c r="M13" s="148"/>
    </row>
    <row r="14" spans="1:13" ht="9.75" customHeight="1" x14ac:dyDescent="0.2">
      <c r="A14" s="790" t="s">
        <v>432</v>
      </c>
      <c r="B14" s="721" t="s">
        <v>683</v>
      </c>
      <c r="C14" s="791" t="s">
        <v>571</v>
      </c>
      <c r="D14" s="1362">
        <v>693</v>
      </c>
      <c r="E14" s="1362">
        <v>-2179</v>
      </c>
      <c r="F14" s="1362">
        <v>1514</v>
      </c>
      <c r="G14" s="1362">
        <v>0</v>
      </c>
      <c r="H14" s="1362">
        <v>28</v>
      </c>
      <c r="I14" s="1362"/>
      <c r="J14" s="1362">
        <v>-1588</v>
      </c>
      <c r="K14" s="1362">
        <v>0</v>
      </c>
      <c r="L14" s="1362">
        <v>-1560</v>
      </c>
      <c r="M14" s="148"/>
    </row>
    <row r="15" spans="1:13" ht="9.75" customHeight="1" x14ac:dyDescent="0.2">
      <c r="A15" s="790" t="s">
        <v>433</v>
      </c>
      <c r="B15" s="721" t="s">
        <v>684</v>
      </c>
      <c r="C15" s="791" t="s">
        <v>571</v>
      </c>
      <c r="D15" s="1362">
        <v>-1364</v>
      </c>
      <c r="E15" s="1362">
        <v>527</v>
      </c>
      <c r="F15" s="1362">
        <v>-2065</v>
      </c>
      <c r="G15" s="1362">
        <v>0</v>
      </c>
      <c r="H15" s="1362">
        <v>-2902</v>
      </c>
      <c r="I15" s="1362"/>
      <c r="J15" s="1362">
        <v>-384</v>
      </c>
      <c r="K15" s="1362">
        <v>0</v>
      </c>
      <c r="L15" s="1362">
        <v>-3286</v>
      </c>
      <c r="M15" s="148"/>
    </row>
    <row r="16" spans="1:13" ht="15.75" customHeight="1" x14ac:dyDescent="0.2">
      <c r="A16" s="307" t="s">
        <v>434</v>
      </c>
      <c r="B16" s="160" t="s">
        <v>850</v>
      </c>
      <c r="C16" s="308" t="s">
        <v>571</v>
      </c>
      <c r="D16" s="1359">
        <v>-74</v>
      </c>
      <c r="E16" s="1359">
        <v>0</v>
      </c>
      <c r="F16" s="1359">
        <v>0</v>
      </c>
      <c r="G16" s="1359">
        <v>0</v>
      </c>
      <c r="H16" s="1359">
        <v>-74</v>
      </c>
      <c r="I16" s="1359"/>
      <c r="J16" s="1359">
        <v>380</v>
      </c>
      <c r="K16" s="1359">
        <v>0</v>
      </c>
      <c r="L16" s="1359">
        <v>306</v>
      </c>
      <c r="M16" s="148"/>
    </row>
    <row r="17" spans="1:13" ht="9.75" customHeight="1" x14ac:dyDescent="0.2">
      <c r="A17" s="790" t="s">
        <v>851</v>
      </c>
      <c r="B17" s="721" t="s">
        <v>685</v>
      </c>
      <c r="C17" s="791" t="s">
        <v>571</v>
      </c>
      <c r="D17" s="1362">
        <v>259</v>
      </c>
      <c r="E17" s="1362">
        <v>0</v>
      </c>
      <c r="F17" s="1363">
        <v>0</v>
      </c>
      <c r="G17" s="1362">
        <v>0</v>
      </c>
      <c r="H17" s="1363">
        <v>259</v>
      </c>
      <c r="I17" s="1362"/>
      <c r="J17" s="1363">
        <v>0</v>
      </c>
      <c r="K17" s="1362">
        <v>0</v>
      </c>
      <c r="L17" s="1364">
        <v>259</v>
      </c>
      <c r="M17" s="148"/>
    </row>
    <row r="18" spans="1:13" ht="9.75" customHeight="1" x14ac:dyDescent="0.2">
      <c r="A18" s="790" t="s">
        <v>852</v>
      </c>
      <c r="B18" s="721" t="s">
        <v>686</v>
      </c>
      <c r="C18" s="791" t="s">
        <v>571</v>
      </c>
      <c r="D18" s="1362">
        <v>365</v>
      </c>
      <c r="E18" s="1362">
        <v>0</v>
      </c>
      <c r="F18" s="1363">
        <v>0</v>
      </c>
      <c r="G18" s="1362">
        <v>0</v>
      </c>
      <c r="H18" s="1363">
        <v>365</v>
      </c>
      <c r="I18" s="1362"/>
      <c r="J18" s="1363">
        <v>380</v>
      </c>
      <c r="K18" s="1362">
        <v>0</v>
      </c>
      <c r="L18" s="1364">
        <v>745</v>
      </c>
      <c r="M18" s="148"/>
    </row>
    <row r="19" spans="1:13" ht="9.75" customHeight="1" x14ac:dyDescent="0.2">
      <c r="A19" s="790" t="s">
        <v>853</v>
      </c>
      <c r="B19" s="721" t="s">
        <v>295</v>
      </c>
      <c r="C19" s="791" t="s">
        <v>571</v>
      </c>
      <c r="D19" s="1362">
        <v>-698</v>
      </c>
      <c r="E19" s="1362">
        <v>0</v>
      </c>
      <c r="F19" s="1363">
        <v>0</v>
      </c>
      <c r="G19" s="1362">
        <v>0</v>
      </c>
      <c r="H19" s="1363">
        <v>-698</v>
      </c>
      <c r="I19" s="1362"/>
      <c r="J19" s="1363">
        <v>0</v>
      </c>
      <c r="K19" s="1362">
        <v>0</v>
      </c>
      <c r="L19" s="1364">
        <v>-698</v>
      </c>
      <c r="M19" s="148"/>
    </row>
    <row r="20" spans="1:13" ht="9.75" customHeight="1" x14ac:dyDescent="0.2">
      <c r="A20" s="790" t="s">
        <v>854</v>
      </c>
      <c r="B20" s="721" t="s">
        <v>296</v>
      </c>
      <c r="C20" s="791" t="s">
        <v>571</v>
      </c>
      <c r="D20" s="1362">
        <v>0</v>
      </c>
      <c r="E20" s="1362">
        <v>0</v>
      </c>
      <c r="F20" s="1363">
        <v>0</v>
      </c>
      <c r="G20" s="1362">
        <v>0</v>
      </c>
      <c r="H20" s="1363">
        <v>0</v>
      </c>
      <c r="I20" s="1362"/>
      <c r="J20" s="1363">
        <v>0</v>
      </c>
      <c r="K20" s="1362">
        <v>0</v>
      </c>
      <c r="L20" s="1364">
        <v>0</v>
      </c>
      <c r="M20" s="148"/>
    </row>
    <row r="21" spans="1:13" ht="15.75" customHeight="1" x14ac:dyDescent="0.2">
      <c r="A21" s="307" t="s">
        <v>855</v>
      </c>
      <c r="B21" s="160" t="s">
        <v>856</v>
      </c>
      <c r="C21" s="308" t="s">
        <v>571</v>
      </c>
      <c r="D21" s="1359">
        <v>0</v>
      </c>
      <c r="E21" s="1359">
        <v>0</v>
      </c>
      <c r="F21" s="1359">
        <v>0</v>
      </c>
      <c r="G21" s="1359">
        <v>0</v>
      </c>
      <c r="H21" s="1360">
        <v>0</v>
      </c>
      <c r="I21" s="1359"/>
      <c r="J21" s="1360">
        <v>0</v>
      </c>
      <c r="K21" s="1359">
        <v>0</v>
      </c>
      <c r="L21" s="1361">
        <v>0</v>
      </c>
      <c r="M21" s="148"/>
    </row>
    <row r="22" spans="1:13" ht="15.75" customHeight="1" x14ac:dyDescent="0.2">
      <c r="A22" s="788" t="s">
        <v>857</v>
      </c>
      <c r="B22" s="300" t="s">
        <v>858</v>
      </c>
      <c r="C22" s="789" t="s">
        <v>571</v>
      </c>
      <c r="D22" s="1358">
        <v>50404</v>
      </c>
      <c r="E22" s="1358">
        <v>-1158</v>
      </c>
      <c r="F22" s="1358">
        <v>1808</v>
      </c>
      <c r="G22" s="1358">
        <v>-409</v>
      </c>
      <c r="H22" s="1579">
        <v>50645</v>
      </c>
      <c r="I22" s="1358"/>
      <c r="J22" s="1358">
        <v>3159</v>
      </c>
      <c r="K22" s="1358">
        <v>-788</v>
      </c>
      <c r="L22" s="1580">
        <v>53016</v>
      </c>
      <c r="M22" s="148"/>
    </row>
    <row r="23" spans="1:13" ht="15.75" customHeight="1" x14ac:dyDescent="0.2">
      <c r="A23" s="307" t="s">
        <v>859</v>
      </c>
      <c r="B23" s="160" t="s">
        <v>27</v>
      </c>
      <c r="C23" s="308" t="s">
        <v>571</v>
      </c>
      <c r="D23" s="1359">
        <v>42142</v>
      </c>
      <c r="E23" s="1359">
        <v>-1158</v>
      </c>
      <c r="F23" s="1359">
        <v>1772</v>
      </c>
      <c r="G23" s="1359">
        <v>-409</v>
      </c>
      <c r="H23" s="1360">
        <v>42347</v>
      </c>
      <c r="I23" s="1359"/>
      <c r="J23" s="1359">
        <v>2344</v>
      </c>
      <c r="K23" s="1359">
        <v>-788</v>
      </c>
      <c r="L23" s="1361">
        <v>43903</v>
      </c>
      <c r="M23" s="148"/>
    </row>
    <row r="24" spans="1:13" ht="9.75" customHeight="1" x14ac:dyDescent="0.2">
      <c r="A24" s="790" t="s">
        <v>28</v>
      </c>
      <c r="B24" s="721" t="s">
        <v>685</v>
      </c>
      <c r="C24" s="791" t="s">
        <v>571</v>
      </c>
      <c r="D24" s="1362">
        <v>-20</v>
      </c>
      <c r="E24" s="1362">
        <v>-1</v>
      </c>
      <c r="F24" s="1362">
        <v>288</v>
      </c>
      <c r="G24" s="1362">
        <v>-409</v>
      </c>
      <c r="H24" s="1363">
        <v>-142</v>
      </c>
      <c r="I24" s="1362"/>
      <c r="J24" s="1362">
        <v>244</v>
      </c>
      <c r="K24" s="1362">
        <v>-788</v>
      </c>
      <c r="L24" s="1364">
        <v>-686</v>
      </c>
      <c r="M24" s="148"/>
    </row>
    <row r="25" spans="1:13" ht="9.75" customHeight="1" x14ac:dyDescent="0.2">
      <c r="A25" s="790" t="s">
        <v>29</v>
      </c>
      <c r="B25" s="721" t="s">
        <v>642</v>
      </c>
      <c r="C25" s="791" t="s">
        <v>571</v>
      </c>
      <c r="D25" s="1362">
        <v>-3369</v>
      </c>
      <c r="E25" s="1362">
        <v>0</v>
      </c>
      <c r="F25" s="1362">
        <v>0</v>
      </c>
      <c r="G25" s="1362">
        <v>0</v>
      </c>
      <c r="H25" s="1363">
        <v>-3369</v>
      </c>
      <c r="I25" s="1362"/>
      <c r="J25" s="1362">
        <v>18</v>
      </c>
      <c r="K25" s="1362">
        <v>0</v>
      </c>
      <c r="L25" s="1364">
        <v>-3351</v>
      </c>
      <c r="M25" s="148"/>
    </row>
    <row r="26" spans="1:13" ht="9.75" customHeight="1" x14ac:dyDescent="0.2">
      <c r="A26" s="790" t="s">
        <v>30</v>
      </c>
      <c r="B26" s="721" t="s">
        <v>643</v>
      </c>
      <c r="C26" s="791" t="s">
        <v>571</v>
      </c>
      <c r="D26" s="1362">
        <v>42760</v>
      </c>
      <c r="E26" s="1362">
        <v>15</v>
      </c>
      <c r="F26" s="1362">
        <v>1200</v>
      </c>
      <c r="G26" s="1362">
        <v>0</v>
      </c>
      <c r="H26" s="1363">
        <v>43975</v>
      </c>
      <c r="I26" s="1362"/>
      <c r="J26" s="1362">
        <v>799</v>
      </c>
      <c r="K26" s="1362">
        <v>0</v>
      </c>
      <c r="L26" s="1364">
        <v>44774</v>
      </c>
      <c r="M26" s="148"/>
    </row>
    <row r="27" spans="1:13" ht="9.75" customHeight="1" x14ac:dyDescent="0.2">
      <c r="A27" s="790" t="s">
        <v>31</v>
      </c>
      <c r="B27" s="721" t="s">
        <v>682</v>
      </c>
      <c r="C27" s="791" t="s">
        <v>571</v>
      </c>
      <c r="D27" s="1362">
        <v>10756</v>
      </c>
      <c r="E27" s="1362">
        <v>-1561</v>
      </c>
      <c r="F27" s="1362">
        <v>257</v>
      </c>
      <c r="G27" s="1362">
        <v>0</v>
      </c>
      <c r="H27" s="1363">
        <v>9452</v>
      </c>
      <c r="I27" s="1362"/>
      <c r="J27" s="1362">
        <v>1396</v>
      </c>
      <c r="K27" s="1362">
        <v>0</v>
      </c>
      <c r="L27" s="1364">
        <v>10848</v>
      </c>
      <c r="M27" s="148"/>
    </row>
    <row r="28" spans="1:13" ht="9.75" customHeight="1" x14ac:dyDescent="0.2">
      <c r="A28" s="790" t="s">
        <v>32</v>
      </c>
      <c r="B28" s="721" t="s">
        <v>702</v>
      </c>
      <c r="C28" s="791" t="s">
        <v>571</v>
      </c>
      <c r="D28" s="1362">
        <v>-6953</v>
      </c>
      <c r="E28" s="1362">
        <v>354</v>
      </c>
      <c r="F28" s="1362">
        <v>-14</v>
      </c>
      <c r="G28" s="1362">
        <v>0</v>
      </c>
      <c r="H28" s="1363">
        <v>-6613</v>
      </c>
      <c r="I28" s="1362"/>
      <c r="J28" s="1362">
        <v>-146</v>
      </c>
      <c r="K28" s="1362">
        <v>0</v>
      </c>
      <c r="L28" s="1364">
        <v>-6759</v>
      </c>
      <c r="M28" s="148"/>
    </row>
    <row r="29" spans="1:13" ht="9.75" customHeight="1" x14ac:dyDescent="0.2">
      <c r="A29" s="790" t="s">
        <v>33</v>
      </c>
      <c r="B29" s="721" t="s">
        <v>684</v>
      </c>
      <c r="C29" s="791" t="s">
        <v>571</v>
      </c>
      <c r="D29" s="1362">
        <v>-1032</v>
      </c>
      <c r="E29" s="1362">
        <v>35</v>
      </c>
      <c r="F29" s="1362">
        <v>41</v>
      </c>
      <c r="G29" s="1362">
        <v>0</v>
      </c>
      <c r="H29" s="1363">
        <v>-956</v>
      </c>
      <c r="I29" s="1362"/>
      <c r="J29" s="1362">
        <v>33</v>
      </c>
      <c r="K29" s="1362">
        <v>0</v>
      </c>
      <c r="L29" s="1364">
        <v>-923</v>
      </c>
      <c r="M29" s="148"/>
    </row>
    <row r="30" spans="1:13" ht="15.75" customHeight="1" x14ac:dyDescent="0.2">
      <c r="A30" s="307" t="s">
        <v>34</v>
      </c>
      <c r="B30" s="160" t="s">
        <v>35</v>
      </c>
      <c r="C30" s="308" t="s">
        <v>571</v>
      </c>
      <c r="D30" s="1359">
        <v>8262</v>
      </c>
      <c r="E30" s="1359">
        <v>0</v>
      </c>
      <c r="F30" s="1359">
        <v>36</v>
      </c>
      <c r="G30" s="1359">
        <v>0</v>
      </c>
      <c r="H30" s="1360">
        <v>8298</v>
      </c>
      <c r="I30" s="1359"/>
      <c r="J30" s="1359">
        <v>815</v>
      </c>
      <c r="K30" s="1359">
        <v>0</v>
      </c>
      <c r="L30" s="1361">
        <v>9113</v>
      </c>
      <c r="M30" s="148"/>
    </row>
    <row r="31" spans="1:13" ht="9.75" customHeight="1" x14ac:dyDescent="0.2">
      <c r="A31" s="790" t="s">
        <v>36</v>
      </c>
      <c r="B31" s="721" t="s">
        <v>679</v>
      </c>
      <c r="C31" s="791" t="s">
        <v>571</v>
      </c>
      <c r="D31" s="1362">
        <v>-201</v>
      </c>
      <c r="E31" s="1362">
        <v>0</v>
      </c>
      <c r="F31" s="1363">
        <v>0</v>
      </c>
      <c r="G31" s="1362">
        <v>0</v>
      </c>
      <c r="H31" s="1363">
        <v>-201</v>
      </c>
      <c r="I31" s="1362"/>
      <c r="J31" s="1363">
        <v>-6</v>
      </c>
      <c r="K31" s="1362">
        <v>0</v>
      </c>
      <c r="L31" s="1364">
        <v>-207</v>
      </c>
      <c r="M31" s="148"/>
    </row>
    <row r="32" spans="1:13" ht="9.75" customHeight="1" x14ac:dyDescent="0.2">
      <c r="A32" s="790" t="s">
        <v>37</v>
      </c>
      <c r="B32" s="721" t="s">
        <v>686</v>
      </c>
      <c r="C32" s="791" t="s">
        <v>571</v>
      </c>
      <c r="D32" s="1362">
        <v>7283</v>
      </c>
      <c r="E32" s="1362">
        <v>0</v>
      </c>
      <c r="F32" s="1363">
        <v>0</v>
      </c>
      <c r="G32" s="1362">
        <v>0</v>
      </c>
      <c r="H32" s="1363">
        <v>7283</v>
      </c>
      <c r="I32" s="1362"/>
      <c r="J32" s="1363">
        <v>782</v>
      </c>
      <c r="K32" s="1362">
        <v>0</v>
      </c>
      <c r="L32" s="1364">
        <v>8065</v>
      </c>
      <c r="M32" s="148"/>
    </row>
    <row r="33" spans="1:13" ht="9.75" customHeight="1" x14ac:dyDescent="0.2">
      <c r="A33" s="790" t="s">
        <v>38</v>
      </c>
      <c r="B33" s="721" t="s">
        <v>295</v>
      </c>
      <c r="C33" s="791" t="s">
        <v>571</v>
      </c>
      <c r="D33" s="1362">
        <v>1180</v>
      </c>
      <c r="E33" s="1362">
        <v>0</v>
      </c>
      <c r="F33" s="1363">
        <v>36</v>
      </c>
      <c r="G33" s="1362">
        <v>0</v>
      </c>
      <c r="H33" s="1363">
        <v>1216</v>
      </c>
      <c r="I33" s="1362"/>
      <c r="J33" s="1363">
        <v>0</v>
      </c>
      <c r="K33" s="1362">
        <v>0</v>
      </c>
      <c r="L33" s="1364">
        <v>1216</v>
      </c>
      <c r="M33" s="148"/>
    </row>
    <row r="34" spans="1:13" ht="10.5" customHeight="1" x14ac:dyDescent="0.2">
      <c r="A34" s="792" t="s">
        <v>39</v>
      </c>
      <c r="B34" s="727" t="s">
        <v>296</v>
      </c>
      <c r="C34" s="793" t="s">
        <v>571</v>
      </c>
      <c r="D34" s="1576">
        <v>0</v>
      </c>
      <c r="E34" s="1576">
        <v>0</v>
      </c>
      <c r="F34" s="1576">
        <v>0</v>
      </c>
      <c r="G34" s="1576">
        <v>0</v>
      </c>
      <c r="H34" s="1577">
        <v>0</v>
      </c>
      <c r="I34" s="1576"/>
      <c r="J34" s="1577">
        <v>39</v>
      </c>
      <c r="K34" s="1576">
        <v>0</v>
      </c>
      <c r="L34" s="1578">
        <v>39</v>
      </c>
      <c r="M34" s="148"/>
    </row>
    <row r="35" spans="1:13" ht="12.75" customHeight="1" x14ac:dyDescent="0.2">
      <c r="A35" s="106" t="s">
        <v>58</v>
      </c>
      <c r="B35" s="12"/>
      <c r="C35" s="12"/>
      <c r="D35" s="914"/>
      <c r="E35" s="914"/>
      <c r="F35" s="914"/>
      <c r="G35" s="914"/>
      <c r="H35" s="914"/>
      <c r="I35" s="914"/>
      <c r="J35" s="914"/>
      <c r="K35" s="914"/>
      <c r="L35" s="914"/>
      <c r="M35" s="148"/>
    </row>
    <row r="36" spans="1:13" ht="9.75" customHeight="1" x14ac:dyDescent="0.2">
      <c r="A36" s="106" t="s">
        <v>59</v>
      </c>
      <c r="B36" s="12"/>
      <c r="C36" s="12"/>
      <c r="D36" s="914"/>
      <c r="E36" s="914"/>
      <c r="F36" s="914"/>
      <c r="G36" s="914"/>
      <c r="H36" s="914"/>
      <c r="I36" s="914"/>
      <c r="J36" s="914"/>
      <c r="K36" s="914"/>
      <c r="L36" s="914"/>
      <c r="M36" s="148"/>
    </row>
  </sheetData>
  <mergeCells count="10">
    <mergeCell ref="D3:L3"/>
    <mergeCell ref="G1:K1"/>
    <mergeCell ref="G2:L2"/>
    <mergeCell ref="A4:B5"/>
    <mergeCell ref="D4:H4"/>
    <mergeCell ref="I4:I5"/>
    <mergeCell ref="J4:J5"/>
    <mergeCell ref="K4:K5"/>
    <mergeCell ref="L4:L5"/>
    <mergeCell ref="A1:B1"/>
  </mergeCells>
  <phoneticPr fontId="0" type="noConversion"/>
  <printOptions horizontalCentered="1"/>
  <pageMargins left="0.19685039370078741" right="0.19685039370078741" top="0.6692913385826772" bottom="0.51181102362204722" header="0" footer="0.31496062992125984"/>
  <pageSetup paperSize="9" firstPageNumber="31" fitToWidth="0" orientation="landscape" r:id="rId1"/>
  <headerFooter alignWithMargins="0">
    <oddFooter>&amp;C&amp;P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5">
    <pageSetUpPr fitToPage="1"/>
  </sheetPr>
  <dimension ref="A1:I74"/>
  <sheetViews>
    <sheetView view="pageBreakPreview" zoomScale="75" zoomScaleNormal="100" zoomScaleSheetLayoutView="75" workbookViewId="0">
      <selection sqref="A1:B1"/>
    </sheetView>
  </sheetViews>
  <sheetFormatPr defaultRowHeight="12.75" x14ac:dyDescent="0.2"/>
  <cols>
    <col min="1" max="1" width="10.5703125" style="5" customWidth="1"/>
    <col min="2" max="2" width="17.140625" style="5" customWidth="1"/>
    <col min="3" max="3" width="9.85546875" style="961" customWidth="1"/>
    <col min="4" max="4" width="11.140625" style="961" customWidth="1"/>
    <col min="5" max="9" width="9.85546875" style="961" customWidth="1"/>
    <col min="10" max="16384" width="9.140625" style="5"/>
  </cols>
  <sheetData>
    <row r="1" spans="1:9" ht="27.75" customHeight="1" x14ac:dyDescent="0.2">
      <c r="A1" s="3128" t="s">
        <v>184</v>
      </c>
      <c r="B1" s="3075"/>
      <c r="C1" s="952"/>
      <c r="D1" s="3125" t="s">
        <v>185</v>
      </c>
      <c r="E1" s="3125"/>
      <c r="F1" s="3125"/>
      <c r="G1" s="3125"/>
      <c r="H1" s="3125"/>
      <c r="I1" s="953" t="s">
        <v>355</v>
      </c>
    </row>
    <row r="2" spans="1:9" x14ac:dyDescent="0.2">
      <c r="A2" s="1" t="s">
        <v>703</v>
      </c>
      <c r="B2" s="35"/>
      <c r="C2" s="952"/>
      <c r="D2" s="3126" t="s">
        <v>356</v>
      </c>
      <c r="E2" s="3126"/>
      <c r="F2" s="3126"/>
      <c r="G2" s="3126"/>
      <c r="H2" s="3126"/>
      <c r="I2" s="3126"/>
    </row>
    <row r="3" spans="1:9" ht="12.75" customHeight="1" x14ac:dyDescent="0.2">
      <c r="A3" s="35"/>
      <c r="B3" s="35"/>
      <c r="C3" s="952"/>
      <c r="D3" s="952"/>
      <c r="E3" s="952"/>
      <c r="F3" s="952"/>
      <c r="G3" s="3127" t="s">
        <v>199</v>
      </c>
      <c r="H3" s="3127"/>
      <c r="I3" s="3127"/>
    </row>
    <row r="4" spans="1:9" ht="13.5" customHeight="1" x14ac:dyDescent="0.2">
      <c r="A4" s="121" t="s">
        <v>705</v>
      </c>
      <c r="B4" s="6"/>
      <c r="C4" s="954"/>
      <c r="D4" s="954"/>
      <c r="E4" s="955"/>
      <c r="F4" s="956"/>
      <c r="G4" s="957"/>
      <c r="H4" s="955"/>
      <c r="I4" s="958"/>
    </row>
    <row r="5" spans="1:9" ht="12.75" customHeight="1" x14ac:dyDescent="0.2">
      <c r="A5" s="36" t="s">
        <v>706</v>
      </c>
      <c r="B5" s="6"/>
      <c r="C5" s="954"/>
      <c r="D5" s="954"/>
      <c r="E5" s="954"/>
      <c r="F5" s="954"/>
      <c r="G5" s="954"/>
      <c r="H5" s="954"/>
      <c r="I5" s="954"/>
    </row>
    <row r="6" spans="1:9" ht="12.75" customHeight="1" x14ac:dyDescent="0.2">
      <c r="A6" s="3116"/>
      <c r="B6" s="3117"/>
      <c r="C6" s="3120" t="s">
        <v>707</v>
      </c>
      <c r="D6" s="3121"/>
      <c r="E6" s="3121"/>
      <c r="F6" s="3121"/>
      <c r="G6" s="3121"/>
      <c r="H6" s="3121"/>
      <c r="I6" s="3122"/>
    </row>
    <row r="7" spans="1:9" ht="33" customHeight="1" x14ac:dyDescent="0.2">
      <c r="A7" s="3118"/>
      <c r="B7" s="3119"/>
      <c r="C7" s="2164" t="s">
        <v>734</v>
      </c>
      <c r="D7" s="2165" t="s">
        <v>557</v>
      </c>
      <c r="E7" s="2165" t="s">
        <v>708</v>
      </c>
      <c r="F7" s="2165" t="s">
        <v>709</v>
      </c>
      <c r="G7" s="2165" t="s">
        <v>710</v>
      </c>
      <c r="H7" s="2166" t="s">
        <v>711</v>
      </c>
      <c r="I7" s="2167" t="s">
        <v>712</v>
      </c>
    </row>
    <row r="8" spans="1:9" ht="12.75" customHeight="1" x14ac:dyDescent="0.2">
      <c r="A8" s="3123" t="s">
        <v>713</v>
      </c>
      <c r="B8" s="122" t="s">
        <v>556</v>
      </c>
      <c r="C8" s="1402"/>
      <c r="D8" s="1403">
        <v>0</v>
      </c>
      <c r="E8" s="1403">
        <v>0</v>
      </c>
      <c r="F8" s="1403">
        <v>0</v>
      </c>
      <c r="G8" s="1309"/>
      <c r="H8" s="1404">
        <v>274</v>
      </c>
      <c r="I8" s="1405">
        <v>274</v>
      </c>
    </row>
    <row r="9" spans="1:9" ht="12.75" customHeight="1" x14ac:dyDescent="0.2">
      <c r="A9" s="3114"/>
      <c r="B9" s="123" t="s">
        <v>557</v>
      </c>
      <c r="C9" s="1581">
        <v>272</v>
      </c>
      <c r="D9" s="1582"/>
      <c r="E9" s="1583">
        <v>0</v>
      </c>
      <c r="F9" s="1583">
        <v>272</v>
      </c>
      <c r="G9" s="1390"/>
      <c r="H9" s="1584">
        <v>141</v>
      </c>
      <c r="I9" s="1585">
        <v>413</v>
      </c>
    </row>
    <row r="10" spans="1:9" ht="12.75" customHeight="1" x14ac:dyDescent="0.2">
      <c r="A10" s="3114"/>
      <c r="B10" s="123" t="s">
        <v>708</v>
      </c>
      <c r="C10" s="1581">
        <v>0</v>
      </c>
      <c r="D10" s="1583">
        <v>0</v>
      </c>
      <c r="E10" s="1582"/>
      <c r="F10" s="1583">
        <v>0</v>
      </c>
      <c r="G10" s="1390"/>
      <c r="H10" s="1584">
        <v>88</v>
      </c>
      <c r="I10" s="1585">
        <v>88</v>
      </c>
    </row>
    <row r="11" spans="1:9" ht="12.75" customHeight="1" x14ac:dyDescent="0.2">
      <c r="A11" s="3114"/>
      <c r="B11" s="124" t="s">
        <v>709</v>
      </c>
      <c r="C11" s="1586">
        <v>272</v>
      </c>
      <c r="D11" s="1587">
        <v>0</v>
      </c>
      <c r="E11" s="1587">
        <v>0</v>
      </c>
      <c r="F11" s="1588"/>
      <c r="G11" s="1394"/>
      <c r="H11" s="1589">
        <v>503</v>
      </c>
      <c r="I11" s="1585">
        <v>775</v>
      </c>
    </row>
    <row r="12" spans="1:9" ht="12.75" customHeight="1" x14ac:dyDescent="0.2">
      <c r="A12" s="3114"/>
      <c r="B12" s="123" t="s">
        <v>710</v>
      </c>
      <c r="C12" s="1393"/>
      <c r="D12" s="1394"/>
      <c r="E12" s="1394"/>
      <c r="F12" s="1397"/>
      <c r="G12" s="1395"/>
      <c r="H12" s="1396"/>
      <c r="I12" s="1392"/>
    </row>
    <row r="13" spans="1:9" ht="12.75" customHeight="1" x14ac:dyDescent="0.2">
      <c r="A13" s="3114"/>
      <c r="B13" s="125" t="s">
        <v>711</v>
      </c>
      <c r="C13" s="1586">
        <v>315</v>
      </c>
      <c r="D13" s="1587">
        <v>0</v>
      </c>
      <c r="E13" s="1587">
        <v>0</v>
      </c>
      <c r="F13" s="1590">
        <v>315</v>
      </c>
      <c r="G13" s="1397"/>
      <c r="H13" s="1591"/>
      <c r="I13" s="1585">
        <v>315</v>
      </c>
    </row>
    <row r="14" spans="1:9" ht="12.75" customHeight="1" x14ac:dyDescent="0.2">
      <c r="A14" s="3115"/>
      <c r="B14" s="126" t="s">
        <v>714</v>
      </c>
      <c r="C14" s="1592">
        <v>587</v>
      </c>
      <c r="D14" s="1593">
        <v>0</v>
      </c>
      <c r="E14" s="1593">
        <v>0</v>
      </c>
      <c r="F14" s="1593">
        <v>587</v>
      </c>
      <c r="G14" s="1594"/>
      <c r="H14" s="1593">
        <v>503</v>
      </c>
      <c r="I14" s="1595">
        <v>1090</v>
      </c>
    </row>
    <row r="15" spans="1:9" ht="12.75" customHeight="1" x14ac:dyDescent="0.2">
      <c r="A15" s="6"/>
      <c r="B15" s="6"/>
      <c r="C15" s="954"/>
      <c r="D15" s="954"/>
      <c r="E15" s="954"/>
      <c r="F15" s="954"/>
      <c r="G15" s="954"/>
      <c r="H15" s="954"/>
      <c r="I15" s="1305"/>
    </row>
    <row r="16" spans="1:9" ht="12.75" customHeight="1" x14ac:dyDescent="0.2">
      <c r="A16" s="36" t="s">
        <v>715</v>
      </c>
      <c r="B16" s="6"/>
      <c r="C16" s="954"/>
      <c r="D16" s="954"/>
      <c r="E16" s="954"/>
      <c r="F16" s="954"/>
      <c r="G16" s="954"/>
      <c r="H16" s="954"/>
      <c r="I16" s="954"/>
    </row>
    <row r="17" spans="1:9" ht="12.75" customHeight="1" x14ac:dyDescent="0.2">
      <c r="A17" s="3116"/>
      <c r="B17" s="3117"/>
      <c r="C17" s="3120" t="s">
        <v>716</v>
      </c>
      <c r="D17" s="3121"/>
      <c r="E17" s="3121"/>
      <c r="F17" s="3121"/>
      <c r="G17" s="3121"/>
      <c r="H17" s="3121"/>
      <c r="I17" s="3122"/>
    </row>
    <row r="18" spans="1:9" ht="33" customHeight="1" x14ac:dyDescent="0.2">
      <c r="A18" s="3118"/>
      <c r="B18" s="3119"/>
      <c r="C18" s="2164" t="s">
        <v>734</v>
      </c>
      <c r="D18" s="2165" t="s">
        <v>557</v>
      </c>
      <c r="E18" s="2165" t="s">
        <v>708</v>
      </c>
      <c r="F18" s="2165" t="s">
        <v>709</v>
      </c>
      <c r="G18" s="2165" t="s">
        <v>710</v>
      </c>
      <c r="H18" s="2166" t="s">
        <v>711</v>
      </c>
      <c r="I18" s="2167" t="s">
        <v>712</v>
      </c>
    </row>
    <row r="19" spans="1:9" ht="12.75" customHeight="1" x14ac:dyDescent="0.2">
      <c r="A19" s="3123" t="s">
        <v>717</v>
      </c>
      <c r="B19" s="122" t="s">
        <v>556</v>
      </c>
      <c r="C19" s="1402"/>
      <c r="D19" s="1403">
        <v>0</v>
      </c>
      <c r="E19" s="1403">
        <v>0</v>
      </c>
      <c r="F19" s="1403">
        <v>0</v>
      </c>
      <c r="G19" s="1309"/>
      <c r="H19" s="1404">
        <v>0</v>
      </c>
      <c r="I19" s="1405">
        <v>0</v>
      </c>
    </row>
    <row r="20" spans="1:9" ht="12.75" customHeight="1" x14ac:dyDescent="0.2">
      <c r="A20" s="3114"/>
      <c r="B20" s="123" t="s">
        <v>557</v>
      </c>
      <c r="C20" s="1581">
        <v>5</v>
      </c>
      <c r="D20" s="1582"/>
      <c r="E20" s="1583">
        <v>0</v>
      </c>
      <c r="F20" s="1583">
        <v>5</v>
      </c>
      <c r="G20" s="1390"/>
      <c r="H20" s="1584">
        <v>0</v>
      </c>
      <c r="I20" s="1585">
        <v>5</v>
      </c>
    </row>
    <row r="21" spans="1:9" ht="12.75" customHeight="1" x14ac:dyDescent="0.2">
      <c r="A21" s="3114"/>
      <c r="B21" s="123" t="s">
        <v>708</v>
      </c>
      <c r="C21" s="1581">
        <v>1</v>
      </c>
      <c r="D21" s="1583">
        <v>0</v>
      </c>
      <c r="E21" s="1582"/>
      <c r="F21" s="1583">
        <v>1</v>
      </c>
      <c r="G21" s="1390"/>
      <c r="H21" s="1584">
        <v>0</v>
      </c>
      <c r="I21" s="1585">
        <v>1</v>
      </c>
    </row>
    <row r="22" spans="1:9" ht="12.75" customHeight="1" x14ac:dyDescent="0.2">
      <c r="A22" s="3114"/>
      <c r="B22" s="124" t="s">
        <v>709</v>
      </c>
      <c r="C22" s="1586">
        <v>6</v>
      </c>
      <c r="D22" s="1587">
        <v>0</v>
      </c>
      <c r="E22" s="1587">
        <v>0</v>
      </c>
      <c r="F22" s="1588"/>
      <c r="G22" s="1394"/>
      <c r="H22" s="1589">
        <v>0</v>
      </c>
      <c r="I22" s="1585">
        <v>6</v>
      </c>
    </row>
    <row r="23" spans="1:9" ht="12.75" customHeight="1" x14ac:dyDescent="0.2">
      <c r="A23" s="3114"/>
      <c r="B23" s="123" t="s">
        <v>710</v>
      </c>
      <c r="C23" s="1393"/>
      <c r="D23" s="1394"/>
      <c r="E23" s="1394"/>
      <c r="F23" s="1397"/>
      <c r="G23" s="1395"/>
      <c r="H23" s="1396"/>
      <c r="I23" s="1392"/>
    </row>
    <row r="24" spans="1:9" ht="12.75" customHeight="1" x14ac:dyDescent="0.2">
      <c r="A24" s="3114"/>
      <c r="B24" s="125" t="s">
        <v>711</v>
      </c>
      <c r="C24" s="1586">
        <v>0</v>
      </c>
      <c r="D24" s="1587">
        <v>0</v>
      </c>
      <c r="E24" s="1587">
        <v>0</v>
      </c>
      <c r="F24" s="1590">
        <v>0</v>
      </c>
      <c r="G24" s="1397"/>
      <c r="H24" s="1591"/>
      <c r="I24" s="1585">
        <v>0</v>
      </c>
    </row>
    <row r="25" spans="1:9" ht="12.75" customHeight="1" x14ac:dyDescent="0.2">
      <c r="A25" s="3115"/>
      <c r="B25" s="126" t="s">
        <v>714</v>
      </c>
      <c r="C25" s="1592">
        <v>6</v>
      </c>
      <c r="D25" s="1593">
        <v>0</v>
      </c>
      <c r="E25" s="1593">
        <v>0</v>
      </c>
      <c r="F25" s="1593">
        <v>6</v>
      </c>
      <c r="G25" s="1594"/>
      <c r="H25" s="1593">
        <v>0</v>
      </c>
      <c r="I25" s="1595">
        <v>6</v>
      </c>
    </row>
    <row r="26" spans="1:9" ht="12.75" customHeight="1" x14ac:dyDescent="0.2">
      <c r="A26" s="6"/>
      <c r="B26" s="6"/>
      <c r="C26" s="954"/>
      <c r="D26" s="954"/>
      <c r="E26" s="954"/>
      <c r="F26" s="954"/>
      <c r="G26" s="954"/>
      <c r="H26" s="954"/>
      <c r="I26" s="1305"/>
    </row>
    <row r="27" spans="1:9" ht="12.75" customHeight="1" x14ac:dyDescent="0.2">
      <c r="A27" s="36" t="s">
        <v>718</v>
      </c>
      <c r="B27" s="6"/>
      <c r="C27" s="954"/>
      <c r="D27" s="954"/>
      <c r="E27" s="954"/>
      <c r="F27" s="954"/>
      <c r="G27" s="954"/>
      <c r="H27" s="954"/>
      <c r="I27" s="954"/>
    </row>
    <row r="28" spans="1:9" ht="12.75" customHeight="1" x14ac:dyDescent="0.2">
      <c r="A28" s="3116"/>
      <c r="B28" s="3117"/>
      <c r="C28" s="3120" t="s">
        <v>719</v>
      </c>
      <c r="D28" s="3121"/>
      <c r="E28" s="3121"/>
      <c r="F28" s="3121"/>
      <c r="G28" s="3121"/>
      <c r="H28" s="3121"/>
      <c r="I28" s="3122"/>
    </row>
    <row r="29" spans="1:9" ht="33" customHeight="1" x14ac:dyDescent="0.2">
      <c r="A29" s="3118"/>
      <c r="B29" s="3119"/>
      <c r="C29" s="2164" t="s">
        <v>734</v>
      </c>
      <c r="D29" s="2165" t="s">
        <v>557</v>
      </c>
      <c r="E29" s="2165" t="s">
        <v>708</v>
      </c>
      <c r="F29" s="2165" t="s">
        <v>709</v>
      </c>
      <c r="G29" s="2165" t="s">
        <v>710</v>
      </c>
      <c r="H29" s="2166" t="s">
        <v>711</v>
      </c>
      <c r="I29" s="2167" t="s">
        <v>712</v>
      </c>
    </row>
    <row r="30" spans="1:9" ht="12.75" customHeight="1" x14ac:dyDescent="0.2">
      <c r="A30" s="3123" t="s">
        <v>720</v>
      </c>
      <c r="B30" s="122" t="s">
        <v>556</v>
      </c>
      <c r="C30" s="1402"/>
      <c r="D30" s="1403">
        <v>14571</v>
      </c>
      <c r="E30" s="1403">
        <v>49935</v>
      </c>
      <c r="F30" s="1403">
        <v>64506</v>
      </c>
      <c r="G30" s="1309"/>
      <c r="H30" s="1404">
        <v>41325</v>
      </c>
      <c r="I30" s="1405">
        <v>105831</v>
      </c>
    </row>
    <row r="31" spans="1:9" ht="12.75" customHeight="1" x14ac:dyDescent="0.2">
      <c r="A31" s="3114"/>
      <c r="B31" s="123" t="s">
        <v>557</v>
      </c>
      <c r="C31" s="1581">
        <v>1514</v>
      </c>
      <c r="D31" s="1582"/>
      <c r="E31" s="1583">
        <v>22</v>
      </c>
      <c r="F31" s="1583">
        <v>1536</v>
      </c>
      <c r="G31" s="1390"/>
      <c r="H31" s="1584">
        <v>278</v>
      </c>
      <c r="I31" s="1585">
        <v>1814</v>
      </c>
    </row>
    <row r="32" spans="1:9" ht="12.75" customHeight="1" x14ac:dyDescent="0.2">
      <c r="A32" s="3114"/>
      <c r="B32" s="123" t="s">
        <v>708</v>
      </c>
      <c r="C32" s="1581">
        <v>0</v>
      </c>
      <c r="D32" s="1583">
        <v>3322</v>
      </c>
      <c r="E32" s="1582"/>
      <c r="F32" s="1583">
        <v>3322</v>
      </c>
      <c r="G32" s="1390"/>
      <c r="H32" s="1584">
        <v>11538</v>
      </c>
      <c r="I32" s="1585">
        <v>14860</v>
      </c>
    </row>
    <row r="33" spans="1:9" ht="12.75" customHeight="1" x14ac:dyDescent="0.2">
      <c r="A33" s="3114"/>
      <c r="B33" s="124" t="s">
        <v>709</v>
      </c>
      <c r="C33" s="1586">
        <v>1514</v>
      </c>
      <c r="D33" s="1587">
        <v>17893</v>
      </c>
      <c r="E33" s="1587">
        <v>49957</v>
      </c>
      <c r="F33" s="1588"/>
      <c r="G33" s="1394"/>
      <c r="H33" s="1589">
        <v>53141</v>
      </c>
      <c r="I33" s="1585">
        <v>122505</v>
      </c>
    </row>
    <row r="34" spans="1:9" ht="12.75" customHeight="1" x14ac:dyDescent="0.2">
      <c r="A34" s="3114"/>
      <c r="B34" s="123" t="s">
        <v>710</v>
      </c>
      <c r="C34" s="1393"/>
      <c r="D34" s="1394"/>
      <c r="E34" s="1394"/>
      <c r="F34" s="1397"/>
      <c r="G34" s="1395"/>
      <c r="H34" s="1396"/>
      <c r="I34" s="1392"/>
    </row>
    <row r="35" spans="1:9" ht="12.75" customHeight="1" x14ac:dyDescent="0.2">
      <c r="A35" s="3114"/>
      <c r="B35" s="125" t="s">
        <v>711</v>
      </c>
      <c r="C35" s="1586">
        <v>1222</v>
      </c>
      <c r="D35" s="1587">
        <v>35</v>
      </c>
      <c r="E35" s="1587">
        <v>0</v>
      </c>
      <c r="F35" s="1590">
        <v>1257</v>
      </c>
      <c r="G35" s="1397"/>
      <c r="H35" s="1591"/>
      <c r="I35" s="1585">
        <v>1257</v>
      </c>
    </row>
    <row r="36" spans="1:9" ht="12.75" customHeight="1" x14ac:dyDescent="0.2">
      <c r="A36" s="3115"/>
      <c r="B36" s="126" t="s">
        <v>714</v>
      </c>
      <c r="C36" s="1592">
        <v>2736</v>
      </c>
      <c r="D36" s="1593">
        <v>17928</v>
      </c>
      <c r="E36" s="1593">
        <v>49957</v>
      </c>
      <c r="F36" s="1593">
        <v>70621</v>
      </c>
      <c r="G36" s="1594"/>
      <c r="H36" s="1593">
        <v>53141</v>
      </c>
      <c r="I36" s="1595">
        <v>123762</v>
      </c>
    </row>
    <row r="37" spans="1:9" ht="12.75" customHeight="1" x14ac:dyDescent="0.2">
      <c r="A37" s="127"/>
      <c r="B37" s="128"/>
      <c r="C37" s="1043"/>
      <c r="D37" s="1043"/>
      <c r="E37" s="1043"/>
      <c r="F37" s="1043"/>
      <c r="G37" s="1043"/>
      <c r="H37" s="1043"/>
      <c r="I37" s="1305"/>
    </row>
    <row r="38" spans="1:9" ht="12.75" customHeight="1" x14ac:dyDescent="0.2">
      <c r="A38" s="36" t="s">
        <v>721</v>
      </c>
      <c r="B38" s="6"/>
      <c r="C38" s="954"/>
      <c r="D38" s="954"/>
      <c r="E38" s="954"/>
      <c r="F38" s="954"/>
      <c r="G38" s="954"/>
      <c r="H38" s="954"/>
      <c r="I38" s="954"/>
    </row>
    <row r="39" spans="1:9" ht="12.75" customHeight="1" x14ac:dyDescent="0.2">
      <c r="A39" s="3116"/>
      <c r="B39" s="3117"/>
      <c r="C39" s="3124" t="s">
        <v>722</v>
      </c>
      <c r="D39" s="3121"/>
      <c r="E39" s="3121"/>
      <c r="F39" s="3121"/>
      <c r="G39" s="3121"/>
      <c r="H39" s="3121"/>
      <c r="I39" s="3122"/>
    </row>
    <row r="40" spans="1:9" ht="33" customHeight="1" x14ac:dyDescent="0.2">
      <c r="A40" s="3118"/>
      <c r="B40" s="3119"/>
      <c r="C40" s="2164" t="s">
        <v>734</v>
      </c>
      <c r="D40" s="2165" t="s">
        <v>557</v>
      </c>
      <c r="E40" s="2165" t="s">
        <v>708</v>
      </c>
      <c r="F40" s="2165" t="s">
        <v>709</v>
      </c>
      <c r="G40" s="2165" t="s">
        <v>710</v>
      </c>
      <c r="H40" s="2166" t="s">
        <v>711</v>
      </c>
      <c r="I40" s="2167" t="s">
        <v>712</v>
      </c>
    </row>
    <row r="41" spans="1:9" ht="12.75" customHeight="1" x14ac:dyDescent="0.2">
      <c r="A41" s="3114" t="s">
        <v>723</v>
      </c>
      <c r="B41" s="122" t="s">
        <v>556</v>
      </c>
      <c r="C41" s="1596"/>
      <c r="D41" s="1597">
        <v>1229</v>
      </c>
      <c r="E41" s="1597">
        <v>0</v>
      </c>
      <c r="F41" s="1597">
        <v>1229</v>
      </c>
      <c r="G41" s="1434"/>
      <c r="H41" s="1598">
        <v>2497</v>
      </c>
      <c r="I41" s="1599">
        <v>3726</v>
      </c>
    </row>
    <row r="42" spans="1:9" ht="12.75" customHeight="1" x14ac:dyDescent="0.2">
      <c r="A42" s="3114"/>
      <c r="B42" s="123" t="s">
        <v>557</v>
      </c>
      <c r="C42" s="1600">
        <v>0</v>
      </c>
      <c r="D42" s="1582"/>
      <c r="E42" s="1583">
        <v>0</v>
      </c>
      <c r="F42" s="1583">
        <v>0</v>
      </c>
      <c r="G42" s="1390"/>
      <c r="H42" s="1584">
        <v>156</v>
      </c>
      <c r="I42" s="1601">
        <v>156</v>
      </c>
    </row>
    <row r="43" spans="1:9" ht="12.75" customHeight="1" x14ac:dyDescent="0.2">
      <c r="A43" s="3114"/>
      <c r="B43" s="123" t="s">
        <v>708</v>
      </c>
      <c r="C43" s="1600">
        <v>0</v>
      </c>
      <c r="D43" s="1583">
        <v>0</v>
      </c>
      <c r="E43" s="1582"/>
      <c r="F43" s="1583">
        <v>0</v>
      </c>
      <c r="G43" s="1390"/>
      <c r="H43" s="1584">
        <v>0</v>
      </c>
      <c r="I43" s="1601">
        <v>0</v>
      </c>
    </row>
    <row r="44" spans="1:9" ht="12.75" customHeight="1" x14ac:dyDescent="0.2">
      <c r="A44" s="3114"/>
      <c r="B44" s="124" t="s">
        <v>709</v>
      </c>
      <c r="C44" s="1602">
        <v>0</v>
      </c>
      <c r="D44" s="1587">
        <v>1229</v>
      </c>
      <c r="E44" s="1587">
        <v>0</v>
      </c>
      <c r="F44" s="1588"/>
      <c r="G44" s="1394"/>
      <c r="H44" s="1589">
        <v>2653</v>
      </c>
      <c r="I44" s="1601">
        <v>3882</v>
      </c>
    </row>
    <row r="45" spans="1:9" ht="12.75" customHeight="1" x14ac:dyDescent="0.2">
      <c r="A45" s="3114"/>
      <c r="B45" s="123" t="s">
        <v>710</v>
      </c>
      <c r="C45" s="1439"/>
      <c r="D45" s="1394"/>
      <c r="E45" s="1394"/>
      <c r="F45" s="1397"/>
      <c r="G45" s="1395"/>
      <c r="H45" s="1396"/>
      <c r="I45" s="1438"/>
    </row>
    <row r="46" spans="1:9" ht="12.75" customHeight="1" x14ac:dyDescent="0.2">
      <c r="A46" s="3114"/>
      <c r="B46" s="125" t="s">
        <v>711</v>
      </c>
      <c r="C46" s="1603">
        <v>0</v>
      </c>
      <c r="D46" s="1604">
        <v>20</v>
      </c>
      <c r="E46" s="1604">
        <v>0</v>
      </c>
      <c r="F46" s="1605">
        <v>20</v>
      </c>
      <c r="G46" s="1442"/>
      <c r="H46" s="1606"/>
      <c r="I46" s="1607">
        <v>20</v>
      </c>
    </row>
    <row r="47" spans="1:9" ht="12.75" customHeight="1" x14ac:dyDescent="0.2">
      <c r="A47" s="3115"/>
      <c r="B47" s="126" t="s">
        <v>714</v>
      </c>
      <c r="C47" s="1608">
        <v>0</v>
      </c>
      <c r="D47" s="1609">
        <v>1249</v>
      </c>
      <c r="E47" s="1609">
        <v>0</v>
      </c>
      <c r="F47" s="1609">
        <v>1249</v>
      </c>
      <c r="G47" s="1610"/>
      <c r="H47" s="1611">
        <v>2653</v>
      </c>
      <c r="I47" s="1612">
        <v>3902</v>
      </c>
    </row>
    <row r="48" spans="1:9" ht="12.75" customHeight="1" x14ac:dyDescent="0.2">
      <c r="A48" s="129"/>
      <c r="B48" s="128"/>
      <c r="C48" s="1043"/>
      <c r="D48" s="1043"/>
      <c r="E48" s="1043"/>
      <c r="F48" s="1043"/>
      <c r="G48" s="1043"/>
      <c r="H48" s="1043"/>
      <c r="I48" s="1305"/>
    </row>
    <row r="49" spans="1:9" ht="12.75" customHeight="1" x14ac:dyDescent="0.2">
      <c r="A49" s="36" t="s">
        <v>724</v>
      </c>
      <c r="B49" s="6"/>
      <c r="C49" s="954"/>
      <c r="D49" s="954"/>
      <c r="E49" s="954"/>
      <c r="F49" s="954"/>
      <c r="G49" s="954"/>
      <c r="H49" s="954"/>
      <c r="I49" s="954"/>
    </row>
    <row r="50" spans="1:9" ht="12.75" customHeight="1" x14ac:dyDescent="0.2">
      <c r="A50" s="3116"/>
      <c r="B50" s="3117"/>
      <c r="C50" s="3120" t="s">
        <v>725</v>
      </c>
      <c r="D50" s="3121"/>
      <c r="E50" s="3121"/>
      <c r="F50" s="3121"/>
      <c r="G50" s="3121"/>
      <c r="H50" s="3121"/>
      <c r="I50" s="3122"/>
    </row>
    <row r="51" spans="1:9" ht="33" customHeight="1" x14ac:dyDescent="0.2">
      <c r="A51" s="3118"/>
      <c r="B51" s="3119"/>
      <c r="C51" s="2164" t="s">
        <v>734</v>
      </c>
      <c r="D51" s="2165" t="s">
        <v>557</v>
      </c>
      <c r="E51" s="2165" t="s">
        <v>708</v>
      </c>
      <c r="F51" s="2165" t="s">
        <v>709</v>
      </c>
      <c r="G51" s="2165" t="s">
        <v>710</v>
      </c>
      <c r="H51" s="2166" t="s">
        <v>711</v>
      </c>
      <c r="I51" s="2167" t="s">
        <v>726</v>
      </c>
    </row>
    <row r="52" spans="1:9" ht="12.75" customHeight="1" x14ac:dyDescent="0.2">
      <c r="A52" s="3123" t="s">
        <v>727</v>
      </c>
      <c r="B52" s="122" t="s">
        <v>556</v>
      </c>
      <c r="C52" s="1402"/>
      <c r="D52" s="1403">
        <v>414</v>
      </c>
      <c r="E52" s="1403">
        <v>0</v>
      </c>
      <c r="F52" s="1403">
        <v>414</v>
      </c>
      <c r="G52" s="1309"/>
      <c r="H52" s="1404">
        <v>0</v>
      </c>
      <c r="I52" s="1405">
        <v>414</v>
      </c>
    </row>
    <row r="53" spans="1:9" ht="12.75" customHeight="1" x14ac:dyDescent="0.2">
      <c r="A53" s="3114"/>
      <c r="B53" s="123" t="s">
        <v>557</v>
      </c>
      <c r="C53" s="1586">
        <v>0</v>
      </c>
      <c r="D53" s="1582"/>
      <c r="E53" s="1586">
        <v>0</v>
      </c>
      <c r="F53" s="1583">
        <v>0</v>
      </c>
      <c r="G53" s="1390"/>
      <c r="H53" s="1584">
        <v>0</v>
      </c>
      <c r="I53" s="1585">
        <v>0</v>
      </c>
    </row>
    <row r="54" spans="1:9" ht="12.75" customHeight="1" x14ac:dyDescent="0.2">
      <c r="A54" s="3114"/>
      <c r="B54" s="123" t="s">
        <v>708</v>
      </c>
      <c r="C54" s="1581">
        <v>0</v>
      </c>
      <c r="D54" s="1583">
        <v>0</v>
      </c>
      <c r="E54" s="1582"/>
      <c r="F54" s="1583">
        <v>0</v>
      </c>
      <c r="G54" s="1390"/>
      <c r="H54" s="1584">
        <v>0</v>
      </c>
      <c r="I54" s="1585">
        <v>0</v>
      </c>
    </row>
    <row r="55" spans="1:9" ht="12.75" customHeight="1" x14ac:dyDescent="0.2">
      <c r="A55" s="3114"/>
      <c r="B55" s="124" t="s">
        <v>709</v>
      </c>
      <c r="C55" s="1586">
        <v>0</v>
      </c>
      <c r="D55" s="1587">
        <v>414</v>
      </c>
      <c r="E55" s="1587">
        <v>0</v>
      </c>
      <c r="F55" s="1588"/>
      <c r="G55" s="1394"/>
      <c r="H55" s="1589">
        <v>0</v>
      </c>
      <c r="I55" s="1585">
        <v>414</v>
      </c>
    </row>
    <row r="56" spans="1:9" ht="12.75" customHeight="1" x14ac:dyDescent="0.2">
      <c r="A56" s="3114"/>
      <c r="B56" s="123" t="s">
        <v>710</v>
      </c>
      <c r="C56" s="1393"/>
      <c r="D56" s="1394"/>
      <c r="E56" s="1394"/>
      <c r="F56" s="1397"/>
      <c r="G56" s="1395"/>
      <c r="H56" s="1396"/>
      <c r="I56" s="1392"/>
    </row>
    <row r="57" spans="1:9" ht="12.75" customHeight="1" x14ac:dyDescent="0.2">
      <c r="A57" s="3114"/>
      <c r="B57" s="125" t="s">
        <v>711</v>
      </c>
      <c r="C57" s="1586">
        <v>0</v>
      </c>
      <c r="D57" s="1587">
        <v>0</v>
      </c>
      <c r="E57" s="1587">
        <v>0</v>
      </c>
      <c r="F57" s="1590">
        <v>0</v>
      </c>
      <c r="G57" s="1397"/>
      <c r="H57" s="1591"/>
      <c r="I57" s="1585">
        <v>0</v>
      </c>
    </row>
    <row r="58" spans="1:9" ht="12.75" customHeight="1" x14ac:dyDescent="0.2">
      <c r="A58" s="3115"/>
      <c r="B58" s="126" t="s">
        <v>728</v>
      </c>
      <c r="C58" s="1592">
        <v>0</v>
      </c>
      <c r="D58" s="1593">
        <v>414</v>
      </c>
      <c r="E58" s="1593">
        <v>0</v>
      </c>
      <c r="F58" s="1593">
        <v>414</v>
      </c>
      <c r="G58" s="1594"/>
      <c r="H58" s="1593">
        <v>0</v>
      </c>
      <c r="I58" s="1595">
        <v>414</v>
      </c>
    </row>
    <row r="59" spans="1:9" ht="12.75" customHeight="1" x14ac:dyDescent="0.2">
      <c r="A59" s="129"/>
      <c r="B59" s="128"/>
      <c r="C59" s="1043"/>
      <c r="D59" s="1043"/>
      <c r="E59" s="1043"/>
      <c r="F59" s="1043"/>
      <c r="G59" s="1043"/>
      <c r="H59" s="1043"/>
      <c r="I59" s="1305"/>
    </row>
    <row r="60" spans="1:9" ht="12.75" customHeight="1" x14ac:dyDescent="0.2">
      <c r="A60" s="36" t="s">
        <v>729</v>
      </c>
      <c r="B60" s="6"/>
      <c r="C60" s="954"/>
      <c r="D60" s="954"/>
      <c r="E60" s="954"/>
      <c r="F60" s="954"/>
      <c r="G60" s="954"/>
      <c r="H60" s="954"/>
      <c r="I60" s="954"/>
    </row>
    <row r="61" spans="1:9" ht="12.75" customHeight="1" x14ac:dyDescent="0.2">
      <c r="A61" s="3116"/>
      <c r="B61" s="3117"/>
      <c r="C61" s="3120" t="s">
        <v>730</v>
      </c>
      <c r="D61" s="3121"/>
      <c r="E61" s="3121"/>
      <c r="F61" s="3121"/>
      <c r="G61" s="3121"/>
      <c r="H61" s="3121"/>
      <c r="I61" s="3122"/>
    </row>
    <row r="62" spans="1:9" ht="33" customHeight="1" x14ac:dyDescent="0.2">
      <c r="A62" s="3118"/>
      <c r="B62" s="3119"/>
      <c r="C62" s="2164" t="s">
        <v>734</v>
      </c>
      <c r="D62" s="2165" t="s">
        <v>557</v>
      </c>
      <c r="E62" s="2165" t="s">
        <v>708</v>
      </c>
      <c r="F62" s="2165" t="s">
        <v>709</v>
      </c>
      <c r="G62" s="2165" t="s">
        <v>710</v>
      </c>
      <c r="H62" s="2166" t="s">
        <v>711</v>
      </c>
      <c r="I62" s="2167" t="s">
        <v>731</v>
      </c>
    </row>
    <row r="63" spans="1:9" ht="12.75" customHeight="1" x14ac:dyDescent="0.2">
      <c r="A63" s="3123" t="s">
        <v>732</v>
      </c>
      <c r="B63" s="122" t="s">
        <v>556</v>
      </c>
      <c r="C63" s="1402"/>
      <c r="D63" s="1586">
        <v>0</v>
      </c>
      <c r="E63" s="1403"/>
      <c r="F63" s="1403">
        <v>0</v>
      </c>
      <c r="G63" s="1309"/>
      <c r="H63" s="1404"/>
      <c r="I63" s="1405">
        <v>0</v>
      </c>
    </row>
    <row r="64" spans="1:9" ht="12.75" customHeight="1" x14ac:dyDescent="0.2">
      <c r="A64" s="3114"/>
      <c r="B64" s="123" t="s">
        <v>557</v>
      </c>
      <c r="C64" s="1586">
        <v>0</v>
      </c>
      <c r="D64" s="1582"/>
      <c r="E64" s="1583"/>
      <c r="F64" s="1583">
        <v>0</v>
      </c>
      <c r="G64" s="1390"/>
      <c r="H64" s="1584"/>
      <c r="I64" s="1585">
        <v>0</v>
      </c>
    </row>
    <row r="65" spans="1:9" ht="12.75" customHeight="1" x14ac:dyDescent="0.2">
      <c r="A65" s="3114"/>
      <c r="B65" s="123" t="s">
        <v>708</v>
      </c>
      <c r="C65" s="1581">
        <v>-100</v>
      </c>
      <c r="D65" s="1583"/>
      <c r="E65" s="1582"/>
      <c r="F65" s="1583">
        <v>-100</v>
      </c>
      <c r="G65" s="1390"/>
      <c r="H65" s="1584"/>
      <c r="I65" s="1585">
        <v>-100</v>
      </c>
    </row>
    <row r="66" spans="1:9" ht="12.75" customHeight="1" x14ac:dyDescent="0.2">
      <c r="A66" s="3114"/>
      <c r="B66" s="124" t="s">
        <v>709</v>
      </c>
      <c r="C66" s="1586">
        <v>-100</v>
      </c>
      <c r="D66" s="1587">
        <v>0</v>
      </c>
      <c r="E66" s="1587">
        <v>0</v>
      </c>
      <c r="F66" s="1588"/>
      <c r="G66" s="1394"/>
      <c r="H66" s="1589">
        <v>0</v>
      </c>
      <c r="I66" s="1585">
        <v>-100</v>
      </c>
    </row>
    <row r="67" spans="1:9" ht="12.75" customHeight="1" x14ac:dyDescent="0.2">
      <c r="A67" s="3114"/>
      <c r="B67" s="123" t="s">
        <v>710</v>
      </c>
      <c r="C67" s="1393"/>
      <c r="D67" s="1394"/>
      <c r="E67" s="1394"/>
      <c r="F67" s="1397"/>
      <c r="G67" s="1395"/>
      <c r="H67" s="1396"/>
      <c r="I67" s="1392"/>
    </row>
    <row r="68" spans="1:9" ht="12.75" customHeight="1" x14ac:dyDescent="0.2">
      <c r="A68" s="3114"/>
      <c r="B68" s="125" t="s">
        <v>711</v>
      </c>
      <c r="C68" s="1586">
        <v>959</v>
      </c>
      <c r="D68" s="1587">
        <v>-160</v>
      </c>
      <c r="E68" s="1587">
        <v>-1</v>
      </c>
      <c r="F68" s="1590">
        <v>798</v>
      </c>
      <c r="G68" s="1397"/>
      <c r="H68" s="1591"/>
      <c r="I68" s="1585">
        <v>798</v>
      </c>
    </row>
    <row r="69" spans="1:9" ht="12.75" customHeight="1" x14ac:dyDescent="0.2">
      <c r="A69" s="3115"/>
      <c r="B69" s="126" t="s">
        <v>733</v>
      </c>
      <c r="C69" s="1592">
        <v>859</v>
      </c>
      <c r="D69" s="1593">
        <v>-160</v>
      </c>
      <c r="E69" s="1593">
        <v>-1</v>
      </c>
      <c r="F69" s="1593">
        <v>698</v>
      </c>
      <c r="G69" s="1594"/>
      <c r="H69" s="1593">
        <v>0</v>
      </c>
      <c r="I69" s="1595">
        <v>698</v>
      </c>
    </row>
    <row r="70" spans="1:9" ht="12.75" customHeight="1" x14ac:dyDescent="0.2">
      <c r="A70" s="129"/>
      <c r="B70" s="128"/>
      <c r="C70" s="1043"/>
      <c r="D70" s="1043"/>
      <c r="E70" s="1043"/>
      <c r="F70" s="1043"/>
      <c r="G70" s="1043"/>
      <c r="H70" s="1043"/>
      <c r="I70" s="1305"/>
    </row>
    <row r="71" spans="1:9" x14ac:dyDescent="0.2">
      <c r="A71" s="6" t="s">
        <v>637</v>
      </c>
    </row>
    <row r="72" spans="1:9" x14ac:dyDescent="0.2">
      <c r="A72" s="6" t="s">
        <v>638</v>
      </c>
    </row>
    <row r="73" spans="1:9" x14ac:dyDescent="0.2">
      <c r="A73" s="6" t="s">
        <v>639</v>
      </c>
    </row>
    <row r="74" spans="1:9" x14ac:dyDescent="0.2">
      <c r="A74" s="6"/>
    </row>
  </sheetData>
  <mergeCells count="22">
    <mergeCell ref="A39:B40"/>
    <mergeCell ref="C39:I39"/>
    <mergeCell ref="A61:B62"/>
    <mergeCell ref="C61:I61"/>
    <mergeCell ref="A63:A69"/>
    <mergeCell ref="A41:A47"/>
    <mergeCell ref="A50:B51"/>
    <mergeCell ref="C50:I50"/>
    <mergeCell ref="A52:A58"/>
    <mergeCell ref="A30:A36"/>
    <mergeCell ref="D1:H1"/>
    <mergeCell ref="D2:I2"/>
    <mergeCell ref="G3:I3"/>
    <mergeCell ref="A6:B7"/>
    <mergeCell ref="C6:I6"/>
    <mergeCell ref="A8:A14"/>
    <mergeCell ref="A17:B18"/>
    <mergeCell ref="C17:I17"/>
    <mergeCell ref="A19:A25"/>
    <mergeCell ref="A28:B29"/>
    <mergeCell ref="C28:I28"/>
    <mergeCell ref="A1:B1"/>
  </mergeCells>
  <phoneticPr fontId="1" type="noConversion"/>
  <printOptions horizontalCentered="1"/>
  <pageMargins left="0.19685039370078741" right="0.19685039370078741" top="0.6692913385826772" bottom="0.51181102362204722" header="0" footer="0.31496062992125984"/>
  <pageSetup paperSize="9" scale="69" firstPageNumber="31" fitToWidth="0" orientation="portrait" r:id="rId1"/>
  <headerFooter alignWithMargins="0">
    <oddFooter>&amp;C&amp;P</oddFooter>
  </headerFooter>
  <rowBreaks count="1" manualBreakCount="1">
    <brk id="48" max="16383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6">
    <pageSetUpPr fitToPage="1"/>
  </sheetPr>
  <dimension ref="A1:O44"/>
  <sheetViews>
    <sheetView view="pageBreakPreview" zoomScale="60" zoomScaleNormal="100" workbookViewId="0">
      <selection sqref="A1:B1"/>
    </sheetView>
  </sheetViews>
  <sheetFormatPr defaultRowHeight="12.75" x14ac:dyDescent="0.2"/>
  <cols>
    <col min="1" max="1" width="4.7109375" style="313" customWidth="1"/>
    <col min="2" max="2" width="35.28515625" style="313" customWidth="1"/>
    <col min="3" max="3" width="0.85546875" style="313" customWidth="1"/>
    <col min="4" max="4" width="10" style="1066" customWidth="1"/>
    <col min="5" max="5" width="11.42578125" style="1066" customWidth="1"/>
    <col min="6" max="12" width="10" style="1066" customWidth="1"/>
    <col min="13" max="13" width="3.28515625" style="313" customWidth="1"/>
    <col min="14" max="14" width="9.140625" style="313"/>
    <col min="15" max="15" width="9.7109375" style="313" bestFit="1" customWidth="1"/>
    <col min="16" max="16384" width="9.140625" style="313"/>
  </cols>
  <sheetData>
    <row r="1" spans="1:15" ht="27.75" customHeight="1" x14ac:dyDescent="0.2">
      <c r="A1" s="3212" t="s">
        <v>184</v>
      </c>
      <c r="B1" s="3075"/>
      <c r="C1" s="312"/>
      <c r="D1" s="1044"/>
      <c r="E1" s="1045"/>
      <c r="F1" s="1045"/>
      <c r="G1" s="3200" t="str">
        <f>[1]Coverpage!I7</f>
        <v>Poland</v>
      </c>
      <c r="H1" s="3200"/>
      <c r="I1" s="3200"/>
      <c r="J1" s="3200"/>
      <c r="K1" s="3200"/>
      <c r="L1" s="1046">
        <f>[1]Coverpage!I9</f>
        <v>964</v>
      </c>
    </row>
    <row r="2" spans="1:15" x14ac:dyDescent="0.2">
      <c r="A2" s="314" t="s">
        <v>186</v>
      </c>
      <c r="B2" s="315"/>
      <c r="C2" s="316"/>
      <c r="D2" s="1047"/>
      <c r="E2" s="1045"/>
      <c r="F2" s="1045"/>
      <c r="G2" s="3201" t="s">
        <v>549</v>
      </c>
      <c r="H2" s="3201"/>
      <c r="I2" s="3201"/>
      <c r="J2" s="3201"/>
      <c r="K2" s="3201"/>
      <c r="L2" s="3201"/>
    </row>
    <row r="3" spans="1:15" ht="12" customHeight="1" x14ac:dyDescent="0.2">
      <c r="A3" s="344"/>
      <c r="B3" s="317"/>
      <c r="C3" s="318"/>
      <c r="D3" s="1048"/>
      <c r="E3" s="1049"/>
      <c r="F3" s="1049"/>
      <c r="G3" s="3202" t="s">
        <v>550</v>
      </c>
      <c r="H3" s="3202"/>
      <c r="I3" s="1050">
        <f>[2]Coverage!I11</f>
        <v>2005</v>
      </c>
      <c r="J3" s="1049"/>
      <c r="K3" s="1049"/>
      <c r="L3" s="1051"/>
    </row>
    <row r="4" spans="1:15" ht="12" customHeight="1" x14ac:dyDescent="0.2">
      <c r="A4" s="3203" t="s">
        <v>551</v>
      </c>
      <c r="B4" s="3204"/>
      <c r="C4" s="319"/>
      <c r="D4" s="3205" t="s">
        <v>552</v>
      </c>
      <c r="E4" s="3206"/>
      <c r="F4" s="3206"/>
      <c r="G4" s="3206"/>
      <c r="H4" s="3207"/>
      <c r="I4" s="3208" t="s">
        <v>553</v>
      </c>
      <c r="J4" s="3210" t="s">
        <v>554</v>
      </c>
      <c r="K4" s="3208" t="s">
        <v>555</v>
      </c>
      <c r="L4" s="3211" t="s">
        <v>60</v>
      </c>
    </row>
    <row r="5" spans="1:15" ht="34.5" x14ac:dyDescent="0.2">
      <c r="A5" s="3203"/>
      <c r="B5" s="3204"/>
      <c r="C5" s="319"/>
      <c r="D5" s="2073" t="s">
        <v>556</v>
      </c>
      <c r="E5" s="2074" t="s">
        <v>557</v>
      </c>
      <c r="F5" s="2072" t="s">
        <v>558</v>
      </c>
      <c r="G5" s="2074" t="s">
        <v>555</v>
      </c>
      <c r="H5" s="2072" t="s">
        <v>61</v>
      </c>
      <c r="I5" s="3209"/>
      <c r="J5" s="3210"/>
      <c r="K5" s="3209"/>
      <c r="L5" s="3211"/>
    </row>
    <row r="6" spans="1:15" ht="10.5" customHeight="1" x14ac:dyDescent="0.2">
      <c r="A6" s="345"/>
      <c r="B6" s="320"/>
      <c r="C6" s="320"/>
      <c r="D6" s="1052" t="s">
        <v>559</v>
      </c>
      <c r="E6" s="1053" t="s">
        <v>560</v>
      </c>
      <c r="F6" s="1054" t="s">
        <v>561</v>
      </c>
      <c r="G6" s="1053" t="s">
        <v>562</v>
      </c>
      <c r="H6" s="1054" t="s">
        <v>563</v>
      </c>
      <c r="I6" s="1053" t="s">
        <v>564</v>
      </c>
      <c r="J6" s="1054" t="s">
        <v>565</v>
      </c>
      <c r="K6" s="1053" t="s">
        <v>566</v>
      </c>
      <c r="L6" s="1055" t="s">
        <v>567</v>
      </c>
    </row>
    <row r="7" spans="1:15" ht="10.5" customHeight="1" x14ac:dyDescent="0.2">
      <c r="A7" s="346"/>
      <c r="B7" s="321" t="s">
        <v>568</v>
      </c>
      <c r="C7" s="322"/>
      <c r="D7" s="1056" t="s">
        <v>569</v>
      </c>
      <c r="E7" s="1056" t="s">
        <v>569</v>
      </c>
      <c r="F7" s="1056" t="s">
        <v>569</v>
      </c>
      <c r="G7" s="1056" t="s">
        <v>569</v>
      </c>
      <c r="H7" s="1057" t="s">
        <v>569</v>
      </c>
      <c r="I7" s="1056" t="s">
        <v>569</v>
      </c>
      <c r="J7" s="1057" t="s">
        <v>569</v>
      </c>
      <c r="K7" s="1056" t="s">
        <v>569</v>
      </c>
      <c r="L7" s="1058" t="s">
        <v>569</v>
      </c>
    </row>
    <row r="8" spans="1:15" ht="13.5" customHeight="1" x14ac:dyDescent="0.2">
      <c r="A8" s="353"/>
      <c r="B8" s="1321" t="s">
        <v>570</v>
      </c>
      <c r="C8" s="339" t="s">
        <v>571</v>
      </c>
      <c r="D8" s="1059"/>
      <c r="E8" s="1059"/>
      <c r="F8" s="1060"/>
      <c r="G8" s="1059"/>
      <c r="H8" s="1060"/>
      <c r="I8" s="1059"/>
      <c r="J8" s="1060"/>
      <c r="K8" s="1059"/>
      <c r="L8" s="1061"/>
    </row>
    <row r="9" spans="1:15" s="850" customFormat="1" ht="11.25" customHeight="1" x14ac:dyDescent="0.2">
      <c r="A9" s="347">
        <v>1</v>
      </c>
      <c r="B9" s="1310" t="s">
        <v>126</v>
      </c>
      <c r="C9" s="848" t="s">
        <v>571</v>
      </c>
      <c r="D9" s="1613">
        <v>190366</v>
      </c>
      <c r="E9" s="1613">
        <v>39219</v>
      </c>
      <c r="F9" s="1614">
        <v>170465</v>
      </c>
      <c r="G9" s="1613">
        <v>-70428</v>
      </c>
      <c r="H9" s="1613">
        <v>329622</v>
      </c>
      <c r="I9" s="1613"/>
      <c r="J9" s="1613">
        <v>125660</v>
      </c>
      <c r="K9" s="1613">
        <v>-63725</v>
      </c>
      <c r="L9" s="1613">
        <v>391557</v>
      </c>
      <c r="M9" s="849"/>
      <c r="O9" s="851"/>
    </row>
    <row r="10" spans="1:15" ht="9.75" customHeight="1" x14ac:dyDescent="0.2">
      <c r="A10" s="348">
        <v>11</v>
      </c>
      <c r="B10" s="1314" t="s">
        <v>572</v>
      </c>
      <c r="C10" s="323" t="s">
        <v>571</v>
      </c>
      <c r="D10" s="1355">
        <v>159583</v>
      </c>
      <c r="E10" s="1355">
        <v>4766</v>
      </c>
      <c r="F10" s="1355">
        <v>0</v>
      </c>
      <c r="G10" s="1355">
        <v>-316</v>
      </c>
      <c r="H10" s="1356">
        <v>164033</v>
      </c>
      <c r="I10" s="1355"/>
      <c r="J10" s="1355">
        <v>40628</v>
      </c>
      <c r="K10" s="1355">
        <v>-715</v>
      </c>
      <c r="L10" s="1353">
        <v>203946</v>
      </c>
      <c r="M10" s="325"/>
    </row>
    <row r="11" spans="1:15" ht="9.75" customHeight="1" x14ac:dyDescent="0.2">
      <c r="A11" s="348">
        <v>12</v>
      </c>
      <c r="B11" s="1314" t="s">
        <v>187</v>
      </c>
      <c r="C11" s="323" t="s">
        <v>571</v>
      </c>
      <c r="D11" s="1355">
        <v>8714</v>
      </c>
      <c r="E11" s="1355">
        <v>0</v>
      </c>
      <c r="F11" s="1355">
        <v>120839</v>
      </c>
      <c r="G11" s="1355">
        <v>0</v>
      </c>
      <c r="H11" s="1356">
        <v>129553</v>
      </c>
      <c r="I11" s="1355"/>
      <c r="J11" s="1355">
        <v>0</v>
      </c>
      <c r="K11" s="1355">
        <v>0</v>
      </c>
      <c r="L11" s="1353">
        <v>129553</v>
      </c>
      <c r="M11" s="325"/>
    </row>
    <row r="12" spans="1:15" ht="9.75" customHeight="1" x14ac:dyDescent="0.2">
      <c r="A12" s="348">
        <v>13</v>
      </c>
      <c r="B12" s="1314" t="s">
        <v>188</v>
      </c>
      <c r="C12" s="323" t="s">
        <v>571</v>
      </c>
      <c r="D12" s="1355">
        <v>7398</v>
      </c>
      <c r="E12" s="1355">
        <v>22472</v>
      </c>
      <c r="F12" s="1355">
        <v>47601</v>
      </c>
      <c r="G12" s="1355">
        <v>-69988</v>
      </c>
      <c r="H12" s="1356">
        <v>7483</v>
      </c>
      <c r="I12" s="1355"/>
      <c r="J12" s="1355">
        <v>64124</v>
      </c>
      <c r="K12" s="1355">
        <v>-62937</v>
      </c>
      <c r="L12" s="1353">
        <v>8670</v>
      </c>
      <c r="M12" s="325"/>
    </row>
    <row r="13" spans="1:15" ht="9.75" customHeight="1" x14ac:dyDescent="0.2">
      <c r="A13" s="348">
        <v>14</v>
      </c>
      <c r="B13" s="1314" t="s">
        <v>189</v>
      </c>
      <c r="C13" s="323" t="s">
        <v>571</v>
      </c>
      <c r="D13" s="1355">
        <v>14671</v>
      </c>
      <c r="E13" s="1355">
        <v>11981</v>
      </c>
      <c r="F13" s="1355">
        <v>2025</v>
      </c>
      <c r="G13" s="1355">
        <v>-124</v>
      </c>
      <c r="H13" s="1356">
        <v>28553</v>
      </c>
      <c r="I13" s="1355"/>
      <c r="J13" s="1355">
        <v>20908</v>
      </c>
      <c r="K13" s="1355">
        <v>-73</v>
      </c>
      <c r="L13" s="1353">
        <v>49388</v>
      </c>
      <c r="M13" s="325"/>
    </row>
    <row r="14" spans="1:15" s="850" customFormat="1" ht="15" customHeight="1" x14ac:dyDescent="0.2">
      <c r="A14" s="347">
        <v>2</v>
      </c>
      <c r="B14" s="1310" t="s">
        <v>504</v>
      </c>
      <c r="C14" s="848" t="s">
        <v>571</v>
      </c>
      <c r="D14" s="1613">
        <v>227333</v>
      </c>
      <c r="E14" s="1613">
        <v>40566</v>
      </c>
      <c r="F14" s="1614">
        <v>167926</v>
      </c>
      <c r="G14" s="1613">
        <v>-70428</v>
      </c>
      <c r="H14" s="1613">
        <v>365397</v>
      </c>
      <c r="I14" s="1613"/>
      <c r="J14" s="1614">
        <v>116283</v>
      </c>
      <c r="K14" s="1613">
        <v>-63725</v>
      </c>
      <c r="L14" s="1613">
        <v>417955</v>
      </c>
      <c r="M14" s="849"/>
    </row>
    <row r="15" spans="1:15" ht="9.75" customHeight="1" x14ac:dyDescent="0.2">
      <c r="A15" s="348">
        <v>21</v>
      </c>
      <c r="B15" s="1314" t="s">
        <v>190</v>
      </c>
      <c r="C15" s="323" t="s">
        <v>571</v>
      </c>
      <c r="D15" s="1355">
        <v>34663</v>
      </c>
      <c r="E15" s="1355">
        <v>14897</v>
      </c>
      <c r="F15" s="1355">
        <v>2241</v>
      </c>
      <c r="G15" s="1355">
        <v>0</v>
      </c>
      <c r="H15" s="1356">
        <v>51801</v>
      </c>
      <c r="I15" s="1355"/>
      <c r="J15" s="1355">
        <v>55783</v>
      </c>
      <c r="K15" s="1355">
        <v>0</v>
      </c>
      <c r="L15" s="1353">
        <v>107584</v>
      </c>
      <c r="M15" s="325"/>
    </row>
    <row r="16" spans="1:15" ht="9.75" customHeight="1" x14ac:dyDescent="0.2">
      <c r="A16" s="348">
        <v>22</v>
      </c>
      <c r="B16" s="1314" t="s">
        <v>191</v>
      </c>
      <c r="C16" s="323" t="s">
        <v>571</v>
      </c>
      <c r="D16" s="1355">
        <v>13784</v>
      </c>
      <c r="E16" s="1355">
        <v>9032</v>
      </c>
      <c r="F16" s="1355">
        <v>2308</v>
      </c>
      <c r="G16" s="1355">
        <v>-267</v>
      </c>
      <c r="H16" s="1356">
        <v>24857</v>
      </c>
      <c r="I16" s="1355"/>
      <c r="J16" s="1355">
        <v>30953</v>
      </c>
      <c r="K16" s="1355">
        <v>-205</v>
      </c>
      <c r="L16" s="1353">
        <v>55605</v>
      </c>
      <c r="M16" s="325"/>
    </row>
    <row r="17" spans="1:13" ht="9.75" customHeight="1" x14ac:dyDescent="0.2">
      <c r="A17" s="348">
        <v>23</v>
      </c>
      <c r="B17" s="1314" t="s">
        <v>546</v>
      </c>
      <c r="C17" s="323" t="s">
        <v>571</v>
      </c>
      <c r="D17" s="1355">
        <v>3719</v>
      </c>
      <c r="E17" s="1355">
        <v>6348</v>
      </c>
      <c r="F17" s="1355">
        <v>238</v>
      </c>
      <c r="G17" s="1355">
        <v>0</v>
      </c>
      <c r="H17" s="1356">
        <v>10305</v>
      </c>
      <c r="I17" s="1355"/>
      <c r="J17" s="1355">
        <v>9401</v>
      </c>
      <c r="K17" s="1355">
        <v>0</v>
      </c>
      <c r="L17" s="1353">
        <v>19706</v>
      </c>
      <c r="M17" s="325"/>
    </row>
    <row r="18" spans="1:13" ht="9.75" customHeight="1" x14ac:dyDescent="0.2">
      <c r="A18" s="348">
        <v>24</v>
      </c>
      <c r="B18" s="1314" t="s">
        <v>573</v>
      </c>
      <c r="C18" s="323" t="s">
        <v>571</v>
      </c>
      <c r="D18" s="1355">
        <v>25525</v>
      </c>
      <c r="E18" s="1355">
        <v>223</v>
      </c>
      <c r="F18" s="1355">
        <v>493</v>
      </c>
      <c r="G18" s="1355">
        <v>-63</v>
      </c>
      <c r="H18" s="1356">
        <v>26178</v>
      </c>
      <c r="I18" s="1355"/>
      <c r="J18" s="1355">
        <v>1381</v>
      </c>
      <c r="K18" s="1355">
        <v>-36</v>
      </c>
      <c r="L18" s="1353">
        <v>27523</v>
      </c>
      <c r="M18" s="325"/>
    </row>
    <row r="19" spans="1:13" ht="9.75" customHeight="1" x14ac:dyDescent="0.2">
      <c r="A19" s="348">
        <v>25</v>
      </c>
      <c r="B19" s="1314" t="s">
        <v>574</v>
      </c>
      <c r="C19" s="323" t="s">
        <v>571</v>
      </c>
      <c r="D19" s="1355">
        <v>1052</v>
      </c>
      <c r="E19" s="1355">
        <v>3151</v>
      </c>
      <c r="F19" s="1355">
        <v>0</v>
      </c>
      <c r="G19" s="1355">
        <v>0</v>
      </c>
      <c r="H19" s="1356">
        <v>4203</v>
      </c>
      <c r="I19" s="1355"/>
      <c r="J19" s="1355">
        <v>1486</v>
      </c>
      <c r="K19" s="1355">
        <v>0</v>
      </c>
      <c r="L19" s="1353">
        <v>5689</v>
      </c>
      <c r="M19" s="325"/>
    </row>
    <row r="20" spans="1:13" ht="9.75" customHeight="1" x14ac:dyDescent="0.2">
      <c r="A20" s="348">
        <v>26</v>
      </c>
      <c r="B20" s="1314" t="s">
        <v>188</v>
      </c>
      <c r="C20" s="323" t="s">
        <v>571</v>
      </c>
      <c r="D20" s="1355">
        <v>120727</v>
      </c>
      <c r="E20" s="1355">
        <v>1885</v>
      </c>
      <c r="F20" s="1355">
        <v>19031</v>
      </c>
      <c r="G20" s="1355">
        <v>-69988</v>
      </c>
      <c r="H20" s="1356">
        <v>71655</v>
      </c>
      <c r="I20" s="1355"/>
      <c r="J20" s="1355">
        <v>1399</v>
      </c>
      <c r="K20" s="1355">
        <v>-62937</v>
      </c>
      <c r="L20" s="1353">
        <v>10117</v>
      </c>
      <c r="M20" s="325"/>
    </row>
    <row r="21" spans="1:13" ht="9.75" customHeight="1" x14ac:dyDescent="0.2">
      <c r="A21" s="348">
        <v>27</v>
      </c>
      <c r="B21" s="1314" t="s">
        <v>575</v>
      </c>
      <c r="C21" s="323" t="s">
        <v>571</v>
      </c>
      <c r="D21" s="1355">
        <v>21080</v>
      </c>
      <c r="E21" s="1355">
        <v>549</v>
      </c>
      <c r="F21" s="1355">
        <v>139365</v>
      </c>
      <c r="G21" s="1355">
        <v>0</v>
      </c>
      <c r="H21" s="1356">
        <v>160994</v>
      </c>
      <c r="I21" s="1355"/>
      <c r="J21" s="1355">
        <v>9952</v>
      </c>
      <c r="K21" s="1355">
        <v>0</v>
      </c>
      <c r="L21" s="1353">
        <v>170946</v>
      </c>
      <c r="M21" s="325"/>
    </row>
    <row r="22" spans="1:13" ht="9.75" customHeight="1" x14ac:dyDescent="0.2">
      <c r="A22" s="348">
        <v>28</v>
      </c>
      <c r="B22" s="1314" t="s">
        <v>576</v>
      </c>
      <c r="C22" s="323" t="s">
        <v>571</v>
      </c>
      <c r="D22" s="1355">
        <v>6783</v>
      </c>
      <c r="E22" s="1355">
        <v>4481</v>
      </c>
      <c r="F22" s="1355">
        <v>4250</v>
      </c>
      <c r="G22" s="1355">
        <v>-110</v>
      </c>
      <c r="H22" s="1356">
        <v>15404</v>
      </c>
      <c r="I22" s="1355"/>
      <c r="J22" s="1355">
        <v>5928</v>
      </c>
      <c r="K22" s="1355">
        <v>-547</v>
      </c>
      <c r="L22" s="1353">
        <v>20785</v>
      </c>
      <c r="M22" s="325"/>
    </row>
    <row r="23" spans="1:13" s="850" customFormat="1" ht="15" customHeight="1" x14ac:dyDescent="0.2">
      <c r="A23" s="349" t="s">
        <v>577</v>
      </c>
      <c r="B23" s="1322" t="s">
        <v>101</v>
      </c>
      <c r="C23" s="848" t="s">
        <v>571</v>
      </c>
      <c r="D23" s="1613">
        <v>-33248</v>
      </c>
      <c r="E23" s="1613">
        <v>5001</v>
      </c>
      <c r="F23" s="1614">
        <v>2777</v>
      </c>
      <c r="G23" s="1613">
        <v>0</v>
      </c>
      <c r="H23" s="1614">
        <v>-25470</v>
      </c>
      <c r="I23" s="1613"/>
      <c r="J23" s="1614">
        <v>18778</v>
      </c>
      <c r="K23" s="1613">
        <v>0</v>
      </c>
      <c r="L23" s="1354">
        <v>-6692</v>
      </c>
      <c r="M23" s="849"/>
    </row>
    <row r="24" spans="1:13" s="850" customFormat="1" ht="15" customHeight="1" x14ac:dyDescent="0.2">
      <c r="A24" s="349" t="s">
        <v>578</v>
      </c>
      <c r="B24" s="1322" t="s">
        <v>102</v>
      </c>
      <c r="C24" s="848" t="s">
        <v>571</v>
      </c>
      <c r="D24" s="1613">
        <v>-36967</v>
      </c>
      <c r="E24" s="1613">
        <v>-1347</v>
      </c>
      <c r="F24" s="1613">
        <v>2539</v>
      </c>
      <c r="G24" s="1613">
        <v>0</v>
      </c>
      <c r="H24" s="1613">
        <v>-35775</v>
      </c>
      <c r="I24" s="1613"/>
      <c r="J24" s="1613">
        <v>9377</v>
      </c>
      <c r="K24" s="1613">
        <v>0</v>
      </c>
      <c r="L24" s="1613">
        <v>-26398</v>
      </c>
      <c r="M24" s="849"/>
    </row>
    <row r="25" spans="1:13" s="850" customFormat="1" ht="14.25" customHeight="1" x14ac:dyDescent="0.2">
      <c r="A25" s="347"/>
      <c r="B25" s="1321" t="s">
        <v>579</v>
      </c>
      <c r="C25" s="848" t="s">
        <v>571</v>
      </c>
      <c r="D25" s="1613"/>
      <c r="E25" s="1613"/>
      <c r="F25" s="1614"/>
      <c r="G25" s="1613"/>
      <c r="H25" s="1614"/>
      <c r="I25" s="1613"/>
      <c r="J25" s="1614"/>
      <c r="K25" s="1613"/>
      <c r="L25" s="1354"/>
      <c r="M25" s="849"/>
    </row>
    <row r="26" spans="1:13" s="850" customFormat="1" ht="11.25" customHeight="1" x14ac:dyDescent="0.2">
      <c r="A26" s="347">
        <v>31</v>
      </c>
      <c r="B26" s="1310" t="s">
        <v>514</v>
      </c>
      <c r="C26" s="848" t="s">
        <v>571</v>
      </c>
      <c r="D26" s="1613">
        <v>4371</v>
      </c>
      <c r="E26" s="1613">
        <v>-488</v>
      </c>
      <c r="F26" s="1613">
        <v>11</v>
      </c>
      <c r="G26" s="1613">
        <v>0</v>
      </c>
      <c r="H26" s="1613">
        <v>3894</v>
      </c>
      <c r="I26" s="1613"/>
      <c r="J26" s="1613">
        <v>8875</v>
      </c>
      <c r="K26" s="1613">
        <v>0</v>
      </c>
      <c r="L26" s="1613">
        <v>12769</v>
      </c>
      <c r="M26" s="849"/>
    </row>
    <row r="27" spans="1:13" ht="9.75" customHeight="1" x14ac:dyDescent="0.2">
      <c r="A27" s="348">
        <v>311</v>
      </c>
      <c r="B27" s="1314" t="s">
        <v>580</v>
      </c>
      <c r="C27" s="323" t="s">
        <v>571</v>
      </c>
      <c r="D27" s="1355">
        <v>4405</v>
      </c>
      <c r="E27" s="1355">
        <v>282</v>
      </c>
      <c r="F27" s="1355">
        <v>11</v>
      </c>
      <c r="G27" s="1355">
        <v>0</v>
      </c>
      <c r="H27" s="1356">
        <v>4698</v>
      </c>
      <c r="I27" s="1355"/>
      <c r="J27" s="1355">
        <v>11105</v>
      </c>
      <c r="K27" s="1355">
        <v>0</v>
      </c>
      <c r="L27" s="1353">
        <v>15803</v>
      </c>
      <c r="M27" s="325"/>
    </row>
    <row r="28" spans="1:13" ht="9.75" customHeight="1" x14ac:dyDescent="0.2">
      <c r="A28" s="348">
        <v>312</v>
      </c>
      <c r="B28" s="1314" t="s">
        <v>581</v>
      </c>
      <c r="C28" s="323" t="s">
        <v>571</v>
      </c>
      <c r="D28" s="1355">
        <v>0</v>
      </c>
      <c r="E28" s="1355">
        <v>-52</v>
      </c>
      <c r="F28" s="1355">
        <v>0</v>
      </c>
      <c r="G28" s="1355">
        <v>0</v>
      </c>
      <c r="H28" s="1356">
        <v>-52</v>
      </c>
      <c r="I28" s="1355"/>
      <c r="J28" s="1355">
        <v>0</v>
      </c>
      <c r="K28" s="1355">
        <v>0</v>
      </c>
      <c r="L28" s="1353">
        <v>-52</v>
      </c>
      <c r="M28" s="325"/>
    </row>
    <row r="29" spans="1:13" ht="9.75" customHeight="1" x14ac:dyDescent="0.2">
      <c r="A29" s="348">
        <v>313</v>
      </c>
      <c r="B29" s="1314" t="s">
        <v>687</v>
      </c>
      <c r="C29" s="323" t="s">
        <v>571</v>
      </c>
      <c r="D29" s="1355">
        <v>0</v>
      </c>
      <c r="E29" s="1355">
        <v>0</v>
      </c>
      <c r="F29" s="1355">
        <v>0</v>
      </c>
      <c r="G29" s="1355">
        <v>0</v>
      </c>
      <c r="H29" s="1356">
        <v>0</v>
      </c>
      <c r="I29" s="1355"/>
      <c r="J29" s="1355">
        <v>0</v>
      </c>
      <c r="K29" s="1355">
        <v>0</v>
      </c>
      <c r="L29" s="1353">
        <v>0</v>
      </c>
      <c r="M29" s="325"/>
    </row>
    <row r="30" spans="1:13" ht="9.75" customHeight="1" x14ac:dyDescent="0.2">
      <c r="A30" s="348">
        <v>314</v>
      </c>
      <c r="B30" s="1314" t="s">
        <v>688</v>
      </c>
      <c r="C30" s="323" t="s">
        <v>571</v>
      </c>
      <c r="D30" s="1355">
        <v>-34</v>
      </c>
      <c r="E30" s="1355">
        <v>-718</v>
      </c>
      <c r="F30" s="1355">
        <v>0</v>
      </c>
      <c r="G30" s="1355">
        <v>0</v>
      </c>
      <c r="H30" s="1356">
        <v>-752</v>
      </c>
      <c r="I30" s="1355"/>
      <c r="J30" s="1355">
        <v>-2230</v>
      </c>
      <c r="K30" s="1355">
        <v>0</v>
      </c>
      <c r="L30" s="1353">
        <v>-2982</v>
      </c>
      <c r="M30" s="325"/>
    </row>
    <row r="31" spans="1:13" s="850" customFormat="1" ht="15" customHeight="1" x14ac:dyDescent="0.2">
      <c r="A31" s="349" t="s">
        <v>689</v>
      </c>
      <c r="B31" s="1322" t="s">
        <v>103</v>
      </c>
      <c r="C31" s="848" t="s">
        <v>571</v>
      </c>
      <c r="D31" s="1613">
        <v>-41338</v>
      </c>
      <c r="E31" s="1613">
        <v>-859</v>
      </c>
      <c r="F31" s="1613">
        <v>2528</v>
      </c>
      <c r="G31" s="1613">
        <v>0</v>
      </c>
      <c r="H31" s="1613">
        <v>-39669</v>
      </c>
      <c r="I31" s="1613"/>
      <c r="J31" s="1351">
        <v>502</v>
      </c>
      <c r="K31" s="1613">
        <v>0</v>
      </c>
      <c r="L31" s="1613">
        <v>-39167</v>
      </c>
      <c r="M31" s="849"/>
    </row>
    <row r="32" spans="1:13" s="850" customFormat="1" ht="24" customHeight="1" x14ac:dyDescent="0.2">
      <c r="A32" s="794"/>
      <c r="B32" s="1323" t="s">
        <v>690</v>
      </c>
      <c r="C32" s="848" t="s">
        <v>571</v>
      </c>
      <c r="D32" s="1613"/>
      <c r="E32" s="1613"/>
      <c r="F32" s="1614"/>
      <c r="G32" s="1613"/>
      <c r="H32" s="1614"/>
      <c r="I32" s="1613"/>
      <c r="J32" s="1614"/>
      <c r="K32" s="1613"/>
      <c r="L32" s="1354"/>
      <c r="M32" s="849"/>
    </row>
    <row r="33" spans="1:13" s="850" customFormat="1" ht="11.25" customHeight="1" x14ac:dyDescent="0.2">
      <c r="A33" s="347">
        <v>32</v>
      </c>
      <c r="B33" s="1310" t="s">
        <v>56</v>
      </c>
      <c r="C33" s="848" t="s">
        <v>571</v>
      </c>
      <c r="D33" s="1613">
        <v>773</v>
      </c>
      <c r="E33" s="1613">
        <v>-1386</v>
      </c>
      <c r="F33" s="1613">
        <v>-95</v>
      </c>
      <c r="G33" s="1613">
        <v>205</v>
      </c>
      <c r="H33" s="1613">
        <v>-503</v>
      </c>
      <c r="I33" s="1613"/>
      <c r="J33" s="1613">
        <v>4336</v>
      </c>
      <c r="K33" s="1613">
        <v>-1443</v>
      </c>
      <c r="L33" s="1613">
        <v>2390</v>
      </c>
      <c r="M33" s="849"/>
    </row>
    <row r="34" spans="1:13" ht="9.75" customHeight="1" x14ac:dyDescent="0.2">
      <c r="A34" s="348">
        <v>321</v>
      </c>
      <c r="B34" s="1314" t="s">
        <v>435</v>
      </c>
      <c r="C34" s="323" t="s">
        <v>571</v>
      </c>
      <c r="D34" s="1355">
        <v>-3525</v>
      </c>
      <c r="E34" s="1355">
        <v>-2183</v>
      </c>
      <c r="F34" s="1355">
        <v>-95</v>
      </c>
      <c r="G34" s="1355">
        <v>205</v>
      </c>
      <c r="H34" s="1356">
        <v>-5598</v>
      </c>
      <c r="I34" s="1355"/>
      <c r="J34" s="1355">
        <v>3556</v>
      </c>
      <c r="K34" s="1355">
        <v>-1443</v>
      </c>
      <c r="L34" s="1353">
        <v>-3485</v>
      </c>
      <c r="M34" s="325"/>
    </row>
    <row r="35" spans="1:13" ht="9.75" customHeight="1" x14ac:dyDescent="0.2">
      <c r="A35" s="348">
        <v>322</v>
      </c>
      <c r="B35" s="1314" t="s">
        <v>437</v>
      </c>
      <c r="C35" s="323" t="s">
        <v>571</v>
      </c>
      <c r="D35" s="1355">
        <v>4298</v>
      </c>
      <c r="E35" s="1355">
        <v>797</v>
      </c>
      <c r="F35" s="1355">
        <v>0</v>
      </c>
      <c r="G35" s="1355">
        <v>0</v>
      </c>
      <c r="H35" s="1356">
        <v>5095</v>
      </c>
      <c r="I35" s="1355"/>
      <c r="J35" s="1355">
        <v>780</v>
      </c>
      <c r="K35" s="1355">
        <v>0</v>
      </c>
      <c r="L35" s="1353">
        <v>5875</v>
      </c>
      <c r="M35" s="325"/>
    </row>
    <row r="36" spans="1:13" ht="9.75" customHeight="1" x14ac:dyDescent="0.2">
      <c r="A36" s="348">
        <v>323</v>
      </c>
      <c r="B36" s="1314" t="s">
        <v>438</v>
      </c>
      <c r="C36" s="323" t="s">
        <v>571</v>
      </c>
      <c r="D36" s="1355">
        <v>0</v>
      </c>
      <c r="E36" s="1355">
        <v>0</v>
      </c>
      <c r="F36" s="1355">
        <v>0</v>
      </c>
      <c r="G36" s="1355">
        <v>0</v>
      </c>
      <c r="H36" s="1356">
        <v>0</v>
      </c>
      <c r="I36" s="1355"/>
      <c r="J36" s="1355">
        <v>0</v>
      </c>
      <c r="K36" s="1355">
        <v>0</v>
      </c>
      <c r="L36" s="1353">
        <v>0</v>
      </c>
      <c r="M36" s="325"/>
    </row>
    <row r="37" spans="1:13" s="850" customFormat="1" ht="15" customHeight="1" x14ac:dyDescent="0.2">
      <c r="A37" s="347">
        <v>33</v>
      </c>
      <c r="B37" s="1310" t="s">
        <v>51</v>
      </c>
      <c r="C37" s="848" t="s">
        <v>571</v>
      </c>
      <c r="D37" s="1613">
        <v>42111</v>
      </c>
      <c r="E37" s="1613">
        <v>-527</v>
      </c>
      <c r="F37" s="1613">
        <v>-2623</v>
      </c>
      <c r="G37" s="1613">
        <v>205</v>
      </c>
      <c r="H37" s="1613">
        <v>39166</v>
      </c>
      <c r="I37" s="1613"/>
      <c r="J37" s="1613">
        <v>3834</v>
      </c>
      <c r="K37" s="1613">
        <v>-1443</v>
      </c>
      <c r="L37" s="1613">
        <v>41557</v>
      </c>
      <c r="M37" s="849"/>
    </row>
    <row r="38" spans="1:13" ht="9.75" customHeight="1" x14ac:dyDescent="0.2">
      <c r="A38" s="348">
        <v>331</v>
      </c>
      <c r="B38" s="1314" t="s">
        <v>435</v>
      </c>
      <c r="C38" s="323" t="s">
        <v>571</v>
      </c>
      <c r="D38" s="1355">
        <v>18288</v>
      </c>
      <c r="E38" s="1355">
        <v>-1604</v>
      </c>
      <c r="F38" s="1355">
        <v>-2623</v>
      </c>
      <c r="G38" s="1355">
        <v>205</v>
      </c>
      <c r="H38" s="1356">
        <v>14266</v>
      </c>
      <c r="I38" s="1355"/>
      <c r="J38" s="1355">
        <v>3078</v>
      </c>
      <c r="K38" s="1355">
        <v>-1443</v>
      </c>
      <c r="L38" s="1353">
        <v>15901</v>
      </c>
      <c r="M38" s="325"/>
    </row>
    <row r="39" spans="1:13" ht="10.5" customHeight="1" x14ac:dyDescent="0.2">
      <c r="A39" s="795">
        <v>332</v>
      </c>
      <c r="B39" s="1324" t="s">
        <v>437</v>
      </c>
      <c r="C39" s="323" t="s">
        <v>571</v>
      </c>
      <c r="D39" s="1355">
        <v>23823</v>
      </c>
      <c r="E39" s="1355">
        <v>1077</v>
      </c>
      <c r="F39" s="1355">
        <v>0</v>
      </c>
      <c r="G39" s="1355">
        <v>0</v>
      </c>
      <c r="H39" s="1356">
        <v>24900</v>
      </c>
      <c r="I39" s="1355"/>
      <c r="J39" s="1355">
        <v>756</v>
      </c>
      <c r="K39" s="1355">
        <v>0</v>
      </c>
      <c r="L39" s="1353">
        <v>25656</v>
      </c>
      <c r="M39" s="325"/>
    </row>
    <row r="40" spans="1:13" ht="22.5" customHeight="1" x14ac:dyDescent="0.2">
      <c r="A40" s="3198" t="s">
        <v>439</v>
      </c>
      <c r="B40" s="3199"/>
      <c r="C40" s="322" t="s">
        <v>571</v>
      </c>
      <c r="D40" s="1615">
        <v>0</v>
      </c>
      <c r="E40" s="1615">
        <v>0</v>
      </c>
      <c r="F40" s="1615">
        <v>0</v>
      </c>
      <c r="G40" s="1615">
        <v>0</v>
      </c>
      <c r="H40" s="1615">
        <v>0</v>
      </c>
      <c r="I40" s="1615"/>
      <c r="J40" s="1615">
        <v>0</v>
      </c>
      <c r="K40" s="1615">
        <v>0</v>
      </c>
      <c r="L40" s="1615">
        <v>0</v>
      </c>
    </row>
    <row r="41" spans="1:13" ht="12" customHeight="1" x14ac:dyDescent="0.2">
      <c r="A41" s="328" t="s">
        <v>58</v>
      </c>
      <c r="B41" s="323"/>
      <c r="C41" s="329"/>
      <c r="D41" s="1063"/>
      <c r="E41" s="1063"/>
      <c r="F41" s="1063"/>
      <c r="G41" s="1063"/>
      <c r="H41" s="1063"/>
      <c r="I41" s="1063"/>
      <c r="J41" s="1063"/>
      <c r="K41" s="1063"/>
      <c r="L41" s="1063"/>
    </row>
    <row r="42" spans="1:13" ht="9.75" customHeight="1" x14ac:dyDescent="0.2">
      <c r="A42" s="328" t="s">
        <v>59</v>
      </c>
      <c r="B42" s="323"/>
      <c r="C42" s="329"/>
      <c r="D42" s="1063"/>
      <c r="E42" s="1063"/>
      <c r="F42" s="1063"/>
      <c r="G42" s="1063"/>
      <c r="H42" s="1063"/>
      <c r="I42" s="1063"/>
      <c r="J42" s="1063"/>
      <c r="K42" s="1063"/>
      <c r="L42" s="1063"/>
    </row>
    <row r="43" spans="1:13" ht="10.5" customHeight="1" x14ac:dyDescent="0.2">
      <c r="A43" s="330" t="s">
        <v>6</v>
      </c>
      <c r="B43" s="330"/>
      <c r="C43" s="330"/>
      <c r="D43" s="1064"/>
      <c r="E43" s="1064"/>
      <c r="F43" s="1064"/>
      <c r="G43" s="1064"/>
      <c r="H43" s="1064"/>
      <c r="I43" s="1064"/>
      <c r="J43" s="1064"/>
      <c r="K43" s="1064"/>
      <c r="L43" s="1064"/>
      <c r="M43" s="330"/>
    </row>
    <row r="44" spans="1:13" ht="10.5" customHeight="1" x14ac:dyDescent="0.2">
      <c r="A44" s="331"/>
      <c r="B44" s="331"/>
      <c r="C44" s="331"/>
      <c r="D44" s="1065"/>
      <c r="E44" s="1065"/>
      <c r="F44" s="1065"/>
      <c r="G44" s="1065"/>
      <c r="H44" s="1065"/>
      <c r="I44" s="1065"/>
      <c r="J44" s="1065"/>
      <c r="K44" s="1065"/>
      <c r="L44" s="1065"/>
      <c r="M44" s="330"/>
    </row>
  </sheetData>
  <mergeCells count="11">
    <mergeCell ref="A40:B40"/>
    <mergeCell ref="G1:K1"/>
    <mergeCell ref="G2:L2"/>
    <mergeCell ref="G3:H3"/>
    <mergeCell ref="A4:B5"/>
    <mergeCell ref="D4:H4"/>
    <mergeCell ref="I4:I5"/>
    <mergeCell ref="J4:J5"/>
    <mergeCell ref="K4:K5"/>
    <mergeCell ref="L4:L5"/>
    <mergeCell ref="A1:B1"/>
  </mergeCells>
  <phoneticPr fontId="2" type="noConversion"/>
  <printOptions horizontalCentered="1"/>
  <pageMargins left="0.19685039370078741" right="0.19685039370078741" top="0.6692913385826772" bottom="0.51181102362204722" header="0" footer="0.31496062992125984"/>
  <pageSetup paperSize="9" scale="97" firstPageNumber="31" fitToWidth="0" orientation="landscape" r:id="rId1"/>
  <headerFooter alignWithMargins="0">
    <oddFooter>&amp;C&amp;P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7">
    <pageSetUpPr fitToPage="1"/>
  </sheetPr>
  <dimension ref="A1:O50"/>
  <sheetViews>
    <sheetView view="pageBreakPreview" zoomScale="85" zoomScaleNormal="100" zoomScaleSheetLayoutView="85" workbookViewId="0">
      <selection sqref="A1:B1"/>
    </sheetView>
  </sheetViews>
  <sheetFormatPr defaultRowHeight="12.75" x14ac:dyDescent="0.2"/>
  <cols>
    <col min="1" max="1" width="4.7109375" style="313" customWidth="1"/>
    <col min="2" max="2" width="35.28515625" style="313" customWidth="1"/>
    <col min="3" max="3" width="0.85546875" style="313" customWidth="1"/>
    <col min="4" max="4" width="10" style="1066" customWidth="1"/>
    <col min="5" max="5" width="12.140625" style="1066" customWidth="1"/>
    <col min="6" max="6" width="10" style="1066" customWidth="1"/>
    <col min="7" max="7" width="10.28515625" style="1066" customWidth="1"/>
    <col min="8" max="8" width="10" style="1066" customWidth="1"/>
    <col min="9" max="9" width="10.7109375" style="1066" customWidth="1"/>
    <col min="10" max="10" width="10.5703125" style="1066" customWidth="1"/>
    <col min="11" max="11" width="10.28515625" style="1066" customWidth="1"/>
    <col min="12" max="12" width="10" style="1066" customWidth="1"/>
    <col min="13" max="13" width="3.28515625" style="313" customWidth="1"/>
    <col min="14" max="14" width="9.140625" style="313"/>
    <col min="15" max="15" width="9.7109375" style="313" bestFit="1" customWidth="1"/>
    <col min="16" max="16384" width="9.140625" style="313"/>
  </cols>
  <sheetData>
    <row r="1" spans="1:15" ht="27.75" customHeight="1" x14ac:dyDescent="0.2">
      <c r="A1" s="3212" t="s">
        <v>184</v>
      </c>
      <c r="B1" s="3075"/>
      <c r="C1" s="312"/>
      <c r="D1" s="1044"/>
      <c r="E1" s="1045"/>
      <c r="F1" s="1045"/>
      <c r="G1" s="3200" t="str">
        <f>[1]Coverpage!I7</f>
        <v>Poland</v>
      </c>
      <c r="H1" s="3200"/>
      <c r="I1" s="3200"/>
      <c r="J1" s="3200"/>
      <c r="K1" s="3200"/>
      <c r="L1" s="1046">
        <f>[1]Coverpage!I9</f>
        <v>964</v>
      </c>
    </row>
    <row r="2" spans="1:15" x14ac:dyDescent="0.2">
      <c r="A2" s="311" t="s">
        <v>7</v>
      </c>
      <c r="B2" s="334"/>
      <c r="C2" s="335"/>
      <c r="D2" s="1067"/>
      <c r="E2" s="1045"/>
      <c r="F2" s="1045"/>
      <c r="G2" s="3201" t="s">
        <v>549</v>
      </c>
      <c r="H2" s="3201"/>
      <c r="I2" s="3201"/>
      <c r="J2" s="3201"/>
      <c r="K2" s="3201"/>
      <c r="L2" s="3201"/>
    </row>
    <row r="3" spans="1:15" ht="12" customHeight="1" x14ac:dyDescent="0.2">
      <c r="A3" s="344"/>
      <c r="B3" s="317"/>
      <c r="C3" s="318"/>
      <c r="D3" s="1048"/>
      <c r="E3" s="1049"/>
      <c r="F3" s="1049"/>
      <c r="G3" s="3202" t="s">
        <v>550</v>
      </c>
      <c r="H3" s="3202"/>
      <c r="I3" s="1050">
        <f>[2]Coverage!I11</f>
        <v>2005</v>
      </c>
      <c r="J3" s="1049"/>
      <c r="K3" s="1049"/>
      <c r="L3" s="1051"/>
    </row>
    <row r="4" spans="1:15" ht="12" customHeight="1" x14ac:dyDescent="0.2">
      <c r="A4" s="3203" t="s">
        <v>8</v>
      </c>
      <c r="B4" s="3204"/>
      <c r="C4" s="319"/>
      <c r="D4" s="3205" t="s">
        <v>552</v>
      </c>
      <c r="E4" s="3206"/>
      <c r="F4" s="3206"/>
      <c r="G4" s="3206"/>
      <c r="H4" s="3207"/>
      <c r="I4" s="3208" t="s">
        <v>553</v>
      </c>
      <c r="J4" s="3210" t="s">
        <v>554</v>
      </c>
      <c r="K4" s="3208" t="s">
        <v>555</v>
      </c>
      <c r="L4" s="3211" t="s">
        <v>60</v>
      </c>
    </row>
    <row r="5" spans="1:15" ht="34.5" x14ac:dyDescent="0.2">
      <c r="A5" s="3203"/>
      <c r="B5" s="3204"/>
      <c r="C5" s="319"/>
      <c r="D5" s="2073" t="s">
        <v>556</v>
      </c>
      <c r="E5" s="2074" t="s">
        <v>557</v>
      </c>
      <c r="F5" s="2072" t="s">
        <v>558</v>
      </c>
      <c r="G5" s="2074" t="s">
        <v>555</v>
      </c>
      <c r="H5" s="2072" t="s">
        <v>61</v>
      </c>
      <c r="I5" s="3209"/>
      <c r="J5" s="3210"/>
      <c r="K5" s="3209"/>
      <c r="L5" s="3211"/>
    </row>
    <row r="6" spans="1:15" ht="10.5" customHeight="1" x14ac:dyDescent="0.2">
      <c r="A6" s="345"/>
      <c r="B6" s="320"/>
      <c r="C6" s="320"/>
      <c r="D6" s="1052" t="s">
        <v>559</v>
      </c>
      <c r="E6" s="1053" t="s">
        <v>560</v>
      </c>
      <c r="F6" s="1054" t="s">
        <v>561</v>
      </c>
      <c r="G6" s="1053" t="s">
        <v>562</v>
      </c>
      <c r="H6" s="1054" t="s">
        <v>563</v>
      </c>
      <c r="I6" s="1053" t="s">
        <v>564</v>
      </c>
      <c r="J6" s="1054" t="s">
        <v>565</v>
      </c>
      <c r="K6" s="1053" t="s">
        <v>566</v>
      </c>
      <c r="L6" s="1055" t="s">
        <v>567</v>
      </c>
    </row>
    <row r="7" spans="1:15" ht="10.5" customHeight="1" x14ac:dyDescent="0.2">
      <c r="A7" s="346"/>
      <c r="B7" s="321" t="s">
        <v>568</v>
      </c>
      <c r="C7" s="322"/>
      <c r="D7" s="1056" t="s">
        <v>9</v>
      </c>
      <c r="E7" s="1056" t="s">
        <v>9</v>
      </c>
      <c r="F7" s="1056" t="s">
        <v>9</v>
      </c>
      <c r="G7" s="1056" t="s">
        <v>9</v>
      </c>
      <c r="H7" s="1057" t="s">
        <v>9</v>
      </c>
      <c r="I7" s="1056" t="s">
        <v>9</v>
      </c>
      <c r="J7" s="1057" t="s">
        <v>9</v>
      </c>
      <c r="K7" s="1056" t="s">
        <v>9</v>
      </c>
      <c r="L7" s="1058" t="s">
        <v>9</v>
      </c>
    </row>
    <row r="8" spans="1:15" s="850" customFormat="1" ht="12" customHeight="1" x14ac:dyDescent="0.2">
      <c r="A8" s="353"/>
      <c r="B8" s="25" t="s">
        <v>10</v>
      </c>
      <c r="C8" s="852" t="s">
        <v>571</v>
      </c>
      <c r="D8" s="1068"/>
      <c r="E8" s="1068"/>
      <c r="F8" s="1069"/>
      <c r="G8" s="1068"/>
      <c r="H8" s="1069"/>
      <c r="I8" s="1068"/>
      <c r="J8" s="1069"/>
      <c r="K8" s="1068"/>
      <c r="L8" s="1070"/>
    </row>
    <row r="9" spans="1:15" s="850" customFormat="1" ht="11.25" customHeight="1" x14ac:dyDescent="0.2">
      <c r="A9" s="347">
        <v>1</v>
      </c>
      <c r="B9" s="25" t="s">
        <v>55</v>
      </c>
      <c r="C9" s="848" t="s">
        <v>571</v>
      </c>
      <c r="D9" s="1613">
        <v>180714</v>
      </c>
      <c r="E9" s="1613">
        <v>38572</v>
      </c>
      <c r="F9" s="1613">
        <v>169157</v>
      </c>
      <c r="G9" s="1613">
        <v>-69561</v>
      </c>
      <c r="H9" s="1613">
        <v>318882</v>
      </c>
      <c r="I9" s="1613">
        <v>0</v>
      </c>
      <c r="J9" s="1613">
        <v>123542</v>
      </c>
      <c r="K9" s="1613">
        <v>-63720</v>
      </c>
      <c r="L9" s="1613">
        <v>378704</v>
      </c>
      <c r="O9" s="851"/>
    </row>
    <row r="10" spans="1:15" ht="9.75" customHeight="1" x14ac:dyDescent="0.2">
      <c r="A10" s="348">
        <v>11</v>
      </c>
      <c r="B10" s="28" t="s">
        <v>11</v>
      </c>
      <c r="C10" s="323" t="s">
        <v>571</v>
      </c>
      <c r="D10" s="1355">
        <v>157225</v>
      </c>
      <c r="E10" s="1355">
        <v>4989</v>
      </c>
      <c r="F10" s="1356">
        <v>0</v>
      </c>
      <c r="G10" s="1355">
        <v>-316</v>
      </c>
      <c r="H10" s="1356">
        <v>161898</v>
      </c>
      <c r="I10" s="1355"/>
      <c r="J10" s="1356">
        <v>40577</v>
      </c>
      <c r="K10" s="1355">
        <v>-713</v>
      </c>
      <c r="L10" s="1353">
        <v>201762</v>
      </c>
    </row>
    <row r="11" spans="1:15" ht="9.75" customHeight="1" x14ac:dyDescent="0.2">
      <c r="A11" s="348">
        <v>12</v>
      </c>
      <c r="B11" s="28" t="s">
        <v>12</v>
      </c>
      <c r="C11" s="323" t="s">
        <v>571</v>
      </c>
      <c r="D11" s="1355">
        <v>0</v>
      </c>
      <c r="E11" s="1355">
        <v>0</v>
      </c>
      <c r="F11" s="1356">
        <v>119309</v>
      </c>
      <c r="G11" s="1355">
        <v>0</v>
      </c>
      <c r="H11" s="1356">
        <v>119309</v>
      </c>
      <c r="I11" s="1355"/>
      <c r="J11" s="1356">
        <v>3</v>
      </c>
      <c r="K11" s="1355">
        <v>0</v>
      </c>
      <c r="L11" s="1353">
        <v>119312</v>
      </c>
    </row>
    <row r="12" spans="1:15" ht="9.75" customHeight="1" x14ac:dyDescent="0.2">
      <c r="A12" s="348">
        <v>13</v>
      </c>
      <c r="B12" s="28" t="s">
        <v>13</v>
      </c>
      <c r="C12" s="323" t="s">
        <v>571</v>
      </c>
      <c r="D12" s="1355">
        <v>7185</v>
      </c>
      <c r="E12" s="1355">
        <v>20809</v>
      </c>
      <c r="F12" s="1356">
        <v>47600</v>
      </c>
      <c r="G12" s="1355">
        <v>-69121</v>
      </c>
      <c r="H12" s="1356">
        <v>6473</v>
      </c>
      <c r="I12" s="1355"/>
      <c r="J12" s="1356">
        <v>63341</v>
      </c>
      <c r="K12" s="1355">
        <v>-62939</v>
      </c>
      <c r="L12" s="1353">
        <v>6875</v>
      </c>
    </row>
    <row r="13" spans="1:15" ht="9.75" customHeight="1" x14ac:dyDescent="0.2">
      <c r="A13" s="348">
        <v>14</v>
      </c>
      <c r="B13" s="28" t="s">
        <v>14</v>
      </c>
      <c r="C13" s="323" t="s">
        <v>571</v>
      </c>
      <c r="D13" s="1355">
        <v>16304</v>
      </c>
      <c r="E13" s="1355">
        <v>12774</v>
      </c>
      <c r="F13" s="1356">
        <v>2248</v>
      </c>
      <c r="G13" s="1355">
        <v>-124</v>
      </c>
      <c r="H13" s="1356">
        <v>31202</v>
      </c>
      <c r="I13" s="1355"/>
      <c r="J13" s="1356">
        <v>19621</v>
      </c>
      <c r="K13" s="1355">
        <v>-68</v>
      </c>
      <c r="L13" s="1353">
        <v>50755</v>
      </c>
    </row>
    <row r="14" spans="1:15" s="850" customFormat="1" ht="12" customHeight="1" x14ac:dyDescent="0.2">
      <c r="A14" s="347">
        <v>2</v>
      </c>
      <c r="B14" s="25" t="s">
        <v>523</v>
      </c>
      <c r="C14" s="848" t="s">
        <v>571</v>
      </c>
      <c r="D14" s="1613">
        <v>214195</v>
      </c>
      <c r="E14" s="1613">
        <v>33850</v>
      </c>
      <c r="F14" s="1613">
        <v>165725</v>
      </c>
      <c r="G14" s="1613">
        <v>-69561</v>
      </c>
      <c r="H14" s="1613">
        <v>344209</v>
      </c>
      <c r="I14" s="1613">
        <v>0</v>
      </c>
      <c r="J14" s="1613">
        <v>102821</v>
      </c>
      <c r="K14" s="1613">
        <v>-63720</v>
      </c>
      <c r="L14" s="1613">
        <v>383310</v>
      </c>
    </row>
    <row r="15" spans="1:15" ht="9.75" customHeight="1" x14ac:dyDescent="0.2">
      <c r="A15" s="348">
        <v>21</v>
      </c>
      <c r="B15" s="29" t="s">
        <v>15</v>
      </c>
      <c r="C15" s="323" t="s">
        <v>571</v>
      </c>
      <c r="D15" s="1355">
        <v>25817</v>
      </c>
      <c r="E15" s="1355">
        <v>14363</v>
      </c>
      <c r="F15" s="1356">
        <v>2227</v>
      </c>
      <c r="G15" s="1355">
        <v>0</v>
      </c>
      <c r="H15" s="1356">
        <v>42407</v>
      </c>
      <c r="I15" s="1355"/>
      <c r="J15" s="1356">
        <v>53514</v>
      </c>
      <c r="K15" s="1355">
        <v>0</v>
      </c>
      <c r="L15" s="1353">
        <v>95921</v>
      </c>
    </row>
    <row r="16" spans="1:15" ht="9.75" customHeight="1" x14ac:dyDescent="0.2">
      <c r="A16" s="348">
        <v>22</v>
      </c>
      <c r="B16" s="29" t="s">
        <v>16</v>
      </c>
      <c r="C16" s="323" t="s">
        <v>571</v>
      </c>
      <c r="D16" s="1355">
        <v>14173</v>
      </c>
      <c r="E16" s="1355">
        <v>9276</v>
      </c>
      <c r="F16" s="1356">
        <v>1663</v>
      </c>
      <c r="G16" s="1355">
        <v>-267</v>
      </c>
      <c r="H16" s="1356">
        <v>24845</v>
      </c>
      <c r="I16" s="1355"/>
      <c r="J16" s="1356">
        <v>29801</v>
      </c>
      <c r="K16" s="1355">
        <v>-203</v>
      </c>
      <c r="L16" s="1353">
        <v>54443</v>
      </c>
    </row>
    <row r="17" spans="1:12" ht="9.75" customHeight="1" x14ac:dyDescent="0.2">
      <c r="A17" s="348">
        <v>24</v>
      </c>
      <c r="B17" s="29" t="s">
        <v>573</v>
      </c>
      <c r="C17" s="323" t="s">
        <v>571</v>
      </c>
      <c r="D17" s="1355">
        <v>24606</v>
      </c>
      <c r="E17" s="1355">
        <v>221</v>
      </c>
      <c r="F17" s="1356">
        <v>486</v>
      </c>
      <c r="G17" s="1355">
        <v>-63</v>
      </c>
      <c r="H17" s="1356">
        <v>25250</v>
      </c>
      <c r="I17" s="1355"/>
      <c r="J17" s="1356">
        <v>1323</v>
      </c>
      <c r="K17" s="1355">
        <v>-31</v>
      </c>
      <c r="L17" s="1353">
        <v>26542</v>
      </c>
    </row>
    <row r="18" spans="1:12" ht="9.75" customHeight="1" x14ac:dyDescent="0.2">
      <c r="A18" s="348">
        <v>25</v>
      </c>
      <c r="B18" s="29" t="s">
        <v>17</v>
      </c>
      <c r="C18" s="323" t="s">
        <v>571</v>
      </c>
      <c r="D18" s="1355">
        <v>1052</v>
      </c>
      <c r="E18" s="1355">
        <v>3181</v>
      </c>
      <c r="F18" s="1356">
        <v>0</v>
      </c>
      <c r="G18" s="1355">
        <v>0</v>
      </c>
      <c r="H18" s="1356">
        <v>4233</v>
      </c>
      <c r="I18" s="1355"/>
      <c r="J18" s="1356">
        <v>1489</v>
      </c>
      <c r="K18" s="1355">
        <v>0</v>
      </c>
      <c r="L18" s="1353">
        <v>5722</v>
      </c>
    </row>
    <row r="19" spans="1:12" ht="9.75" customHeight="1" x14ac:dyDescent="0.2">
      <c r="A19" s="348">
        <v>26</v>
      </c>
      <c r="B19" s="29" t="s">
        <v>13</v>
      </c>
      <c r="C19" s="323" t="s">
        <v>571</v>
      </c>
      <c r="D19" s="1355">
        <v>120483</v>
      </c>
      <c r="E19" s="1355">
        <v>1886</v>
      </c>
      <c r="F19" s="1356">
        <v>18408</v>
      </c>
      <c r="G19" s="1355">
        <v>-69121</v>
      </c>
      <c r="H19" s="1356">
        <v>71656</v>
      </c>
      <c r="I19" s="1355"/>
      <c r="J19" s="1356">
        <v>1401</v>
      </c>
      <c r="K19" s="1355">
        <v>-62939</v>
      </c>
      <c r="L19" s="1353">
        <v>10118</v>
      </c>
    </row>
    <row r="20" spans="1:12" ht="9.75" customHeight="1" x14ac:dyDescent="0.2">
      <c r="A20" s="348">
        <v>27</v>
      </c>
      <c r="B20" s="29" t="s">
        <v>18</v>
      </c>
      <c r="C20" s="323" t="s">
        <v>571</v>
      </c>
      <c r="D20" s="1355">
        <v>21140</v>
      </c>
      <c r="E20" s="1355">
        <v>548</v>
      </c>
      <c r="F20" s="1356">
        <v>138353</v>
      </c>
      <c r="G20" s="1355">
        <v>0</v>
      </c>
      <c r="H20" s="1356">
        <v>160041</v>
      </c>
      <c r="I20" s="1355"/>
      <c r="J20" s="1356">
        <v>9957</v>
      </c>
      <c r="K20" s="1355">
        <v>0</v>
      </c>
      <c r="L20" s="1353">
        <v>169998</v>
      </c>
    </row>
    <row r="21" spans="1:12" ht="9.75" customHeight="1" x14ac:dyDescent="0.2">
      <c r="A21" s="348">
        <v>28</v>
      </c>
      <c r="B21" s="29" t="s">
        <v>19</v>
      </c>
      <c r="C21" s="323" t="s">
        <v>571</v>
      </c>
      <c r="D21" s="1355">
        <v>6924</v>
      </c>
      <c r="E21" s="1355">
        <v>4375</v>
      </c>
      <c r="F21" s="1356">
        <v>4588</v>
      </c>
      <c r="G21" s="1355">
        <v>-110</v>
      </c>
      <c r="H21" s="1356">
        <v>15777</v>
      </c>
      <c r="I21" s="1355"/>
      <c r="J21" s="1356">
        <v>5336</v>
      </c>
      <c r="K21" s="1355">
        <v>-547</v>
      </c>
      <c r="L21" s="1353">
        <v>20566</v>
      </c>
    </row>
    <row r="22" spans="1:12" s="850" customFormat="1" ht="12" customHeight="1" x14ac:dyDescent="0.2">
      <c r="A22" s="349" t="s">
        <v>20</v>
      </c>
      <c r="B22" s="146" t="s">
        <v>62</v>
      </c>
      <c r="C22" s="848" t="s">
        <v>571</v>
      </c>
      <c r="D22" s="1613">
        <v>-33481</v>
      </c>
      <c r="E22" s="1613">
        <v>4722</v>
      </c>
      <c r="F22" s="1613">
        <v>3432</v>
      </c>
      <c r="G22" s="1613">
        <v>0</v>
      </c>
      <c r="H22" s="1613">
        <v>-25327</v>
      </c>
      <c r="I22" s="1613">
        <v>0</v>
      </c>
      <c r="J22" s="1613">
        <v>20721</v>
      </c>
      <c r="K22" s="1613">
        <v>0</v>
      </c>
      <c r="L22" s="1613">
        <v>-4606</v>
      </c>
    </row>
    <row r="23" spans="1:12" s="850" customFormat="1" ht="21" customHeight="1" x14ac:dyDescent="0.2">
      <c r="A23" s="351"/>
      <c r="B23" s="32" t="s">
        <v>21</v>
      </c>
      <c r="C23" s="848" t="s">
        <v>571</v>
      </c>
      <c r="D23" s="1613"/>
      <c r="E23" s="1613"/>
      <c r="F23" s="1614"/>
      <c r="G23" s="1613"/>
      <c r="H23" s="1614"/>
      <c r="I23" s="1613"/>
      <c r="J23" s="1614"/>
      <c r="K23" s="1613"/>
      <c r="L23" s="1354"/>
    </row>
    <row r="24" spans="1:12" s="850" customFormat="1" ht="11.25" customHeight="1" x14ac:dyDescent="0.2">
      <c r="A24" s="347">
        <v>31.1</v>
      </c>
      <c r="B24" s="25" t="s">
        <v>524</v>
      </c>
      <c r="C24" s="848" t="s">
        <v>571</v>
      </c>
      <c r="D24" s="1613">
        <v>8138</v>
      </c>
      <c r="E24" s="1613">
        <v>6801</v>
      </c>
      <c r="F24" s="1613">
        <v>253</v>
      </c>
      <c r="G24" s="1613">
        <v>0</v>
      </c>
      <c r="H24" s="1613">
        <v>15192</v>
      </c>
      <c r="I24" s="1613">
        <v>0</v>
      </c>
      <c r="J24" s="1613">
        <v>20528</v>
      </c>
      <c r="K24" s="1613">
        <v>0</v>
      </c>
      <c r="L24" s="1613">
        <v>35720</v>
      </c>
    </row>
    <row r="25" spans="1:12" ht="9.75" customHeight="1" x14ac:dyDescent="0.2">
      <c r="A25" s="348">
        <v>311.10000000000002</v>
      </c>
      <c r="B25" s="28" t="s">
        <v>22</v>
      </c>
      <c r="C25" s="323" t="s">
        <v>571</v>
      </c>
      <c r="D25" s="1355">
        <v>8138</v>
      </c>
      <c r="E25" s="1355">
        <v>6748</v>
      </c>
      <c r="F25" s="1356">
        <v>253</v>
      </c>
      <c r="G25" s="1355">
        <v>0</v>
      </c>
      <c r="H25" s="1356">
        <v>15139</v>
      </c>
      <c r="I25" s="1355"/>
      <c r="J25" s="1356">
        <v>20528</v>
      </c>
      <c r="K25" s="1355">
        <v>0</v>
      </c>
      <c r="L25" s="1353">
        <v>35667</v>
      </c>
    </row>
    <row r="26" spans="1:12" ht="9.75" customHeight="1" x14ac:dyDescent="0.2">
      <c r="A26" s="348">
        <v>312.10000000000002</v>
      </c>
      <c r="B26" s="28" t="s">
        <v>23</v>
      </c>
      <c r="C26" s="323" t="s">
        <v>571</v>
      </c>
      <c r="D26" s="1355">
        <v>0</v>
      </c>
      <c r="E26" s="1355">
        <v>43</v>
      </c>
      <c r="F26" s="1356">
        <v>0</v>
      </c>
      <c r="G26" s="1355">
        <v>0</v>
      </c>
      <c r="H26" s="1356">
        <v>43</v>
      </c>
      <c r="I26" s="1355"/>
      <c r="J26" s="1356">
        <v>0</v>
      </c>
      <c r="K26" s="1355">
        <v>0</v>
      </c>
      <c r="L26" s="1353">
        <v>43</v>
      </c>
    </row>
    <row r="27" spans="1:12" ht="9.75" customHeight="1" x14ac:dyDescent="0.2">
      <c r="A27" s="348">
        <v>313.10000000000002</v>
      </c>
      <c r="B27" s="28" t="s">
        <v>24</v>
      </c>
      <c r="C27" s="323" t="s">
        <v>571</v>
      </c>
      <c r="D27" s="1355">
        <v>0</v>
      </c>
      <c r="E27" s="1355">
        <v>0</v>
      </c>
      <c r="F27" s="1356">
        <v>0</v>
      </c>
      <c r="G27" s="1355">
        <v>0</v>
      </c>
      <c r="H27" s="1356">
        <v>0</v>
      </c>
      <c r="I27" s="1355"/>
      <c r="J27" s="1356">
        <v>0</v>
      </c>
      <c r="K27" s="1355">
        <v>0</v>
      </c>
      <c r="L27" s="1353">
        <v>0</v>
      </c>
    </row>
    <row r="28" spans="1:12" ht="9.75" customHeight="1" x14ac:dyDescent="0.2">
      <c r="A28" s="348">
        <v>314.10000000000002</v>
      </c>
      <c r="B28" s="28" t="s">
        <v>25</v>
      </c>
      <c r="C28" s="323" t="s">
        <v>571</v>
      </c>
      <c r="D28" s="1355">
        <v>0</v>
      </c>
      <c r="E28" s="1355">
        <v>10</v>
      </c>
      <c r="F28" s="1356">
        <v>0</v>
      </c>
      <c r="G28" s="1355">
        <v>0</v>
      </c>
      <c r="H28" s="1356">
        <v>10</v>
      </c>
      <c r="I28" s="1355"/>
      <c r="J28" s="1356">
        <v>0</v>
      </c>
      <c r="K28" s="1355">
        <v>0</v>
      </c>
      <c r="L28" s="1353">
        <v>10</v>
      </c>
    </row>
    <row r="29" spans="1:12" s="850" customFormat="1" ht="12" customHeight="1" x14ac:dyDescent="0.2">
      <c r="A29" s="347">
        <v>31.2</v>
      </c>
      <c r="B29" s="25" t="s">
        <v>528</v>
      </c>
      <c r="C29" s="848" t="s">
        <v>571</v>
      </c>
      <c r="D29" s="1613">
        <v>34</v>
      </c>
      <c r="E29" s="1613">
        <v>853</v>
      </c>
      <c r="F29" s="1613">
        <v>1</v>
      </c>
      <c r="G29" s="1613">
        <v>0</v>
      </c>
      <c r="H29" s="1613">
        <v>888</v>
      </c>
      <c r="I29" s="1613">
        <v>0</v>
      </c>
      <c r="J29" s="1613">
        <v>2192</v>
      </c>
      <c r="K29" s="1613">
        <v>0</v>
      </c>
      <c r="L29" s="1613">
        <v>3080</v>
      </c>
    </row>
    <row r="30" spans="1:12" ht="9.75" customHeight="1" x14ac:dyDescent="0.2">
      <c r="A30" s="348">
        <v>311.2</v>
      </c>
      <c r="B30" s="28" t="s">
        <v>22</v>
      </c>
      <c r="C30" s="323" t="s">
        <v>571</v>
      </c>
      <c r="D30" s="1355">
        <v>0</v>
      </c>
      <c r="E30" s="1355">
        <v>125</v>
      </c>
      <c r="F30" s="1356">
        <v>0</v>
      </c>
      <c r="G30" s="1355">
        <v>0</v>
      </c>
      <c r="H30" s="1356">
        <v>125</v>
      </c>
      <c r="I30" s="1355"/>
      <c r="J30" s="1356">
        <v>1</v>
      </c>
      <c r="K30" s="1355">
        <v>0</v>
      </c>
      <c r="L30" s="1353">
        <v>126</v>
      </c>
    </row>
    <row r="31" spans="1:12" ht="9.75" customHeight="1" x14ac:dyDescent="0.2">
      <c r="A31" s="348">
        <v>312.2</v>
      </c>
      <c r="B31" s="28" t="s">
        <v>23</v>
      </c>
      <c r="C31" s="323" t="s">
        <v>571</v>
      </c>
      <c r="D31" s="1355">
        <v>0</v>
      </c>
      <c r="E31" s="1355">
        <v>0</v>
      </c>
      <c r="F31" s="1356">
        <v>0</v>
      </c>
      <c r="G31" s="1355">
        <v>0</v>
      </c>
      <c r="H31" s="1356">
        <v>0</v>
      </c>
      <c r="I31" s="1355"/>
      <c r="J31" s="1356">
        <v>0</v>
      </c>
      <c r="K31" s="1355">
        <v>0</v>
      </c>
      <c r="L31" s="1353">
        <v>0</v>
      </c>
    </row>
    <row r="32" spans="1:12" ht="9.75" customHeight="1" x14ac:dyDescent="0.2">
      <c r="A32" s="348">
        <v>313.2</v>
      </c>
      <c r="B32" s="28" t="s">
        <v>24</v>
      </c>
      <c r="C32" s="323" t="s">
        <v>571</v>
      </c>
      <c r="D32" s="1355">
        <v>0</v>
      </c>
      <c r="E32" s="1355">
        <v>0</v>
      </c>
      <c r="F32" s="1356">
        <v>0</v>
      </c>
      <c r="G32" s="1355">
        <v>0</v>
      </c>
      <c r="H32" s="1356">
        <v>0</v>
      </c>
      <c r="I32" s="1355"/>
      <c r="J32" s="1356">
        <v>0</v>
      </c>
      <c r="K32" s="1355">
        <v>0</v>
      </c>
      <c r="L32" s="1353">
        <v>0</v>
      </c>
    </row>
    <row r="33" spans="1:12" ht="9.75" customHeight="1" x14ac:dyDescent="0.2">
      <c r="A33" s="348">
        <v>314.2</v>
      </c>
      <c r="B33" s="28" t="s">
        <v>25</v>
      </c>
      <c r="C33" s="323" t="s">
        <v>571</v>
      </c>
      <c r="D33" s="1355">
        <v>34</v>
      </c>
      <c r="E33" s="1355">
        <v>728</v>
      </c>
      <c r="F33" s="1356">
        <v>1</v>
      </c>
      <c r="G33" s="1355">
        <v>0</v>
      </c>
      <c r="H33" s="1356">
        <v>763</v>
      </c>
      <c r="I33" s="1355"/>
      <c r="J33" s="1356">
        <v>2191</v>
      </c>
      <c r="K33" s="1355">
        <v>0</v>
      </c>
      <c r="L33" s="1353">
        <v>2954</v>
      </c>
    </row>
    <row r="34" spans="1:12" s="850" customFormat="1" ht="12" customHeight="1" x14ac:dyDescent="0.2">
      <c r="A34" s="352">
        <v>31</v>
      </c>
      <c r="B34" s="154" t="s">
        <v>26</v>
      </c>
      <c r="C34" s="848" t="s">
        <v>571</v>
      </c>
      <c r="D34" s="1613">
        <v>8104</v>
      </c>
      <c r="E34" s="1613">
        <v>5948</v>
      </c>
      <c r="F34" s="1613">
        <v>252</v>
      </c>
      <c r="G34" s="1613">
        <v>0</v>
      </c>
      <c r="H34" s="1613">
        <v>14304</v>
      </c>
      <c r="I34" s="1613">
        <v>0</v>
      </c>
      <c r="J34" s="1613">
        <v>18336</v>
      </c>
      <c r="K34" s="1613">
        <v>0</v>
      </c>
      <c r="L34" s="1613">
        <v>32640</v>
      </c>
    </row>
    <row r="35" spans="1:12" s="850" customFormat="1" ht="12" customHeight="1" x14ac:dyDescent="0.2">
      <c r="A35" s="796" t="s">
        <v>493</v>
      </c>
      <c r="B35" s="154" t="s">
        <v>63</v>
      </c>
      <c r="C35" s="848" t="s">
        <v>571</v>
      </c>
      <c r="D35" s="1613">
        <v>-41585</v>
      </c>
      <c r="E35" s="1613">
        <v>-1226</v>
      </c>
      <c r="F35" s="1613">
        <v>3180</v>
      </c>
      <c r="G35" s="1613">
        <v>0</v>
      </c>
      <c r="H35" s="1613">
        <v>-39631</v>
      </c>
      <c r="I35" s="1613">
        <v>0</v>
      </c>
      <c r="J35" s="1613">
        <v>2385</v>
      </c>
      <c r="K35" s="1613">
        <v>0</v>
      </c>
      <c r="L35" s="1613">
        <v>-37246</v>
      </c>
    </row>
    <row r="36" spans="1:12" s="850" customFormat="1" ht="12" customHeight="1" x14ac:dyDescent="0.2">
      <c r="A36" s="351"/>
      <c r="B36" s="25" t="s">
        <v>494</v>
      </c>
      <c r="C36" s="848" t="s">
        <v>571</v>
      </c>
      <c r="D36" s="1613"/>
      <c r="E36" s="1613"/>
      <c r="F36" s="1614"/>
      <c r="G36" s="1613"/>
      <c r="H36" s="1614"/>
      <c r="I36" s="1613"/>
      <c r="J36" s="1614"/>
      <c r="K36" s="1613"/>
      <c r="L36" s="1354"/>
    </row>
    <row r="37" spans="1:12" s="850" customFormat="1" ht="11.25" customHeight="1" x14ac:dyDescent="0.2">
      <c r="A37" s="347" t="s">
        <v>495</v>
      </c>
      <c r="B37" s="25" t="s">
        <v>532</v>
      </c>
      <c r="C37" s="848" t="s">
        <v>571</v>
      </c>
      <c r="D37" s="1613">
        <v>-1815</v>
      </c>
      <c r="E37" s="1613">
        <v>-858</v>
      </c>
      <c r="F37" s="1613">
        <v>500</v>
      </c>
      <c r="G37" s="1613">
        <v>379</v>
      </c>
      <c r="H37" s="1613">
        <v>-1794</v>
      </c>
      <c r="I37" s="1613">
        <v>0</v>
      </c>
      <c r="J37" s="1613">
        <v>1873</v>
      </c>
      <c r="K37" s="1613">
        <v>-1443</v>
      </c>
      <c r="L37" s="1613">
        <v>-1364</v>
      </c>
    </row>
    <row r="38" spans="1:12" ht="9.75" customHeight="1" x14ac:dyDescent="0.2">
      <c r="A38" s="348" t="s">
        <v>496</v>
      </c>
      <c r="B38" s="28" t="s">
        <v>497</v>
      </c>
      <c r="C38" s="323" t="s">
        <v>571</v>
      </c>
      <c r="D38" s="1355">
        <v>-2235</v>
      </c>
      <c r="E38" s="1355">
        <v>-858</v>
      </c>
      <c r="F38" s="1356">
        <v>500</v>
      </c>
      <c r="G38" s="1355">
        <v>379</v>
      </c>
      <c r="H38" s="1356">
        <v>-2214</v>
      </c>
      <c r="I38" s="1355"/>
      <c r="J38" s="1356">
        <v>1873</v>
      </c>
      <c r="K38" s="1355">
        <v>-1443</v>
      </c>
      <c r="L38" s="1353">
        <v>-1784</v>
      </c>
    </row>
    <row r="39" spans="1:12" ht="9.75" customHeight="1" x14ac:dyDescent="0.2">
      <c r="A39" s="348" t="s">
        <v>498</v>
      </c>
      <c r="B39" s="28" t="s">
        <v>499</v>
      </c>
      <c r="C39" s="323" t="s">
        <v>571</v>
      </c>
      <c r="D39" s="1355">
        <v>420</v>
      </c>
      <c r="E39" s="1355">
        <v>0</v>
      </c>
      <c r="F39" s="1356">
        <v>0</v>
      </c>
      <c r="G39" s="1355">
        <v>0</v>
      </c>
      <c r="H39" s="1356">
        <v>420</v>
      </c>
      <c r="I39" s="1355"/>
      <c r="J39" s="1356">
        <v>0</v>
      </c>
      <c r="K39" s="1355">
        <v>0</v>
      </c>
      <c r="L39" s="1353">
        <v>420</v>
      </c>
    </row>
    <row r="40" spans="1:12" ht="9.75" customHeight="1" x14ac:dyDescent="0.2">
      <c r="A40" s="348">
        <v>323</v>
      </c>
      <c r="B40" s="28" t="s">
        <v>487</v>
      </c>
      <c r="C40" s="323" t="s">
        <v>571</v>
      </c>
      <c r="D40" s="1355">
        <v>0</v>
      </c>
      <c r="E40" s="1355">
        <v>0</v>
      </c>
      <c r="F40" s="1356">
        <v>0</v>
      </c>
      <c r="G40" s="1355">
        <v>0</v>
      </c>
      <c r="H40" s="1356">
        <v>0</v>
      </c>
      <c r="I40" s="1355"/>
      <c r="J40" s="1356">
        <v>0</v>
      </c>
      <c r="K40" s="1355">
        <v>0</v>
      </c>
      <c r="L40" s="1353">
        <v>0</v>
      </c>
    </row>
    <row r="41" spans="1:12" s="850" customFormat="1" ht="12" customHeight="1" x14ac:dyDescent="0.2">
      <c r="A41" s="347">
        <v>33</v>
      </c>
      <c r="B41" s="25" t="s">
        <v>533</v>
      </c>
      <c r="C41" s="848" t="s">
        <v>571</v>
      </c>
      <c r="D41" s="1613">
        <v>41430</v>
      </c>
      <c r="E41" s="1613">
        <v>-347</v>
      </c>
      <c r="F41" s="1613">
        <v>-1370</v>
      </c>
      <c r="G41" s="1613">
        <v>379</v>
      </c>
      <c r="H41" s="1613">
        <v>40092</v>
      </c>
      <c r="I41" s="1613">
        <v>0</v>
      </c>
      <c r="J41" s="1613">
        <v>1572</v>
      </c>
      <c r="K41" s="1613">
        <v>-1443</v>
      </c>
      <c r="L41" s="1613">
        <v>40221</v>
      </c>
    </row>
    <row r="42" spans="1:12" ht="9.75" customHeight="1" x14ac:dyDescent="0.2">
      <c r="A42" s="348">
        <v>331</v>
      </c>
      <c r="B42" s="28" t="s">
        <v>497</v>
      </c>
      <c r="C42" s="323" t="s">
        <v>571</v>
      </c>
      <c r="D42" s="1355">
        <v>19001</v>
      </c>
      <c r="E42" s="1355">
        <v>-1424</v>
      </c>
      <c r="F42" s="1356">
        <v>-1370</v>
      </c>
      <c r="G42" s="1355">
        <v>379</v>
      </c>
      <c r="H42" s="1356">
        <v>16586</v>
      </c>
      <c r="I42" s="1355"/>
      <c r="J42" s="1356">
        <v>816</v>
      </c>
      <c r="K42" s="1355">
        <v>-1443</v>
      </c>
      <c r="L42" s="1353">
        <v>15959</v>
      </c>
    </row>
    <row r="43" spans="1:12" ht="9.75" customHeight="1" x14ac:dyDescent="0.2">
      <c r="A43" s="348">
        <v>332</v>
      </c>
      <c r="B43" s="28" t="s">
        <v>499</v>
      </c>
      <c r="C43" s="323" t="s">
        <v>571</v>
      </c>
      <c r="D43" s="1355">
        <v>22429</v>
      </c>
      <c r="E43" s="1355">
        <v>1077</v>
      </c>
      <c r="F43" s="1356">
        <v>0</v>
      </c>
      <c r="G43" s="1355">
        <v>0</v>
      </c>
      <c r="H43" s="1356">
        <v>23506</v>
      </c>
      <c r="I43" s="1355"/>
      <c r="J43" s="1356">
        <v>756</v>
      </c>
      <c r="K43" s="1355">
        <v>0</v>
      </c>
      <c r="L43" s="1353">
        <v>24262</v>
      </c>
    </row>
    <row r="44" spans="1:12" ht="12" customHeight="1" x14ac:dyDescent="0.2">
      <c r="A44" s="349" t="s">
        <v>488</v>
      </c>
      <c r="B44" s="146" t="s">
        <v>534</v>
      </c>
      <c r="C44" s="323" t="s">
        <v>571</v>
      </c>
      <c r="D44" s="1355">
        <v>43245</v>
      </c>
      <c r="E44" s="1355">
        <v>511</v>
      </c>
      <c r="F44" s="1355">
        <v>-1870</v>
      </c>
      <c r="G44" s="1355">
        <v>0</v>
      </c>
      <c r="H44" s="1355">
        <v>41886</v>
      </c>
      <c r="I44" s="1355">
        <v>0</v>
      </c>
      <c r="J44" s="1355">
        <v>-301</v>
      </c>
      <c r="K44" s="1355">
        <v>0</v>
      </c>
      <c r="L44" s="1355">
        <v>41585</v>
      </c>
    </row>
    <row r="45" spans="1:12" ht="12" customHeight="1" x14ac:dyDescent="0.2">
      <c r="A45" s="797" t="s">
        <v>489</v>
      </c>
      <c r="B45" s="155" t="s">
        <v>535</v>
      </c>
      <c r="C45" s="323" t="s">
        <v>571</v>
      </c>
      <c r="D45" s="1355">
        <v>1660</v>
      </c>
      <c r="E45" s="1355">
        <v>-715</v>
      </c>
      <c r="F45" s="1355">
        <v>1310</v>
      </c>
      <c r="G45" s="1355">
        <v>0</v>
      </c>
      <c r="H45" s="1355">
        <v>2255</v>
      </c>
      <c r="I45" s="1355">
        <v>0</v>
      </c>
      <c r="J45" s="1355">
        <v>2084</v>
      </c>
      <c r="K45" s="1355">
        <v>0</v>
      </c>
      <c r="L45" s="1355">
        <v>4339</v>
      </c>
    </row>
    <row r="46" spans="1:12" s="847" customFormat="1" ht="19.5" customHeight="1" x14ac:dyDescent="0.2">
      <c r="A46" s="3198" t="s">
        <v>490</v>
      </c>
      <c r="B46" s="3213"/>
      <c r="C46" s="322" t="s">
        <v>571</v>
      </c>
      <c r="D46" s="1615">
        <v>0</v>
      </c>
      <c r="E46" s="1615">
        <v>0</v>
      </c>
      <c r="F46" s="1615">
        <v>0</v>
      </c>
      <c r="G46" s="1615">
        <v>0</v>
      </c>
      <c r="H46" s="1615">
        <v>0</v>
      </c>
      <c r="I46" s="1615"/>
      <c r="J46" s="1615">
        <v>0</v>
      </c>
      <c r="K46" s="1615">
        <v>0</v>
      </c>
      <c r="L46" s="1615">
        <v>0</v>
      </c>
    </row>
    <row r="47" spans="1:12" ht="12" customHeight="1" x14ac:dyDescent="0.2">
      <c r="A47" s="328" t="s">
        <v>58</v>
      </c>
      <c r="B47" s="323"/>
      <c r="C47" s="323"/>
      <c r="D47" s="1062"/>
      <c r="E47" s="1062"/>
      <c r="F47" s="1062"/>
      <c r="G47" s="1063"/>
      <c r="H47" s="1063" t="s">
        <v>491</v>
      </c>
      <c r="I47" s="1062"/>
      <c r="J47" s="1062"/>
      <c r="K47" s="1062"/>
      <c r="L47" s="1062"/>
    </row>
    <row r="48" spans="1:12" ht="9.75" customHeight="1" x14ac:dyDescent="0.2">
      <c r="A48" s="328" t="s">
        <v>59</v>
      </c>
      <c r="B48" s="323"/>
      <c r="C48" s="323"/>
      <c r="D48" s="1062"/>
      <c r="E48" s="1062"/>
      <c r="F48" s="1062"/>
      <c r="G48" s="1062"/>
      <c r="H48" s="1062"/>
      <c r="I48" s="1062"/>
      <c r="J48" s="1062"/>
      <c r="K48" s="1062"/>
      <c r="L48" s="1062"/>
    </row>
    <row r="49" spans="1:12" ht="10.5" customHeight="1" x14ac:dyDescent="0.2"/>
    <row r="50" spans="1:12" ht="10.5" customHeight="1" x14ac:dyDescent="0.2">
      <c r="A50" s="337"/>
      <c r="B50" s="337"/>
      <c r="C50" s="337"/>
      <c r="D50" s="1071"/>
      <c r="E50" s="1071"/>
      <c r="F50" s="1071"/>
      <c r="G50" s="1071"/>
      <c r="H50" s="1071"/>
      <c r="I50" s="1071"/>
      <c r="J50" s="1071"/>
      <c r="K50" s="1071"/>
      <c r="L50" s="1071"/>
    </row>
  </sheetData>
  <mergeCells count="11">
    <mergeCell ref="K4:K5"/>
    <mergeCell ref="L4:L5"/>
    <mergeCell ref="A46:B46"/>
    <mergeCell ref="G1:K1"/>
    <mergeCell ref="G2:L2"/>
    <mergeCell ref="G3:H3"/>
    <mergeCell ref="A4:B5"/>
    <mergeCell ref="D4:H4"/>
    <mergeCell ref="I4:I5"/>
    <mergeCell ref="J4:J5"/>
    <mergeCell ref="A1:B1"/>
  </mergeCells>
  <phoneticPr fontId="2" type="noConversion"/>
  <printOptions horizontalCentered="1"/>
  <pageMargins left="0.19685039370078741" right="0.19685039370078741" top="0.6692913385826772" bottom="0.51181102362204722" header="0" footer="0.31496062992125984"/>
  <pageSetup paperSize="9" scale="92" firstPageNumber="31" fitToWidth="0" orientation="landscape" r:id="rId1"/>
  <headerFooter alignWithMargins="0">
    <oddFooter>&amp;C&amp;P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8"/>
  <dimension ref="A1:O80"/>
  <sheetViews>
    <sheetView view="pageBreakPreview" topLeftCell="A34" zoomScale="75" zoomScaleNormal="100" zoomScaleSheetLayoutView="75" workbookViewId="0">
      <selection activeCell="O40" sqref="O40"/>
    </sheetView>
  </sheetViews>
  <sheetFormatPr defaultRowHeight="12.75" x14ac:dyDescent="0.2"/>
  <cols>
    <col min="1" max="1" width="5.28515625" style="343" customWidth="1"/>
    <col min="2" max="2" width="35.28515625" style="343" customWidth="1"/>
    <col min="3" max="3" width="0.85546875" style="343" customWidth="1"/>
    <col min="4" max="4" width="10" style="1082" customWidth="1"/>
    <col min="5" max="5" width="10.85546875" style="1082" customWidth="1"/>
    <col min="6" max="6" width="12" style="1082" customWidth="1"/>
    <col min="7" max="7" width="10" style="1082" customWidth="1"/>
    <col min="8" max="8" width="10.42578125" style="1082" customWidth="1"/>
    <col min="9" max="12" width="10" style="1082" customWidth="1"/>
    <col min="13" max="13" width="3.28515625" style="343" customWidth="1"/>
    <col min="14" max="14" width="9.140625" style="343"/>
    <col min="15" max="15" width="9.7109375" style="343" bestFit="1" customWidth="1"/>
    <col min="16" max="16384" width="9.140625" style="343"/>
  </cols>
  <sheetData>
    <row r="1" spans="1:15" ht="27.75" customHeight="1" x14ac:dyDescent="0.2">
      <c r="A1" s="3224" t="s">
        <v>184</v>
      </c>
      <c r="B1" s="3075"/>
      <c r="C1" s="366"/>
      <c r="D1" s="1085"/>
      <c r="E1" s="1078"/>
      <c r="F1" s="1085"/>
      <c r="G1" s="3221" t="str">
        <f>[3]Coverpage!I7</f>
        <v>Poland</v>
      </c>
      <c r="H1" s="3221"/>
      <c r="I1" s="3221"/>
      <c r="J1" s="3221"/>
      <c r="K1" s="3221"/>
      <c r="L1" s="1072">
        <f>[3]Coverpage!I9</f>
        <v>964</v>
      </c>
    </row>
    <row r="2" spans="1:15" ht="12" customHeight="1" x14ac:dyDescent="0.2">
      <c r="A2" s="365" t="s">
        <v>475</v>
      </c>
      <c r="B2" s="2147"/>
      <c r="C2" s="368"/>
      <c r="D2" s="1086"/>
      <c r="E2" s="1078"/>
      <c r="F2" s="2148"/>
      <c r="G2" s="3222" t="s">
        <v>549</v>
      </c>
      <c r="H2" s="3222"/>
      <c r="I2" s="3222"/>
      <c r="J2" s="3222"/>
      <c r="K2" s="3222"/>
      <c r="L2" s="3222"/>
    </row>
    <row r="3" spans="1:15" ht="12" customHeight="1" x14ac:dyDescent="0.2">
      <c r="A3" s="383"/>
      <c r="B3" s="369"/>
      <c r="C3" s="370"/>
      <c r="D3" s="1087"/>
      <c r="E3" s="1079"/>
      <c r="F3" s="1085"/>
      <c r="G3" s="3223" t="s">
        <v>293</v>
      </c>
      <c r="H3" s="3223"/>
      <c r="I3" s="1088" t="str">
        <f>[3]Coverpage!I11</f>
        <v xml:space="preserve"> </v>
      </c>
      <c r="J3" s="1088"/>
      <c r="K3" s="1088"/>
      <c r="L3" s="1088"/>
    </row>
    <row r="4" spans="1:15" ht="12" customHeight="1" x14ac:dyDescent="0.2">
      <c r="A4" s="3214" t="s">
        <v>477</v>
      </c>
      <c r="B4" s="3215"/>
      <c r="C4" s="371"/>
      <c r="D4" s="3216" t="s">
        <v>552</v>
      </c>
      <c r="E4" s="3217"/>
      <c r="F4" s="3217"/>
      <c r="G4" s="3217"/>
      <c r="H4" s="3218"/>
      <c r="I4" s="3219" t="s">
        <v>553</v>
      </c>
      <c r="J4" s="3219" t="s">
        <v>554</v>
      </c>
      <c r="K4" s="3219" t="s">
        <v>555</v>
      </c>
      <c r="L4" s="3219" t="s">
        <v>60</v>
      </c>
    </row>
    <row r="5" spans="1:15" ht="34.5" x14ac:dyDescent="0.2">
      <c r="A5" s="3214"/>
      <c r="B5" s="3215"/>
      <c r="C5" s="371"/>
      <c r="D5" s="2145" t="s">
        <v>556</v>
      </c>
      <c r="E5" s="2146" t="s">
        <v>557</v>
      </c>
      <c r="F5" s="2146" t="s">
        <v>558</v>
      </c>
      <c r="G5" s="2146" t="s">
        <v>555</v>
      </c>
      <c r="H5" s="2144" t="s">
        <v>61</v>
      </c>
      <c r="I5" s="3220"/>
      <c r="J5" s="3220"/>
      <c r="K5" s="3220"/>
      <c r="L5" s="3220"/>
    </row>
    <row r="6" spans="1:15" ht="10.5" customHeight="1" x14ac:dyDescent="0.2">
      <c r="A6" s="384"/>
      <c r="B6" s="372"/>
      <c r="C6" s="372"/>
      <c r="D6" s="1089" t="s">
        <v>559</v>
      </c>
      <c r="E6" s="1090" t="s">
        <v>560</v>
      </c>
      <c r="F6" s="2149" t="s">
        <v>561</v>
      </c>
      <c r="G6" s="1090" t="s">
        <v>562</v>
      </c>
      <c r="H6" s="1081" t="s">
        <v>563</v>
      </c>
      <c r="I6" s="1090" t="s">
        <v>564</v>
      </c>
      <c r="J6" s="1090" t="s">
        <v>565</v>
      </c>
      <c r="K6" s="1090" t="s">
        <v>566</v>
      </c>
      <c r="L6" s="1073" t="s">
        <v>567</v>
      </c>
    </row>
    <row r="7" spans="1:15" ht="10.5" customHeight="1" x14ac:dyDescent="0.2">
      <c r="A7" s="2150"/>
      <c r="B7" s="373" t="s">
        <v>568</v>
      </c>
      <c r="C7" s="356"/>
      <c r="D7" s="1075" t="str">
        <f>IF([2]Coverage!J18="","",[2]Coverage!J18)</f>
        <v>A</v>
      </c>
      <c r="E7" s="1075" t="str">
        <f>IF([2]Coverage!K18="","",[2]Coverage!K18)</f>
        <v>A</v>
      </c>
      <c r="F7" s="2151" t="str">
        <f>IF([2]Coverage!L18="","",[2]Coverage!L18)</f>
        <v>A</v>
      </c>
      <c r="G7" s="1075" t="str">
        <f>IF([2]Coverage!M18="","",[2]Coverage!M18)</f>
        <v>A</v>
      </c>
      <c r="H7" s="1075" t="str">
        <f>IF([2]Coverage!M18="","",[2]Coverage!M18)</f>
        <v>A</v>
      </c>
      <c r="I7" s="1075" t="str">
        <f>IF([2]Coverage!N18="","",[2]Coverage!N18)</f>
        <v>A</v>
      </c>
      <c r="J7" s="1075" t="str">
        <f>IF([2]Coverage!O18="","",[2]Coverage!O18)</f>
        <v>A</v>
      </c>
      <c r="K7" s="1075" t="str">
        <f>IF([2]Coverage!P18="","",[2]Coverage!P18)</f>
        <v>A</v>
      </c>
      <c r="L7" s="1075" t="str">
        <f>IF([2]Coverage!P18="","",[2]Coverage!P18)</f>
        <v>A</v>
      </c>
    </row>
    <row r="8" spans="1:15" s="2152" customFormat="1" ht="15" customHeight="1" x14ac:dyDescent="0.2">
      <c r="A8" s="798">
        <v>1</v>
      </c>
      <c r="B8" s="799" t="s">
        <v>536</v>
      </c>
      <c r="C8" s="857" t="s">
        <v>571</v>
      </c>
      <c r="D8" s="1616">
        <v>190366</v>
      </c>
      <c r="E8" s="1616">
        <v>39219</v>
      </c>
      <c r="F8" s="1351">
        <v>170465</v>
      </c>
      <c r="G8" s="1616">
        <v>-70428</v>
      </c>
      <c r="H8" s="1616">
        <v>329622</v>
      </c>
      <c r="I8" s="1616">
        <v>0</v>
      </c>
      <c r="J8" s="1351">
        <v>125660</v>
      </c>
      <c r="K8" s="1616">
        <v>-63725</v>
      </c>
      <c r="L8" s="1616">
        <v>391557</v>
      </c>
      <c r="O8" s="2153"/>
    </row>
    <row r="9" spans="1:15" s="856" customFormat="1" ht="15.75" customHeight="1" x14ac:dyDescent="0.2">
      <c r="A9" s="363">
        <v>11</v>
      </c>
      <c r="B9" s="2154" t="s">
        <v>596</v>
      </c>
      <c r="C9" s="855" t="s">
        <v>571</v>
      </c>
      <c r="D9" s="1351">
        <v>159583</v>
      </c>
      <c r="E9" s="1351">
        <v>4766</v>
      </c>
      <c r="F9" s="1351">
        <v>0</v>
      </c>
      <c r="G9" s="1351">
        <v>-316</v>
      </c>
      <c r="H9" s="1351">
        <v>164033</v>
      </c>
      <c r="I9" s="1351">
        <v>0</v>
      </c>
      <c r="J9" s="1351">
        <v>40628</v>
      </c>
      <c r="K9" s="1351">
        <v>-715</v>
      </c>
      <c r="L9" s="1351">
        <v>203946</v>
      </c>
    </row>
    <row r="10" spans="1:15" ht="15.75" customHeight="1" x14ac:dyDescent="0.2">
      <c r="A10" s="363">
        <v>111</v>
      </c>
      <c r="B10" s="361" t="s">
        <v>662</v>
      </c>
      <c r="C10" s="360" t="s">
        <v>571</v>
      </c>
      <c r="D10" s="1352">
        <v>40397</v>
      </c>
      <c r="E10" s="1352">
        <v>14</v>
      </c>
      <c r="F10" s="1352">
        <v>0</v>
      </c>
      <c r="G10" s="1352">
        <v>-59</v>
      </c>
      <c r="H10" s="1352">
        <v>40352</v>
      </c>
      <c r="I10" s="1352">
        <v>0</v>
      </c>
      <c r="J10" s="1352">
        <v>22949</v>
      </c>
      <c r="K10" s="1352">
        <v>0</v>
      </c>
      <c r="L10" s="1352">
        <v>63301</v>
      </c>
    </row>
    <row r="11" spans="1:15" ht="9.75" customHeight="1" x14ac:dyDescent="0.2">
      <c r="A11" s="362">
        <v>1111</v>
      </c>
      <c r="B11" s="359" t="s">
        <v>478</v>
      </c>
      <c r="C11" s="360" t="s">
        <v>571</v>
      </c>
      <c r="D11" s="1352">
        <v>24518</v>
      </c>
      <c r="E11" s="1352">
        <v>11</v>
      </c>
      <c r="F11" s="1352">
        <v>0</v>
      </c>
      <c r="G11" s="1352">
        <v>0</v>
      </c>
      <c r="H11" s="1352">
        <v>24529</v>
      </c>
      <c r="I11" s="1352"/>
      <c r="J11" s="1352">
        <v>17916</v>
      </c>
      <c r="K11" s="1352">
        <v>0</v>
      </c>
      <c r="L11" s="1352">
        <v>42445</v>
      </c>
    </row>
    <row r="12" spans="1:15" ht="9.75" customHeight="1" x14ac:dyDescent="0.2">
      <c r="A12" s="362">
        <v>1112</v>
      </c>
      <c r="B12" s="359" t="s">
        <v>479</v>
      </c>
      <c r="C12" s="360" t="s">
        <v>571</v>
      </c>
      <c r="D12" s="1352">
        <v>15879</v>
      </c>
      <c r="E12" s="1352">
        <v>3</v>
      </c>
      <c r="F12" s="1352">
        <v>0</v>
      </c>
      <c r="G12" s="1352">
        <v>-59</v>
      </c>
      <c r="H12" s="1352">
        <v>15823</v>
      </c>
      <c r="I12" s="1352"/>
      <c r="J12" s="1352">
        <v>5033</v>
      </c>
      <c r="K12" s="1352">
        <v>0</v>
      </c>
      <c r="L12" s="1352">
        <v>20856</v>
      </c>
    </row>
    <row r="13" spans="1:15" ht="9.75" customHeight="1" x14ac:dyDescent="0.2">
      <c r="A13" s="362">
        <v>1113</v>
      </c>
      <c r="B13" s="359" t="s">
        <v>480</v>
      </c>
      <c r="C13" s="360" t="s">
        <v>571</v>
      </c>
      <c r="D13" s="1352">
        <v>0</v>
      </c>
      <c r="E13" s="1352">
        <v>0</v>
      </c>
      <c r="F13" s="1352">
        <v>0</v>
      </c>
      <c r="G13" s="1352">
        <v>0</v>
      </c>
      <c r="H13" s="1352">
        <v>0</v>
      </c>
      <c r="I13" s="1352"/>
      <c r="J13" s="1352">
        <v>0</v>
      </c>
      <c r="K13" s="1352">
        <v>0</v>
      </c>
      <c r="L13" s="1352">
        <v>0</v>
      </c>
    </row>
    <row r="14" spans="1:15" s="856" customFormat="1" ht="15.75" customHeight="1" x14ac:dyDescent="0.2">
      <c r="A14" s="363">
        <v>112</v>
      </c>
      <c r="B14" s="361" t="s">
        <v>603</v>
      </c>
      <c r="C14" s="855" t="s">
        <v>571</v>
      </c>
      <c r="D14" s="1351">
        <v>0</v>
      </c>
      <c r="E14" s="1351">
        <v>2547</v>
      </c>
      <c r="F14" s="1351">
        <v>0</v>
      </c>
      <c r="G14" s="1351">
        <v>-49</v>
      </c>
      <c r="H14" s="1351">
        <v>2498</v>
      </c>
      <c r="I14" s="1351"/>
      <c r="J14" s="1351">
        <v>0</v>
      </c>
      <c r="K14" s="1351">
        <v>-51</v>
      </c>
      <c r="L14" s="1351">
        <v>2447</v>
      </c>
    </row>
    <row r="15" spans="1:15" s="856" customFormat="1" ht="15.75" customHeight="1" x14ac:dyDescent="0.2">
      <c r="A15" s="363">
        <v>113</v>
      </c>
      <c r="B15" s="361" t="s">
        <v>605</v>
      </c>
      <c r="C15" s="855" t="s">
        <v>571</v>
      </c>
      <c r="D15" s="1351">
        <v>0</v>
      </c>
      <c r="E15" s="1351">
        <v>1</v>
      </c>
      <c r="F15" s="1351">
        <v>0</v>
      </c>
      <c r="G15" s="1351">
        <v>0</v>
      </c>
      <c r="H15" s="1351">
        <v>1</v>
      </c>
      <c r="I15" s="1351">
        <v>0</v>
      </c>
      <c r="J15" s="1351">
        <v>12745</v>
      </c>
      <c r="K15" s="1351">
        <v>-495</v>
      </c>
      <c r="L15" s="1351">
        <v>12251</v>
      </c>
    </row>
    <row r="16" spans="1:15" ht="9.75" customHeight="1" x14ac:dyDescent="0.2">
      <c r="A16" s="362">
        <v>1131</v>
      </c>
      <c r="B16" s="359" t="s">
        <v>481</v>
      </c>
      <c r="C16" s="360" t="s">
        <v>571</v>
      </c>
      <c r="D16" s="1352">
        <v>0</v>
      </c>
      <c r="E16" s="1352">
        <v>0</v>
      </c>
      <c r="F16" s="1352">
        <v>0</v>
      </c>
      <c r="G16" s="1352">
        <v>0</v>
      </c>
      <c r="H16" s="1352">
        <v>0</v>
      </c>
      <c r="I16" s="1352"/>
      <c r="J16" s="1352">
        <v>12488</v>
      </c>
      <c r="K16" s="1352">
        <v>-495</v>
      </c>
      <c r="L16" s="1352">
        <v>11993</v>
      </c>
    </row>
    <row r="17" spans="1:12" ht="9.75" customHeight="1" x14ac:dyDescent="0.2">
      <c r="A17" s="362">
        <v>1132</v>
      </c>
      <c r="B17" s="359" t="s">
        <v>482</v>
      </c>
      <c r="C17" s="360" t="s">
        <v>571</v>
      </c>
      <c r="D17" s="1352">
        <v>0</v>
      </c>
      <c r="E17" s="1352">
        <v>0</v>
      </c>
      <c r="F17" s="1352">
        <v>0</v>
      </c>
      <c r="G17" s="1352">
        <v>0</v>
      </c>
      <c r="H17" s="1352">
        <v>0</v>
      </c>
      <c r="I17" s="1352"/>
      <c r="J17" s="1352">
        <v>0</v>
      </c>
      <c r="K17" s="1352">
        <v>0</v>
      </c>
      <c r="L17" s="1352">
        <v>0</v>
      </c>
    </row>
    <row r="18" spans="1:12" ht="9.75" customHeight="1" x14ac:dyDescent="0.2">
      <c r="A18" s="362">
        <v>1133</v>
      </c>
      <c r="B18" s="359" t="s">
        <v>483</v>
      </c>
      <c r="C18" s="360" t="s">
        <v>571</v>
      </c>
      <c r="D18" s="1352">
        <v>0</v>
      </c>
      <c r="E18" s="1352">
        <v>1</v>
      </c>
      <c r="F18" s="1352">
        <v>0</v>
      </c>
      <c r="G18" s="1352">
        <v>0</v>
      </c>
      <c r="H18" s="1352">
        <v>1</v>
      </c>
      <c r="I18" s="1352"/>
      <c r="J18" s="1352">
        <v>242</v>
      </c>
      <c r="K18" s="1352">
        <v>0</v>
      </c>
      <c r="L18" s="1352">
        <v>243</v>
      </c>
    </row>
    <row r="19" spans="1:12" ht="9.75" customHeight="1" x14ac:dyDescent="0.2">
      <c r="A19" s="362">
        <v>1134</v>
      </c>
      <c r="B19" s="359" t="s">
        <v>484</v>
      </c>
      <c r="C19" s="360" t="s">
        <v>571</v>
      </c>
      <c r="D19" s="1352">
        <v>0</v>
      </c>
      <c r="E19" s="1352">
        <v>0</v>
      </c>
      <c r="F19" s="1352">
        <v>0</v>
      </c>
      <c r="G19" s="1352">
        <v>0</v>
      </c>
      <c r="H19" s="1352">
        <v>0</v>
      </c>
      <c r="I19" s="1352"/>
      <c r="J19" s="1352">
        <v>0</v>
      </c>
      <c r="K19" s="1352">
        <v>0</v>
      </c>
      <c r="L19" s="1352">
        <v>0</v>
      </c>
    </row>
    <row r="20" spans="1:12" ht="9.75" customHeight="1" x14ac:dyDescent="0.2">
      <c r="A20" s="362">
        <v>1135</v>
      </c>
      <c r="B20" s="359" t="s">
        <v>485</v>
      </c>
      <c r="C20" s="360" t="s">
        <v>571</v>
      </c>
      <c r="D20" s="1352">
        <v>0</v>
      </c>
      <c r="E20" s="1352">
        <v>0</v>
      </c>
      <c r="F20" s="1352">
        <v>0</v>
      </c>
      <c r="G20" s="1352">
        <v>0</v>
      </c>
      <c r="H20" s="1352">
        <v>0</v>
      </c>
      <c r="I20" s="1352"/>
      <c r="J20" s="1352">
        <v>0</v>
      </c>
      <c r="K20" s="1352">
        <v>0</v>
      </c>
      <c r="L20" s="1352">
        <v>0</v>
      </c>
    </row>
    <row r="21" spans="1:12" ht="9.75" customHeight="1" x14ac:dyDescent="0.2">
      <c r="A21" s="362">
        <v>1136</v>
      </c>
      <c r="B21" s="359" t="s">
        <v>486</v>
      </c>
      <c r="C21" s="360" t="s">
        <v>571</v>
      </c>
      <c r="D21" s="1352">
        <v>0</v>
      </c>
      <c r="E21" s="1352">
        <v>0</v>
      </c>
      <c r="F21" s="1352">
        <v>0</v>
      </c>
      <c r="G21" s="1352">
        <v>0</v>
      </c>
      <c r="H21" s="1352">
        <v>0</v>
      </c>
      <c r="I21" s="1352"/>
      <c r="J21" s="1352">
        <v>15</v>
      </c>
      <c r="K21" s="1352">
        <v>0</v>
      </c>
      <c r="L21" s="1352">
        <v>15</v>
      </c>
    </row>
    <row r="22" spans="1:12" s="856" customFormat="1" ht="15.75" customHeight="1" x14ac:dyDescent="0.2">
      <c r="A22" s="363">
        <v>114</v>
      </c>
      <c r="B22" s="361" t="s">
        <v>215</v>
      </c>
      <c r="C22" s="855" t="s">
        <v>571</v>
      </c>
      <c r="D22" s="2155">
        <v>117901</v>
      </c>
      <c r="E22" s="1351">
        <v>2199</v>
      </c>
      <c r="F22" s="1351">
        <v>0</v>
      </c>
      <c r="G22" s="1351">
        <v>-208</v>
      </c>
      <c r="H22" s="1351">
        <v>119892</v>
      </c>
      <c r="I22" s="1351">
        <v>0</v>
      </c>
      <c r="J22" s="1351">
        <v>2924</v>
      </c>
      <c r="K22" s="1351">
        <v>-169</v>
      </c>
      <c r="L22" s="1351">
        <v>122647</v>
      </c>
    </row>
    <row r="23" spans="1:12" ht="9.75" customHeight="1" x14ac:dyDescent="0.2">
      <c r="A23" s="362">
        <v>1141</v>
      </c>
      <c r="B23" s="359" t="s">
        <v>134</v>
      </c>
      <c r="C23" s="360" t="s">
        <v>571</v>
      </c>
      <c r="D23" s="2156">
        <v>75786</v>
      </c>
      <c r="E23" s="1352">
        <v>36</v>
      </c>
      <c r="F23" s="1352">
        <v>0</v>
      </c>
      <c r="G23" s="1352">
        <v>-208</v>
      </c>
      <c r="H23" s="1352">
        <v>75614</v>
      </c>
      <c r="I23" s="1352">
        <v>0</v>
      </c>
      <c r="J23" s="1352">
        <v>6</v>
      </c>
      <c r="K23" s="1352">
        <v>-158</v>
      </c>
      <c r="L23" s="1352">
        <v>75462</v>
      </c>
    </row>
    <row r="24" spans="1:12" ht="9.75" customHeight="1" x14ac:dyDescent="0.2">
      <c r="A24" s="362">
        <v>11411</v>
      </c>
      <c r="B24" s="2157" t="s">
        <v>135</v>
      </c>
      <c r="C24" s="360" t="s">
        <v>571</v>
      </c>
      <c r="D24" s="2156">
        <v>75786</v>
      </c>
      <c r="E24" s="1352">
        <v>36</v>
      </c>
      <c r="F24" s="1352">
        <v>0</v>
      </c>
      <c r="G24" s="1352">
        <v>-208</v>
      </c>
      <c r="H24" s="1352">
        <v>75614</v>
      </c>
      <c r="I24" s="1352"/>
      <c r="J24" s="1352">
        <v>6</v>
      </c>
      <c r="K24" s="1352">
        <v>-158</v>
      </c>
      <c r="L24" s="1352">
        <v>75462</v>
      </c>
    </row>
    <row r="25" spans="1:12" ht="9.75" customHeight="1" x14ac:dyDescent="0.2">
      <c r="A25" s="362">
        <v>11412</v>
      </c>
      <c r="B25" s="2157" t="s">
        <v>136</v>
      </c>
      <c r="C25" s="360" t="s">
        <v>571</v>
      </c>
      <c r="D25" s="2156">
        <v>0</v>
      </c>
      <c r="E25" s="1352">
        <v>0</v>
      </c>
      <c r="F25" s="1352">
        <v>0</v>
      </c>
      <c r="G25" s="1352">
        <v>0</v>
      </c>
      <c r="H25" s="1352">
        <v>0</v>
      </c>
      <c r="I25" s="1352"/>
      <c r="J25" s="1352">
        <v>0</v>
      </c>
      <c r="K25" s="1352">
        <v>0</v>
      </c>
      <c r="L25" s="1352">
        <v>0</v>
      </c>
    </row>
    <row r="26" spans="1:12" ht="9.75" customHeight="1" x14ac:dyDescent="0.2">
      <c r="A26" s="362">
        <v>11413</v>
      </c>
      <c r="B26" s="2157" t="s">
        <v>137</v>
      </c>
      <c r="C26" s="360" t="s">
        <v>571</v>
      </c>
      <c r="D26" s="2156">
        <v>0</v>
      </c>
      <c r="E26" s="1352">
        <v>0</v>
      </c>
      <c r="F26" s="1352">
        <v>0</v>
      </c>
      <c r="G26" s="1352">
        <v>0</v>
      </c>
      <c r="H26" s="1352">
        <v>0</v>
      </c>
      <c r="I26" s="1352"/>
      <c r="J26" s="1352">
        <v>0</v>
      </c>
      <c r="K26" s="1352">
        <v>0</v>
      </c>
      <c r="L26" s="1352">
        <v>0</v>
      </c>
    </row>
    <row r="27" spans="1:12" ht="9.75" customHeight="1" x14ac:dyDescent="0.2">
      <c r="A27" s="362">
        <v>1142</v>
      </c>
      <c r="B27" s="359" t="s">
        <v>138</v>
      </c>
      <c r="C27" s="360" t="s">
        <v>571</v>
      </c>
      <c r="D27" s="2156">
        <v>41231</v>
      </c>
      <c r="E27" s="1352">
        <v>0</v>
      </c>
      <c r="F27" s="1352">
        <v>0</v>
      </c>
      <c r="G27" s="1352">
        <v>0</v>
      </c>
      <c r="H27" s="1352">
        <v>41231</v>
      </c>
      <c r="I27" s="1352"/>
      <c r="J27" s="1352">
        <v>0</v>
      </c>
      <c r="K27" s="1352">
        <v>0</v>
      </c>
      <c r="L27" s="1352">
        <v>41231</v>
      </c>
    </row>
    <row r="28" spans="1:12" ht="9.75" customHeight="1" x14ac:dyDescent="0.2">
      <c r="A28" s="362">
        <v>1143</v>
      </c>
      <c r="B28" s="359" t="s">
        <v>139</v>
      </c>
      <c r="C28" s="360" t="s">
        <v>571</v>
      </c>
      <c r="D28" s="2156">
        <v>0</v>
      </c>
      <c r="E28" s="1352">
        <v>0</v>
      </c>
      <c r="F28" s="1352">
        <v>0</v>
      </c>
      <c r="G28" s="1352">
        <v>0</v>
      </c>
      <c r="H28" s="1352">
        <v>0</v>
      </c>
      <c r="I28" s="1352"/>
      <c r="J28" s="1352">
        <v>0</v>
      </c>
      <c r="K28" s="1352">
        <v>0</v>
      </c>
      <c r="L28" s="1352">
        <v>0</v>
      </c>
    </row>
    <row r="29" spans="1:12" ht="9.75" customHeight="1" x14ac:dyDescent="0.2">
      <c r="A29" s="362">
        <v>1144</v>
      </c>
      <c r="B29" s="359" t="s">
        <v>140</v>
      </c>
      <c r="C29" s="360" t="s">
        <v>571</v>
      </c>
      <c r="D29" s="2156">
        <v>784</v>
      </c>
      <c r="E29" s="1352">
        <v>606</v>
      </c>
      <c r="F29" s="1352">
        <v>0</v>
      </c>
      <c r="G29" s="1352">
        <v>0</v>
      </c>
      <c r="H29" s="1352">
        <v>1390</v>
      </c>
      <c r="I29" s="1352"/>
      <c r="J29" s="1352">
        <v>0</v>
      </c>
      <c r="K29" s="1352">
        <v>0</v>
      </c>
      <c r="L29" s="1352">
        <v>1390</v>
      </c>
    </row>
    <row r="30" spans="1:12" ht="9.75" customHeight="1" x14ac:dyDescent="0.2">
      <c r="A30" s="362">
        <v>1145</v>
      </c>
      <c r="B30" s="359" t="s">
        <v>141</v>
      </c>
      <c r="C30" s="360" t="s">
        <v>571</v>
      </c>
      <c r="D30" s="2156">
        <v>100</v>
      </c>
      <c r="E30" s="1352">
        <v>1557</v>
      </c>
      <c r="F30" s="1352">
        <v>0</v>
      </c>
      <c r="G30" s="1352">
        <v>0</v>
      </c>
      <c r="H30" s="1352">
        <v>1657</v>
      </c>
      <c r="I30" s="1352">
        <v>0</v>
      </c>
      <c r="J30" s="1352">
        <v>2918</v>
      </c>
      <c r="K30" s="1352">
        <v>-11</v>
      </c>
      <c r="L30" s="1352">
        <v>4564</v>
      </c>
    </row>
    <row r="31" spans="1:12" ht="9.75" customHeight="1" x14ac:dyDescent="0.2">
      <c r="A31" s="362">
        <v>11451</v>
      </c>
      <c r="B31" s="2157" t="s">
        <v>142</v>
      </c>
      <c r="C31" s="360" t="s">
        <v>571</v>
      </c>
      <c r="D31" s="2156">
        <v>0</v>
      </c>
      <c r="E31" s="1352">
        <v>0</v>
      </c>
      <c r="F31" s="1352">
        <v>0</v>
      </c>
      <c r="G31" s="1352">
        <v>0</v>
      </c>
      <c r="H31" s="1352">
        <v>0</v>
      </c>
      <c r="I31" s="1352"/>
      <c r="J31" s="1352">
        <v>668</v>
      </c>
      <c r="K31" s="1352">
        <v>0</v>
      </c>
      <c r="L31" s="1352">
        <v>668</v>
      </c>
    </row>
    <row r="32" spans="1:12" ht="9.75" customHeight="1" x14ac:dyDescent="0.2">
      <c r="A32" s="362">
        <v>11452</v>
      </c>
      <c r="B32" s="2157" t="s">
        <v>143</v>
      </c>
      <c r="C32" s="360" t="s">
        <v>571</v>
      </c>
      <c r="D32" s="2156">
        <v>100</v>
      </c>
      <c r="E32" s="1352">
        <v>1557</v>
      </c>
      <c r="F32" s="1352">
        <v>0</v>
      </c>
      <c r="G32" s="1352">
        <v>0</v>
      </c>
      <c r="H32" s="1352">
        <v>1657</v>
      </c>
      <c r="I32" s="1352"/>
      <c r="J32" s="1352">
        <v>2250</v>
      </c>
      <c r="K32" s="1352">
        <v>-11</v>
      </c>
      <c r="L32" s="1352">
        <v>3896</v>
      </c>
    </row>
    <row r="33" spans="1:12" ht="9.75" customHeight="1" x14ac:dyDescent="0.2">
      <c r="A33" s="362">
        <v>1146</v>
      </c>
      <c r="B33" s="359" t="s">
        <v>624</v>
      </c>
      <c r="C33" s="360" t="s">
        <v>571</v>
      </c>
      <c r="D33" s="2156">
        <v>0</v>
      </c>
      <c r="E33" s="1352">
        <v>0</v>
      </c>
      <c r="F33" s="1352">
        <v>0</v>
      </c>
      <c r="G33" s="1352">
        <v>0</v>
      </c>
      <c r="H33" s="1352">
        <v>0</v>
      </c>
      <c r="I33" s="1352"/>
      <c r="J33" s="1352">
        <v>0</v>
      </c>
      <c r="K33" s="1352">
        <v>0</v>
      </c>
      <c r="L33" s="1352">
        <v>0</v>
      </c>
    </row>
    <row r="34" spans="1:12" s="856" customFormat="1" ht="15.75" customHeight="1" x14ac:dyDescent="0.2">
      <c r="A34" s="363">
        <v>115</v>
      </c>
      <c r="B34" s="361" t="s">
        <v>228</v>
      </c>
      <c r="C34" s="855" t="s">
        <v>571</v>
      </c>
      <c r="D34" s="2155">
        <v>1285</v>
      </c>
      <c r="E34" s="1351">
        <v>0</v>
      </c>
      <c r="F34" s="1351">
        <v>0</v>
      </c>
      <c r="G34" s="1351">
        <v>0</v>
      </c>
      <c r="H34" s="1351">
        <v>1285</v>
      </c>
      <c r="I34" s="1351">
        <v>0</v>
      </c>
      <c r="J34" s="1351">
        <v>0</v>
      </c>
      <c r="K34" s="1351">
        <v>0</v>
      </c>
      <c r="L34" s="1351">
        <v>1285</v>
      </c>
    </row>
    <row r="35" spans="1:12" ht="9.75" customHeight="1" x14ac:dyDescent="0.2">
      <c r="A35" s="362">
        <v>1151</v>
      </c>
      <c r="B35" s="359" t="s">
        <v>625</v>
      </c>
      <c r="C35" s="360" t="s">
        <v>571</v>
      </c>
      <c r="D35" s="2156">
        <v>1285</v>
      </c>
      <c r="E35" s="1352">
        <v>0</v>
      </c>
      <c r="F35" s="1352">
        <v>0</v>
      </c>
      <c r="G35" s="1352">
        <v>0</v>
      </c>
      <c r="H35" s="1352">
        <v>1285</v>
      </c>
      <c r="I35" s="1352"/>
      <c r="J35" s="1352">
        <v>0</v>
      </c>
      <c r="K35" s="1352">
        <v>0</v>
      </c>
      <c r="L35" s="1352">
        <v>1285</v>
      </c>
    </row>
    <row r="36" spans="1:12" ht="9.75" customHeight="1" x14ac:dyDescent="0.2">
      <c r="A36" s="362">
        <v>1152</v>
      </c>
      <c r="B36" s="359" t="s">
        <v>626</v>
      </c>
      <c r="C36" s="360" t="s">
        <v>571</v>
      </c>
      <c r="D36" s="2156">
        <v>0</v>
      </c>
      <c r="E36" s="1352">
        <v>0</v>
      </c>
      <c r="F36" s="1352">
        <v>0</v>
      </c>
      <c r="G36" s="1352">
        <v>0</v>
      </c>
      <c r="H36" s="1352">
        <v>0</v>
      </c>
      <c r="I36" s="1352"/>
      <c r="J36" s="1352">
        <v>0</v>
      </c>
      <c r="K36" s="1352">
        <v>0</v>
      </c>
      <c r="L36" s="1352">
        <v>0</v>
      </c>
    </row>
    <row r="37" spans="1:12" ht="9.75" customHeight="1" x14ac:dyDescent="0.2">
      <c r="A37" s="362">
        <v>1153</v>
      </c>
      <c r="B37" s="359" t="s">
        <v>627</v>
      </c>
      <c r="C37" s="360" t="s">
        <v>571</v>
      </c>
      <c r="D37" s="2156">
        <v>0</v>
      </c>
      <c r="E37" s="1352">
        <v>0</v>
      </c>
      <c r="F37" s="1352">
        <v>0</v>
      </c>
      <c r="G37" s="1352">
        <v>0</v>
      </c>
      <c r="H37" s="1352">
        <v>0</v>
      </c>
      <c r="I37" s="1352"/>
      <c r="J37" s="1352">
        <v>0</v>
      </c>
      <c r="K37" s="1352">
        <v>0</v>
      </c>
      <c r="L37" s="1352">
        <v>0</v>
      </c>
    </row>
    <row r="38" spans="1:12" ht="9.75" customHeight="1" x14ac:dyDescent="0.2">
      <c r="A38" s="362">
        <v>1154</v>
      </c>
      <c r="B38" s="359" t="s">
        <v>628</v>
      </c>
      <c r="C38" s="360" t="s">
        <v>571</v>
      </c>
      <c r="D38" s="2156">
        <v>0</v>
      </c>
      <c r="E38" s="1352">
        <v>0</v>
      </c>
      <c r="F38" s="1352">
        <v>0</v>
      </c>
      <c r="G38" s="1352">
        <v>0</v>
      </c>
      <c r="H38" s="1352">
        <v>0</v>
      </c>
      <c r="I38" s="1352"/>
      <c r="J38" s="1352">
        <v>0</v>
      </c>
      <c r="K38" s="1352">
        <v>0</v>
      </c>
      <c r="L38" s="1352">
        <v>0</v>
      </c>
    </row>
    <row r="39" spans="1:12" ht="9.75" customHeight="1" x14ac:dyDescent="0.2">
      <c r="A39" s="362">
        <v>1155</v>
      </c>
      <c r="B39" s="359" t="s">
        <v>629</v>
      </c>
      <c r="C39" s="360" t="s">
        <v>571</v>
      </c>
      <c r="D39" s="2156">
        <v>0</v>
      </c>
      <c r="E39" s="1352">
        <v>0</v>
      </c>
      <c r="F39" s="1352">
        <v>0</v>
      </c>
      <c r="G39" s="1352">
        <v>0</v>
      </c>
      <c r="H39" s="1352">
        <v>0</v>
      </c>
      <c r="I39" s="1352"/>
      <c r="J39" s="1352">
        <v>0</v>
      </c>
      <c r="K39" s="1352">
        <v>0</v>
      </c>
      <c r="L39" s="1352">
        <v>0</v>
      </c>
    </row>
    <row r="40" spans="1:12" ht="9.75" customHeight="1" x14ac:dyDescent="0.2">
      <c r="A40" s="362">
        <v>1156</v>
      </c>
      <c r="B40" s="359" t="s">
        <v>630</v>
      </c>
      <c r="C40" s="360" t="s">
        <v>571</v>
      </c>
      <c r="D40" s="2156">
        <v>0</v>
      </c>
      <c r="E40" s="1352">
        <v>0</v>
      </c>
      <c r="F40" s="1352">
        <v>0</v>
      </c>
      <c r="G40" s="1352">
        <v>0</v>
      </c>
      <c r="H40" s="1352">
        <v>0</v>
      </c>
      <c r="I40" s="1352"/>
      <c r="J40" s="1352">
        <v>0</v>
      </c>
      <c r="K40" s="1352">
        <v>0</v>
      </c>
      <c r="L40" s="1352">
        <v>0</v>
      </c>
    </row>
    <row r="41" spans="1:12" s="856" customFormat="1" ht="16.5" customHeight="1" x14ac:dyDescent="0.2">
      <c r="A41" s="2158">
        <v>116</v>
      </c>
      <c r="B41" s="2159" t="s">
        <v>236</v>
      </c>
      <c r="C41" s="2160" t="s">
        <v>571</v>
      </c>
      <c r="D41" s="2161">
        <v>0</v>
      </c>
      <c r="E41" s="1357">
        <v>5</v>
      </c>
      <c r="F41" s="1357">
        <v>0</v>
      </c>
      <c r="G41" s="1357"/>
      <c r="H41" s="1357">
        <v>5</v>
      </c>
      <c r="I41" s="1357"/>
      <c r="J41" s="1357">
        <v>2010</v>
      </c>
      <c r="K41" s="1357">
        <v>0</v>
      </c>
      <c r="L41" s="1357">
        <v>2015</v>
      </c>
    </row>
    <row r="42" spans="1:12" s="856" customFormat="1" ht="14.25" customHeight="1" x14ac:dyDescent="0.2">
      <c r="A42" s="363">
        <v>12</v>
      </c>
      <c r="B42" s="2154" t="s">
        <v>12</v>
      </c>
      <c r="C42" s="855" t="s">
        <v>571</v>
      </c>
      <c r="D42" s="2155">
        <v>8714</v>
      </c>
      <c r="E42" s="1351">
        <v>0</v>
      </c>
      <c r="F42" s="1351">
        <v>120839</v>
      </c>
      <c r="G42" s="1351">
        <v>0</v>
      </c>
      <c r="H42" s="1351">
        <v>129553</v>
      </c>
      <c r="I42" s="1351">
        <v>0</v>
      </c>
      <c r="J42" s="1351">
        <v>0</v>
      </c>
      <c r="K42" s="1351">
        <v>0</v>
      </c>
      <c r="L42" s="1351">
        <v>129553</v>
      </c>
    </row>
    <row r="43" spans="1:12" s="856" customFormat="1" ht="14.25" customHeight="1" x14ac:dyDescent="0.2">
      <c r="A43" s="363">
        <v>121</v>
      </c>
      <c r="B43" s="361" t="s">
        <v>239</v>
      </c>
      <c r="C43" s="855" t="s">
        <v>571</v>
      </c>
      <c r="D43" s="2155">
        <v>0</v>
      </c>
      <c r="E43" s="1351">
        <v>0</v>
      </c>
      <c r="F43" s="1351">
        <v>120839</v>
      </c>
      <c r="G43" s="1351">
        <v>0</v>
      </c>
      <c r="H43" s="1351">
        <v>120839</v>
      </c>
      <c r="I43" s="1351">
        <v>0</v>
      </c>
      <c r="J43" s="1351">
        <v>0</v>
      </c>
      <c r="K43" s="1351">
        <v>0</v>
      </c>
      <c r="L43" s="1351">
        <v>120839</v>
      </c>
    </row>
    <row r="44" spans="1:12" ht="9.75" customHeight="1" x14ac:dyDescent="0.2">
      <c r="A44" s="362">
        <v>1211</v>
      </c>
      <c r="B44" s="359" t="s">
        <v>631</v>
      </c>
      <c r="C44" s="360" t="s">
        <v>571</v>
      </c>
      <c r="D44" s="2156">
        <v>0</v>
      </c>
      <c r="E44" s="1352">
        <v>0</v>
      </c>
      <c r="F44" s="1352">
        <v>0</v>
      </c>
      <c r="G44" s="1352">
        <v>0</v>
      </c>
      <c r="H44" s="1352">
        <v>0</v>
      </c>
      <c r="I44" s="1352"/>
      <c r="J44" s="1352">
        <v>0</v>
      </c>
      <c r="K44" s="1352">
        <v>0</v>
      </c>
      <c r="L44" s="1352">
        <v>0</v>
      </c>
    </row>
    <row r="45" spans="1:12" ht="9.75" customHeight="1" x14ac:dyDescent="0.2">
      <c r="A45" s="362">
        <v>1212</v>
      </c>
      <c r="B45" s="359" t="s">
        <v>644</v>
      </c>
      <c r="C45" s="360" t="s">
        <v>571</v>
      </c>
      <c r="D45" s="1352">
        <v>0</v>
      </c>
      <c r="E45" s="1352">
        <v>0</v>
      </c>
      <c r="F45" s="1352">
        <v>120839</v>
      </c>
      <c r="G45" s="1352">
        <v>0</v>
      </c>
      <c r="H45" s="1352">
        <v>120839</v>
      </c>
      <c r="I45" s="1352"/>
      <c r="J45" s="1352">
        <v>0</v>
      </c>
      <c r="K45" s="1352">
        <v>0</v>
      </c>
      <c r="L45" s="1352">
        <v>120839</v>
      </c>
    </row>
    <row r="46" spans="1:12" ht="9.75" customHeight="1" x14ac:dyDescent="0.2">
      <c r="A46" s="362">
        <v>1213</v>
      </c>
      <c r="B46" s="359" t="s">
        <v>297</v>
      </c>
      <c r="C46" s="360" t="s">
        <v>571</v>
      </c>
      <c r="D46" s="1352">
        <v>0</v>
      </c>
      <c r="E46" s="1352">
        <v>0</v>
      </c>
      <c r="F46" s="1352">
        <v>0</v>
      </c>
      <c r="G46" s="1352">
        <v>0</v>
      </c>
      <c r="H46" s="1352">
        <v>0</v>
      </c>
      <c r="I46" s="1352"/>
      <c r="J46" s="1352">
        <v>0</v>
      </c>
      <c r="K46" s="1352">
        <v>0</v>
      </c>
      <c r="L46" s="1352">
        <v>0</v>
      </c>
    </row>
    <row r="47" spans="1:12" ht="9.75" customHeight="1" x14ac:dyDescent="0.2">
      <c r="A47" s="362">
        <v>1214</v>
      </c>
      <c r="B47" s="359" t="s">
        <v>298</v>
      </c>
      <c r="C47" s="360" t="s">
        <v>571</v>
      </c>
      <c r="D47" s="1352">
        <v>0</v>
      </c>
      <c r="E47" s="1352">
        <v>0</v>
      </c>
      <c r="F47" s="1352">
        <v>0</v>
      </c>
      <c r="G47" s="1352">
        <v>0</v>
      </c>
      <c r="H47" s="1352">
        <v>0</v>
      </c>
      <c r="I47" s="1352"/>
      <c r="J47" s="1352">
        <v>0</v>
      </c>
      <c r="K47" s="1352">
        <v>0</v>
      </c>
      <c r="L47" s="1352">
        <v>0</v>
      </c>
    </row>
    <row r="48" spans="1:12" s="856" customFormat="1" ht="14.25" customHeight="1" x14ac:dyDescent="0.2">
      <c r="A48" s="363">
        <v>122</v>
      </c>
      <c r="B48" s="361" t="s">
        <v>245</v>
      </c>
      <c r="C48" s="855" t="s">
        <v>571</v>
      </c>
      <c r="D48" s="1351">
        <v>8714</v>
      </c>
      <c r="E48" s="1351">
        <v>0</v>
      </c>
      <c r="F48" s="1351">
        <v>0</v>
      </c>
      <c r="G48" s="1351">
        <v>0</v>
      </c>
      <c r="H48" s="1351">
        <v>8714</v>
      </c>
      <c r="I48" s="1351">
        <v>0</v>
      </c>
      <c r="J48" s="1351">
        <v>0</v>
      </c>
      <c r="K48" s="1351">
        <v>0</v>
      </c>
      <c r="L48" s="1351">
        <v>8714</v>
      </c>
    </row>
    <row r="49" spans="1:12" ht="9.75" customHeight="1" x14ac:dyDescent="0.2">
      <c r="A49" s="362">
        <v>1221</v>
      </c>
      <c r="B49" s="359" t="s">
        <v>631</v>
      </c>
      <c r="C49" s="360" t="s">
        <v>571</v>
      </c>
      <c r="D49" s="1352">
        <v>0</v>
      </c>
      <c r="E49" s="1352">
        <v>0</v>
      </c>
      <c r="F49" s="1352">
        <v>0</v>
      </c>
      <c r="G49" s="1352">
        <v>0</v>
      </c>
      <c r="H49" s="1352">
        <v>0</v>
      </c>
      <c r="I49" s="1352"/>
      <c r="J49" s="1352">
        <v>0</v>
      </c>
      <c r="K49" s="1352">
        <v>0</v>
      </c>
      <c r="L49" s="1352">
        <v>0</v>
      </c>
    </row>
    <row r="50" spans="1:12" ht="9.75" customHeight="1" x14ac:dyDescent="0.2">
      <c r="A50" s="362">
        <v>1222</v>
      </c>
      <c r="B50" s="359" t="s">
        <v>644</v>
      </c>
      <c r="C50" s="360" t="s">
        <v>571</v>
      </c>
      <c r="D50" s="1352">
        <v>0</v>
      </c>
      <c r="E50" s="1352">
        <v>0</v>
      </c>
      <c r="F50" s="1352">
        <v>0</v>
      </c>
      <c r="G50" s="1352">
        <v>0</v>
      </c>
      <c r="H50" s="1352">
        <v>0</v>
      </c>
      <c r="I50" s="1352"/>
      <c r="J50" s="1352">
        <v>0</v>
      </c>
      <c r="K50" s="1352">
        <v>0</v>
      </c>
      <c r="L50" s="1352">
        <v>0</v>
      </c>
    </row>
    <row r="51" spans="1:12" ht="9.75" customHeight="1" x14ac:dyDescent="0.2">
      <c r="A51" s="362">
        <v>1223</v>
      </c>
      <c r="B51" s="359" t="s">
        <v>299</v>
      </c>
      <c r="C51" s="360" t="s">
        <v>571</v>
      </c>
      <c r="D51" s="1352">
        <v>8714</v>
      </c>
      <c r="E51" s="1352">
        <v>0</v>
      </c>
      <c r="F51" s="1352">
        <v>0</v>
      </c>
      <c r="G51" s="1352">
        <v>0</v>
      </c>
      <c r="H51" s="1352">
        <v>8714</v>
      </c>
      <c r="I51" s="1352"/>
      <c r="J51" s="1352">
        <v>0</v>
      </c>
      <c r="K51" s="1352">
        <v>0</v>
      </c>
      <c r="L51" s="1352">
        <v>8714</v>
      </c>
    </row>
    <row r="52" spans="1:12" s="856" customFormat="1" ht="14.25" customHeight="1" x14ac:dyDescent="0.2">
      <c r="A52" s="363">
        <v>13</v>
      </c>
      <c r="B52" s="2154" t="s">
        <v>249</v>
      </c>
      <c r="C52" s="855" t="s">
        <v>571</v>
      </c>
      <c r="D52" s="1351">
        <v>7398</v>
      </c>
      <c r="E52" s="1351">
        <v>22472</v>
      </c>
      <c r="F52" s="1351">
        <v>47601</v>
      </c>
      <c r="G52" s="1351">
        <v>-69988</v>
      </c>
      <c r="H52" s="1351">
        <v>7483</v>
      </c>
      <c r="I52" s="1351">
        <v>0</v>
      </c>
      <c r="J52" s="1351">
        <v>64124</v>
      </c>
      <c r="K52" s="1351">
        <v>-62937</v>
      </c>
      <c r="L52" s="1351">
        <v>8670</v>
      </c>
    </row>
    <row r="53" spans="1:12" s="856" customFormat="1" ht="14.25" customHeight="1" x14ac:dyDescent="0.2">
      <c r="A53" s="363">
        <v>131</v>
      </c>
      <c r="B53" s="361" t="s">
        <v>251</v>
      </c>
      <c r="C53" s="855" t="s">
        <v>571</v>
      </c>
      <c r="D53" s="1351">
        <v>0</v>
      </c>
      <c r="E53" s="1351">
        <v>0</v>
      </c>
      <c r="F53" s="1351">
        <v>0</v>
      </c>
      <c r="G53" s="1351">
        <v>0</v>
      </c>
      <c r="H53" s="1351">
        <v>0</v>
      </c>
      <c r="I53" s="1351">
        <v>0</v>
      </c>
      <c r="J53" s="1351">
        <v>0</v>
      </c>
      <c r="K53" s="1351">
        <v>0</v>
      </c>
      <c r="L53" s="1351">
        <v>0</v>
      </c>
    </row>
    <row r="54" spans="1:12" ht="9.75" customHeight="1" x14ac:dyDescent="0.2">
      <c r="A54" s="362">
        <v>1311</v>
      </c>
      <c r="B54" s="359" t="s">
        <v>300</v>
      </c>
      <c r="C54" s="360" t="s">
        <v>571</v>
      </c>
      <c r="D54" s="1352">
        <v>0</v>
      </c>
      <c r="E54" s="1352">
        <v>0</v>
      </c>
      <c r="F54" s="1352">
        <v>0</v>
      </c>
      <c r="G54" s="1352">
        <v>0</v>
      </c>
      <c r="H54" s="1352">
        <v>0</v>
      </c>
      <c r="I54" s="1352"/>
      <c r="J54" s="1352">
        <v>0</v>
      </c>
      <c r="K54" s="1352">
        <v>0</v>
      </c>
      <c r="L54" s="1352">
        <v>0</v>
      </c>
    </row>
    <row r="55" spans="1:12" ht="9.75" customHeight="1" x14ac:dyDescent="0.2">
      <c r="A55" s="362">
        <v>1312</v>
      </c>
      <c r="B55" s="359" t="s">
        <v>301</v>
      </c>
      <c r="C55" s="360" t="s">
        <v>571</v>
      </c>
      <c r="D55" s="1352">
        <v>0</v>
      </c>
      <c r="E55" s="1352">
        <v>0</v>
      </c>
      <c r="F55" s="1352">
        <v>0</v>
      </c>
      <c r="G55" s="1352">
        <v>0</v>
      </c>
      <c r="H55" s="1352">
        <v>0</v>
      </c>
      <c r="I55" s="1352"/>
      <c r="J55" s="1352">
        <v>0</v>
      </c>
      <c r="K55" s="1352">
        <v>0</v>
      </c>
      <c r="L55" s="1352">
        <v>0</v>
      </c>
    </row>
    <row r="56" spans="1:12" s="856" customFormat="1" ht="14.25" customHeight="1" x14ac:dyDescent="0.2">
      <c r="A56" s="363">
        <v>132</v>
      </c>
      <c r="B56" s="361" t="s">
        <v>255</v>
      </c>
      <c r="C56" s="855" t="s">
        <v>571</v>
      </c>
      <c r="D56" s="1351">
        <v>5186</v>
      </c>
      <c r="E56" s="1351">
        <v>861</v>
      </c>
      <c r="F56" s="1351">
        <v>0</v>
      </c>
      <c r="G56" s="1351">
        <v>0</v>
      </c>
      <c r="H56" s="1351">
        <v>6047</v>
      </c>
      <c r="I56" s="1351">
        <v>0</v>
      </c>
      <c r="J56" s="1351">
        <v>2579</v>
      </c>
      <c r="K56" s="1351">
        <v>0</v>
      </c>
      <c r="L56" s="1351">
        <v>8626</v>
      </c>
    </row>
    <row r="57" spans="1:12" ht="9.75" customHeight="1" x14ac:dyDescent="0.2">
      <c r="A57" s="362">
        <v>1321</v>
      </c>
      <c r="B57" s="359" t="s">
        <v>300</v>
      </c>
      <c r="C57" s="360" t="s">
        <v>571</v>
      </c>
      <c r="D57" s="1352">
        <v>3293</v>
      </c>
      <c r="E57" s="1352">
        <v>64</v>
      </c>
      <c r="F57" s="1352">
        <v>0</v>
      </c>
      <c r="G57" s="1352">
        <v>0</v>
      </c>
      <c r="H57" s="1352">
        <v>3357</v>
      </c>
      <c r="I57" s="1352"/>
      <c r="J57" s="1352">
        <v>784</v>
      </c>
      <c r="K57" s="1352">
        <v>0</v>
      </c>
      <c r="L57" s="1352">
        <v>4141</v>
      </c>
    </row>
    <row r="58" spans="1:12" ht="9.75" customHeight="1" x14ac:dyDescent="0.2">
      <c r="A58" s="362">
        <v>1322</v>
      </c>
      <c r="B58" s="359" t="s">
        <v>301</v>
      </c>
      <c r="C58" s="360" t="s">
        <v>571</v>
      </c>
      <c r="D58" s="1352">
        <v>1893</v>
      </c>
      <c r="E58" s="1352">
        <v>797</v>
      </c>
      <c r="F58" s="1352">
        <v>0</v>
      </c>
      <c r="G58" s="1352">
        <v>0</v>
      </c>
      <c r="H58" s="1352">
        <v>2690</v>
      </c>
      <c r="I58" s="1352"/>
      <c r="J58" s="1352">
        <v>1795</v>
      </c>
      <c r="K58" s="1352">
        <v>0</v>
      </c>
      <c r="L58" s="1352">
        <v>4485</v>
      </c>
    </row>
    <row r="59" spans="1:12" s="856" customFormat="1" ht="14.25" customHeight="1" x14ac:dyDescent="0.2">
      <c r="A59" s="363">
        <v>133</v>
      </c>
      <c r="B59" s="361" t="s">
        <v>259</v>
      </c>
      <c r="C59" s="855" t="s">
        <v>571</v>
      </c>
      <c r="D59" s="1351">
        <v>2212</v>
      </c>
      <c r="E59" s="1351">
        <v>21611</v>
      </c>
      <c r="F59" s="1351">
        <v>47601</v>
      </c>
      <c r="G59" s="1351">
        <v>-69988</v>
      </c>
      <c r="H59" s="1351">
        <v>1436</v>
      </c>
      <c r="I59" s="1351">
        <v>0</v>
      </c>
      <c r="J59" s="1351">
        <v>61545</v>
      </c>
      <c r="K59" s="1351">
        <v>-62937</v>
      </c>
      <c r="L59" s="1351">
        <v>44</v>
      </c>
    </row>
    <row r="60" spans="1:12" ht="9.75" customHeight="1" x14ac:dyDescent="0.2">
      <c r="A60" s="362">
        <v>1331</v>
      </c>
      <c r="B60" s="359" t="s">
        <v>300</v>
      </c>
      <c r="C60" s="360" t="s">
        <v>571</v>
      </c>
      <c r="D60" s="1352">
        <v>2120</v>
      </c>
      <c r="E60" s="1352">
        <v>20197</v>
      </c>
      <c r="F60" s="1352">
        <v>47601</v>
      </c>
      <c r="G60" s="1352">
        <v>-68522</v>
      </c>
      <c r="H60" s="1352">
        <v>1396</v>
      </c>
      <c r="I60" s="1352"/>
      <c r="J60" s="1352">
        <v>59715</v>
      </c>
      <c r="K60" s="1352">
        <v>-61067</v>
      </c>
      <c r="L60" s="1352">
        <v>44</v>
      </c>
    </row>
    <row r="61" spans="1:12" ht="9.75" customHeight="1" x14ac:dyDescent="0.2">
      <c r="A61" s="362">
        <v>1332</v>
      </c>
      <c r="B61" s="359" t="s">
        <v>301</v>
      </c>
      <c r="C61" s="360" t="s">
        <v>571</v>
      </c>
      <c r="D61" s="1352">
        <v>92</v>
      </c>
      <c r="E61" s="1352">
        <v>1414</v>
      </c>
      <c r="F61" s="1352">
        <v>0</v>
      </c>
      <c r="G61" s="1352">
        <v>-1466</v>
      </c>
      <c r="H61" s="1352">
        <v>40</v>
      </c>
      <c r="I61" s="1352"/>
      <c r="J61" s="1352">
        <v>1830</v>
      </c>
      <c r="K61" s="1352">
        <v>-1870</v>
      </c>
      <c r="L61" s="1352">
        <v>0</v>
      </c>
    </row>
    <row r="62" spans="1:12" s="856" customFormat="1" ht="14.25" customHeight="1" x14ac:dyDescent="0.2">
      <c r="A62" s="363">
        <v>14</v>
      </c>
      <c r="B62" s="2154" t="s">
        <v>262</v>
      </c>
      <c r="C62" s="855" t="s">
        <v>571</v>
      </c>
      <c r="D62" s="1351">
        <v>14671</v>
      </c>
      <c r="E62" s="1351">
        <v>11981</v>
      </c>
      <c r="F62" s="1351">
        <v>2025</v>
      </c>
      <c r="G62" s="1351">
        <v>-124</v>
      </c>
      <c r="H62" s="1351">
        <v>28553</v>
      </c>
      <c r="I62" s="1351">
        <v>0</v>
      </c>
      <c r="J62" s="1351">
        <v>20908</v>
      </c>
      <c r="K62" s="1351">
        <v>-73</v>
      </c>
      <c r="L62" s="1351">
        <v>49388</v>
      </c>
    </row>
    <row r="63" spans="1:12" s="856" customFormat="1" ht="14.25" customHeight="1" x14ac:dyDescent="0.2">
      <c r="A63" s="363">
        <v>141</v>
      </c>
      <c r="B63" s="361" t="s">
        <v>264</v>
      </c>
      <c r="C63" s="855" t="s">
        <v>571</v>
      </c>
      <c r="D63" s="1351">
        <v>9343</v>
      </c>
      <c r="E63" s="1351">
        <v>1590</v>
      </c>
      <c r="F63" s="1351">
        <v>1034</v>
      </c>
      <c r="G63" s="1351">
        <v>-63</v>
      </c>
      <c r="H63" s="1351">
        <v>11904</v>
      </c>
      <c r="I63" s="1351">
        <v>0</v>
      </c>
      <c r="J63" s="1351">
        <v>2645</v>
      </c>
      <c r="K63" s="1351">
        <v>-36</v>
      </c>
      <c r="L63" s="1351">
        <v>14513</v>
      </c>
    </row>
    <row r="64" spans="1:12" ht="9.75" customHeight="1" x14ac:dyDescent="0.2">
      <c r="A64" s="362">
        <v>1411</v>
      </c>
      <c r="B64" s="359" t="s">
        <v>302</v>
      </c>
      <c r="C64" s="360" t="s">
        <v>571</v>
      </c>
      <c r="D64" s="1352">
        <v>2836</v>
      </c>
      <c r="E64" s="1352">
        <v>974</v>
      </c>
      <c r="F64" s="1352">
        <v>1034</v>
      </c>
      <c r="G64" s="1352">
        <v>-63</v>
      </c>
      <c r="H64" s="1352">
        <v>4781</v>
      </c>
      <c r="I64" s="1352"/>
      <c r="J64" s="1352">
        <v>1225</v>
      </c>
      <c r="K64" s="1352">
        <v>-36</v>
      </c>
      <c r="L64" s="1352">
        <v>5970</v>
      </c>
    </row>
    <row r="65" spans="1:12" ht="9.75" customHeight="1" x14ac:dyDescent="0.2">
      <c r="A65" s="362">
        <v>1412</v>
      </c>
      <c r="B65" s="359" t="s">
        <v>303</v>
      </c>
      <c r="C65" s="360" t="s">
        <v>571</v>
      </c>
      <c r="D65" s="1352">
        <v>6507</v>
      </c>
      <c r="E65" s="1352">
        <v>145</v>
      </c>
      <c r="F65" s="1352">
        <v>0</v>
      </c>
      <c r="G65" s="1352">
        <v>0</v>
      </c>
      <c r="H65" s="1352">
        <v>6652</v>
      </c>
      <c r="I65" s="1352"/>
      <c r="J65" s="1352">
        <v>462</v>
      </c>
      <c r="K65" s="1352">
        <v>0</v>
      </c>
      <c r="L65" s="1352">
        <v>7114</v>
      </c>
    </row>
    <row r="66" spans="1:12" ht="9.75" customHeight="1" x14ac:dyDescent="0.2">
      <c r="A66" s="362">
        <v>1413</v>
      </c>
      <c r="B66" s="359" t="s">
        <v>304</v>
      </c>
      <c r="C66" s="360" t="s">
        <v>571</v>
      </c>
      <c r="D66" s="1352">
        <v>0</v>
      </c>
      <c r="E66" s="1352">
        <v>0</v>
      </c>
      <c r="F66" s="1352">
        <v>0</v>
      </c>
      <c r="G66" s="1352">
        <v>0</v>
      </c>
      <c r="H66" s="1352">
        <v>0</v>
      </c>
      <c r="I66" s="1352"/>
      <c r="J66" s="1352">
        <v>0</v>
      </c>
      <c r="K66" s="1352">
        <v>0</v>
      </c>
      <c r="L66" s="1352">
        <v>0</v>
      </c>
    </row>
    <row r="67" spans="1:12" ht="9.75" customHeight="1" x14ac:dyDescent="0.2">
      <c r="A67" s="362">
        <v>1414</v>
      </c>
      <c r="B67" s="359" t="s">
        <v>305</v>
      </c>
      <c r="C67" s="360" t="s">
        <v>571</v>
      </c>
      <c r="D67" s="1352">
        <v>0</v>
      </c>
      <c r="E67" s="1352">
        <v>0</v>
      </c>
      <c r="F67" s="1352">
        <v>0</v>
      </c>
      <c r="G67" s="1352">
        <v>0</v>
      </c>
      <c r="H67" s="1352">
        <v>0</v>
      </c>
      <c r="I67" s="1352"/>
      <c r="J67" s="1352">
        <v>0</v>
      </c>
      <c r="K67" s="1352">
        <v>0</v>
      </c>
      <c r="L67" s="1352">
        <v>0</v>
      </c>
    </row>
    <row r="68" spans="1:12" ht="9.75" customHeight="1" x14ac:dyDescent="0.2">
      <c r="A68" s="362">
        <v>1415</v>
      </c>
      <c r="B68" s="359" t="s">
        <v>648</v>
      </c>
      <c r="C68" s="360" t="s">
        <v>571</v>
      </c>
      <c r="D68" s="1352">
        <v>0</v>
      </c>
      <c r="E68" s="1352">
        <v>471</v>
      </c>
      <c r="F68" s="1352">
        <v>0</v>
      </c>
      <c r="G68" s="1352">
        <v>0</v>
      </c>
      <c r="H68" s="1352">
        <v>471</v>
      </c>
      <c r="I68" s="1352"/>
      <c r="J68" s="1352">
        <v>958</v>
      </c>
      <c r="K68" s="1352">
        <v>0</v>
      </c>
      <c r="L68" s="1352">
        <v>1429</v>
      </c>
    </row>
    <row r="69" spans="1:12" s="856" customFormat="1" ht="14.25" customHeight="1" x14ac:dyDescent="0.2">
      <c r="A69" s="363">
        <v>142</v>
      </c>
      <c r="B69" s="361" t="s">
        <v>271</v>
      </c>
      <c r="C69" s="855" t="s">
        <v>571</v>
      </c>
      <c r="D69" s="1351">
        <v>3108</v>
      </c>
      <c r="E69" s="1351">
        <v>9316</v>
      </c>
      <c r="F69" s="1351">
        <v>1</v>
      </c>
      <c r="G69" s="1351">
        <v>-59</v>
      </c>
      <c r="H69" s="1351">
        <v>12366</v>
      </c>
      <c r="I69" s="1351">
        <v>0</v>
      </c>
      <c r="J69" s="1351">
        <v>13854</v>
      </c>
      <c r="K69" s="1351">
        <v>-37</v>
      </c>
      <c r="L69" s="1351">
        <v>26183</v>
      </c>
    </row>
    <row r="70" spans="1:12" ht="9.75" customHeight="1" x14ac:dyDescent="0.2">
      <c r="A70" s="362">
        <v>1421</v>
      </c>
      <c r="B70" s="359" t="s">
        <v>649</v>
      </c>
      <c r="C70" s="360" t="s">
        <v>571</v>
      </c>
      <c r="D70" s="1352">
        <v>225</v>
      </c>
      <c r="E70" s="1352">
        <v>2658</v>
      </c>
      <c r="F70" s="1352">
        <v>1</v>
      </c>
      <c r="G70" s="1352">
        <v>-49</v>
      </c>
      <c r="H70" s="1352">
        <v>2835</v>
      </c>
      <c r="I70" s="1352"/>
      <c r="J70" s="1352">
        <v>11409</v>
      </c>
      <c r="K70" s="1352">
        <v>0</v>
      </c>
      <c r="L70" s="1352">
        <v>14244</v>
      </c>
    </row>
    <row r="71" spans="1:12" ht="9.75" customHeight="1" x14ac:dyDescent="0.2">
      <c r="A71" s="362">
        <v>1422</v>
      </c>
      <c r="B71" s="359" t="s">
        <v>650</v>
      </c>
      <c r="C71" s="360" t="s">
        <v>571</v>
      </c>
      <c r="D71" s="1352">
        <v>2883</v>
      </c>
      <c r="E71" s="1352">
        <v>1888</v>
      </c>
      <c r="F71" s="1352">
        <v>0</v>
      </c>
      <c r="G71" s="1352">
        <v>-10</v>
      </c>
      <c r="H71" s="1352">
        <v>4761</v>
      </c>
      <c r="I71" s="1352"/>
      <c r="J71" s="1352">
        <v>1465</v>
      </c>
      <c r="K71" s="1352">
        <v>-37</v>
      </c>
      <c r="L71" s="1352">
        <v>6189</v>
      </c>
    </row>
    <row r="72" spans="1:12" ht="9.75" customHeight="1" x14ac:dyDescent="0.2">
      <c r="A72" s="362">
        <v>1423</v>
      </c>
      <c r="B72" s="359" t="s">
        <v>651</v>
      </c>
      <c r="C72" s="360" t="s">
        <v>571</v>
      </c>
      <c r="D72" s="1352">
        <v>0</v>
      </c>
      <c r="E72" s="1352">
        <v>4687</v>
      </c>
      <c r="F72" s="1352">
        <v>0</v>
      </c>
      <c r="G72" s="1352">
        <v>0</v>
      </c>
      <c r="H72" s="1352">
        <v>4687</v>
      </c>
      <c r="I72" s="1352"/>
      <c r="J72" s="1352">
        <v>978</v>
      </c>
      <c r="K72" s="1352">
        <v>0</v>
      </c>
      <c r="L72" s="1352">
        <v>5665</v>
      </c>
    </row>
    <row r="73" spans="1:12" ht="9.75" customHeight="1" x14ac:dyDescent="0.2">
      <c r="A73" s="362">
        <v>1424</v>
      </c>
      <c r="B73" s="359" t="s">
        <v>358</v>
      </c>
      <c r="C73" s="360" t="s">
        <v>571</v>
      </c>
      <c r="D73" s="1352">
        <v>0</v>
      </c>
      <c r="E73" s="1352">
        <v>83</v>
      </c>
      <c r="F73" s="1352">
        <v>0</v>
      </c>
      <c r="G73" s="1352">
        <v>0</v>
      </c>
      <c r="H73" s="1352">
        <v>83</v>
      </c>
      <c r="I73" s="1352"/>
      <c r="J73" s="1352">
        <v>2</v>
      </c>
      <c r="K73" s="1352">
        <v>0</v>
      </c>
      <c r="L73" s="1352">
        <v>85</v>
      </c>
    </row>
    <row r="74" spans="1:12" s="856" customFormat="1" ht="14.25" customHeight="1" x14ac:dyDescent="0.2">
      <c r="A74" s="363">
        <v>143</v>
      </c>
      <c r="B74" s="361" t="s">
        <v>277</v>
      </c>
      <c r="C74" s="855" t="s">
        <v>571</v>
      </c>
      <c r="D74" s="1351">
        <v>857</v>
      </c>
      <c r="E74" s="1351">
        <v>17</v>
      </c>
      <c r="F74" s="1351">
        <v>0</v>
      </c>
      <c r="G74" s="1351">
        <v>0</v>
      </c>
      <c r="H74" s="1351">
        <v>874</v>
      </c>
      <c r="I74" s="1351"/>
      <c r="J74" s="1351">
        <v>174</v>
      </c>
      <c r="K74" s="1351">
        <v>0</v>
      </c>
      <c r="L74" s="1351">
        <v>1048</v>
      </c>
    </row>
    <row r="75" spans="1:12" s="856" customFormat="1" ht="14.25" customHeight="1" x14ac:dyDescent="0.2">
      <c r="A75" s="363">
        <v>144</v>
      </c>
      <c r="B75" s="361" t="s">
        <v>279</v>
      </c>
      <c r="C75" s="855" t="s">
        <v>571</v>
      </c>
      <c r="D75" s="1351">
        <v>1165</v>
      </c>
      <c r="E75" s="1351">
        <v>191</v>
      </c>
      <c r="F75" s="1351">
        <v>-1180</v>
      </c>
      <c r="G75" s="1351">
        <v>0</v>
      </c>
      <c r="H75" s="1351">
        <v>176</v>
      </c>
      <c r="I75" s="1351">
        <v>0</v>
      </c>
      <c r="J75" s="1351">
        <v>2724</v>
      </c>
      <c r="K75" s="1351">
        <v>0</v>
      </c>
      <c r="L75" s="1351">
        <v>2900</v>
      </c>
    </row>
    <row r="76" spans="1:12" ht="9.75" customHeight="1" x14ac:dyDescent="0.2">
      <c r="A76" s="362">
        <v>1441</v>
      </c>
      <c r="B76" s="359" t="s">
        <v>300</v>
      </c>
      <c r="C76" s="360" t="s">
        <v>571</v>
      </c>
      <c r="D76" s="1352">
        <v>1040</v>
      </c>
      <c r="E76" s="1352">
        <v>107</v>
      </c>
      <c r="F76" s="1352">
        <v>0</v>
      </c>
      <c r="G76" s="1352">
        <v>0</v>
      </c>
      <c r="H76" s="1352">
        <v>1147</v>
      </c>
      <c r="I76" s="1352"/>
      <c r="J76" s="1352">
        <v>712</v>
      </c>
      <c r="K76" s="1352">
        <v>0</v>
      </c>
      <c r="L76" s="1352">
        <v>1859</v>
      </c>
    </row>
    <row r="77" spans="1:12" ht="9.75" customHeight="1" x14ac:dyDescent="0.2">
      <c r="A77" s="362">
        <v>1442</v>
      </c>
      <c r="B77" s="359" t="s">
        <v>301</v>
      </c>
      <c r="C77" s="360" t="s">
        <v>571</v>
      </c>
      <c r="D77" s="1352">
        <v>125</v>
      </c>
      <c r="E77" s="1352">
        <v>84</v>
      </c>
      <c r="F77" s="1352">
        <v>-1180</v>
      </c>
      <c r="G77" s="1352">
        <v>0</v>
      </c>
      <c r="H77" s="1352">
        <v>-971</v>
      </c>
      <c r="I77" s="1352"/>
      <c r="J77" s="1352">
        <v>2012</v>
      </c>
      <c r="K77" s="1352">
        <v>0</v>
      </c>
      <c r="L77" s="1352">
        <v>1041</v>
      </c>
    </row>
    <row r="78" spans="1:12" s="856" customFormat="1" ht="15.75" customHeight="1" x14ac:dyDescent="0.2">
      <c r="A78" s="2162">
        <v>145</v>
      </c>
      <c r="B78" s="2163" t="s">
        <v>283</v>
      </c>
      <c r="C78" s="2160" t="s">
        <v>571</v>
      </c>
      <c r="D78" s="1357">
        <v>198</v>
      </c>
      <c r="E78" s="1357">
        <v>867</v>
      </c>
      <c r="F78" s="1357">
        <v>2170</v>
      </c>
      <c r="G78" s="1357">
        <v>-2</v>
      </c>
      <c r="H78" s="1357">
        <v>3233</v>
      </c>
      <c r="I78" s="1357"/>
      <c r="J78" s="1357">
        <v>1511</v>
      </c>
      <c r="K78" s="1357">
        <v>0</v>
      </c>
      <c r="L78" s="1357">
        <v>4744</v>
      </c>
    </row>
    <row r="79" spans="1:12" ht="12.75" customHeight="1" x14ac:dyDescent="0.2">
      <c r="A79" s="342" t="s">
        <v>58</v>
      </c>
      <c r="B79" s="333"/>
      <c r="C79" s="333"/>
      <c r="D79" s="1077"/>
      <c r="E79" s="1077"/>
      <c r="F79" s="1077"/>
      <c r="G79" s="1077"/>
      <c r="H79" s="1077"/>
      <c r="I79" s="1077"/>
      <c r="J79" s="1077"/>
      <c r="K79" s="1077"/>
      <c r="L79" s="1077"/>
    </row>
    <row r="80" spans="1:12" ht="9.75" customHeight="1" x14ac:dyDescent="0.2">
      <c r="A80" s="342" t="s">
        <v>59</v>
      </c>
      <c r="B80" s="333"/>
      <c r="C80" s="333"/>
      <c r="D80" s="1077"/>
      <c r="E80" s="1077"/>
      <c r="F80" s="1077"/>
      <c r="G80" s="1077"/>
      <c r="H80" s="1077"/>
      <c r="I80" s="1077"/>
      <c r="J80" s="1077"/>
      <c r="K80" s="1077"/>
      <c r="L80" s="1077"/>
    </row>
  </sheetData>
  <mergeCells count="10">
    <mergeCell ref="A4:B5"/>
    <mergeCell ref="D4:H4"/>
    <mergeCell ref="I4:I5"/>
    <mergeCell ref="J4:J5"/>
    <mergeCell ref="G1:K1"/>
    <mergeCell ref="G2:L2"/>
    <mergeCell ref="G3:H3"/>
    <mergeCell ref="K4:K5"/>
    <mergeCell ref="L4:L5"/>
    <mergeCell ref="A1:B1"/>
  </mergeCells>
  <phoneticPr fontId="2" type="noConversion"/>
  <printOptions horizontalCentered="1"/>
  <pageMargins left="0.19685039370078741" right="0.19685039370078741" top="0.6692913385826772" bottom="0.51181102362204722" header="0" footer="0.31496062992125984"/>
  <pageSetup paperSize="9" scale="92" firstPageNumber="31" fitToWidth="0" fitToHeight="0" orientation="landscape" r:id="rId1"/>
  <headerFooter alignWithMargins="0">
    <oddFooter>&amp;C&amp;P</oddFooter>
  </headerFooter>
  <rowBreaks count="1" manualBreakCount="1">
    <brk id="41" max="11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9">
    <pageSetUpPr fitToPage="1"/>
  </sheetPr>
  <dimension ref="A1:L43"/>
  <sheetViews>
    <sheetView view="pageBreakPreview" zoomScale="60" zoomScaleNormal="100" workbookViewId="0">
      <selection sqref="A1:B1"/>
    </sheetView>
  </sheetViews>
  <sheetFormatPr defaultRowHeight="12.75" x14ac:dyDescent="0.2"/>
  <cols>
    <col min="1" max="1" width="4.7109375" style="313" customWidth="1"/>
    <col min="2" max="2" width="35.28515625" style="313" customWidth="1"/>
    <col min="3" max="3" width="0.85546875" style="313" customWidth="1"/>
    <col min="4" max="4" width="10" style="1066" customWidth="1"/>
    <col min="5" max="5" width="11" style="1066" customWidth="1"/>
    <col min="6" max="6" width="10" style="1082" customWidth="1"/>
    <col min="7" max="9" width="10" style="1066" customWidth="1"/>
    <col min="10" max="10" width="10" style="1082" customWidth="1"/>
    <col min="11" max="11" width="10" style="1066" customWidth="1"/>
    <col min="12" max="12" width="10" style="1082" customWidth="1"/>
    <col min="13" max="13" width="3.28515625" style="313" customWidth="1"/>
    <col min="14" max="16384" width="9.140625" style="313"/>
  </cols>
  <sheetData>
    <row r="1" spans="1:12" ht="27.75" customHeight="1" x14ac:dyDescent="0.2">
      <c r="A1" s="3212" t="s">
        <v>184</v>
      </c>
      <c r="B1" s="3075"/>
      <c r="C1" s="312"/>
      <c r="D1" s="1044"/>
      <c r="E1" s="1045"/>
      <c r="F1" s="1078"/>
      <c r="G1" s="3200" t="str">
        <f>[1]Coverpage!I7</f>
        <v>Poland</v>
      </c>
      <c r="H1" s="3200"/>
      <c r="I1" s="3200"/>
      <c r="J1" s="3200"/>
      <c r="K1" s="3200"/>
      <c r="L1" s="1072">
        <f>[1]Coverpage!I9</f>
        <v>964</v>
      </c>
    </row>
    <row r="2" spans="1:12" x14ac:dyDescent="0.2">
      <c r="A2" s="311" t="s">
        <v>74</v>
      </c>
      <c r="B2" s="334"/>
      <c r="C2" s="335"/>
      <c r="D2" s="1067"/>
      <c r="E2" s="1045"/>
      <c r="F2" s="1078"/>
      <c r="G2" s="3201" t="s">
        <v>549</v>
      </c>
      <c r="H2" s="3201"/>
      <c r="I2" s="3201"/>
      <c r="J2" s="3201"/>
      <c r="K2" s="3201"/>
      <c r="L2" s="3201"/>
    </row>
    <row r="3" spans="1:12" ht="12" customHeight="1" x14ac:dyDescent="0.2">
      <c r="A3" s="344"/>
      <c r="B3" s="317"/>
      <c r="C3" s="318"/>
      <c r="D3" s="1048"/>
      <c r="E3" s="1049"/>
      <c r="F3" s="1079"/>
      <c r="G3" s="3202" t="s">
        <v>293</v>
      </c>
      <c r="H3" s="3202"/>
      <c r="I3" s="1050" t="str">
        <f>[1]Coverpage!I11</f>
        <v xml:space="preserve"> </v>
      </c>
      <c r="J3" s="1079"/>
      <c r="K3" s="1049"/>
      <c r="L3" s="1080"/>
    </row>
    <row r="4" spans="1:12" ht="12" customHeight="1" x14ac:dyDescent="0.2">
      <c r="A4" s="3203" t="s">
        <v>75</v>
      </c>
      <c r="B4" s="3204"/>
      <c r="C4" s="319"/>
      <c r="D4" s="3205" t="s">
        <v>552</v>
      </c>
      <c r="E4" s="3206"/>
      <c r="F4" s="3206"/>
      <c r="G4" s="3206"/>
      <c r="H4" s="3207"/>
      <c r="I4" s="3208" t="s">
        <v>553</v>
      </c>
      <c r="J4" s="3225" t="s">
        <v>554</v>
      </c>
      <c r="K4" s="3208" t="s">
        <v>555</v>
      </c>
      <c r="L4" s="3226" t="s">
        <v>60</v>
      </c>
    </row>
    <row r="5" spans="1:12" ht="34.5" x14ac:dyDescent="0.2">
      <c r="A5" s="3203"/>
      <c r="B5" s="3204"/>
      <c r="C5" s="319"/>
      <c r="D5" s="2073" t="s">
        <v>556</v>
      </c>
      <c r="E5" s="2074" t="s">
        <v>557</v>
      </c>
      <c r="F5" s="2144" t="s">
        <v>558</v>
      </c>
      <c r="G5" s="2074" t="s">
        <v>555</v>
      </c>
      <c r="H5" s="2072" t="s">
        <v>61</v>
      </c>
      <c r="I5" s="3209"/>
      <c r="J5" s="3225"/>
      <c r="K5" s="3209"/>
      <c r="L5" s="3226"/>
    </row>
    <row r="6" spans="1:12" ht="10.5" customHeight="1" x14ac:dyDescent="0.2">
      <c r="A6" s="345"/>
      <c r="B6" s="320"/>
      <c r="C6" s="320"/>
      <c r="D6" s="1052" t="s">
        <v>559</v>
      </c>
      <c r="E6" s="1053" t="s">
        <v>560</v>
      </c>
      <c r="F6" s="1081" t="s">
        <v>561</v>
      </c>
      <c r="G6" s="1053" t="s">
        <v>562</v>
      </c>
      <c r="H6" s="1054" t="s">
        <v>563</v>
      </c>
      <c r="I6" s="1053" t="s">
        <v>564</v>
      </c>
      <c r="J6" s="1081" t="s">
        <v>565</v>
      </c>
      <c r="K6" s="1053" t="s">
        <v>566</v>
      </c>
      <c r="L6" s="1073" t="s">
        <v>567</v>
      </c>
    </row>
    <row r="7" spans="1:12" ht="10.5" customHeight="1" x14ac:dyDescent="0.2">
      <c r="A7" s="348"/>
      <c r="B7" s="321" t="s">
        <v>568</v>
      </c>
      <c r="C7" s="322"/>
      <c r="D7" s="1074" t="str">
        <f>IF([2]Coverage!J18="","",[2]Coverage!J18)</f>
        <v>A</v>
      </c>
      <c r="E7" s="1074" t="str">
        <f>IF([2]Coverage!K18="","",[2]Coverage!K18)</f>
        <v>A</v>
      </c>
      <c r="F7" s="1075" t="str">
        <f>IF([2]Coverage!L18="","",[2]Coverage!L18)</f>
        <v>A</v>
      </c>
      <c r="G7" s="1074" t="str">
        <f>IF([2]Coverage!M18="","",[2]Coverage!M18)</f>
        <v>A</v>
      </c>
      <c r="H7" s="1074" t="str">
        <f>IF([2]Coverage!M18="","",[2]Coverage!M18)</f>
        <v>A</v>
      </c>
      <c r="I7" s="1074" t="str">
        <f>IF([2]Coverage!N18="","",[2]Coverage!N18)</f>
        <v>A</v>
      </c>
      <c r="J7" s="1075" t="str">
        <f>IF([2]Coverage!O18="","",[2]Coverage!O18)</f>
        <v>A</v>
      </c>
      <c r="K7" s="1074" t="str">
        <f>IF([2]Coverage!P18="","",[2]Coverage!P18)</f>
        <v>A</v>
      </c>
      <c r="L7" s="1075" t="str">
        <f>IF([2]Coverage!P18="","",[2]Coverage!P18)</f>
        <v>A</v>
      </c>
    </row>
    <row r="8" spans="1:12" s="853" customFormat="1" ht="15" customHeight="1" x14ac:dyDescent="0.2">
      <c r="A8" s="353">
        <v>2</v>
      </c>
      <c r="B8" s="338" t="s">
        <v>284</v>
      </c>
      <c r="C8" s="852" t="s">
        <v>571</v>
      </c>
      <c r="D8" s="1350">
        <v>227333</v>
      </c>
      <c r="E8" s="1350">
        <v>40566</v>
      </c>
      <c r="F8" s="1616">
        <v>167926</v>
      </c>
      <c r="G8" s="1350">
        <v>-70428</v>
      </c>
      <c r="H8" s="1350">
        <v>365397</v>
      </c>
      <c r="I8" s="1350">
        <v>0</v>
      </c>
      <c r="J8" s="1616">
        <v>116283</v>
      </c>
      <c r="K8" s="1350">
        <v>-63725</v>
      </c>
      <c r="L8" s="1616">
        <v>417955</v>
      </c>
    </row>
    <row r="9" spans="1:12" s="853" customFormat="1" ht="15.75" customHeight="1" x14ac:dyDescent="0.2">
      <c r="A9" s="347">
        <v>21</v>
      </c>
      <c r="B9" s="324" t="s">
        <v>691</v>
      </c>
      <c r="C9" s="848" t="s">
        <v>571</v>
      </c>
      <c r="D9" s="1613">
        <v>34663</v>
      </c>
      <c r="E9" s="1613">
        <v>14897</v>
      </c>
      <c r="F9" s="1351">
        <v>2241</v>
      </c>
      <c r="G9" s="1613">
        <v>0</v>
      </c>
      <c r="H9" s="1613">
        <v>51801</v>
      </c>
      <c r="I9" s="1613">
        <v>0</v>
      </c>
      <c r="J9" s="1351">
        <v>55783</v>
      </c>
      <c r="K9" s="1613">
        <v>0</v>
      </c>
      <c r="L9" s="1351">
        <v>107584</v>
      </c>
    </row>
    <row r="10" spans="1:12" ht="9.75" customHeight="1" x14ac:dyDescent="0.2">
      <c r="A10" s="348">
        <v>211</v>
      </c>
      <c r="B10" s="326" t="s">
        <v>455</v>
      </c>
      <c r="C10" s="323" t="s">
        <v>571</v>
      </c>
      <c r="D10" s="1355">
        <v>22705</v>
      </c>
      <c r="E10" s="1355">
        <v>12831</v>
      </c>
      <c r="F10" s="1352">
        <v>1884</v>
      </c>
      <c r="G10" s="1355">
        <v>0</v>
      </c>
      <c r="H10" s="1355">
        <v>37420</v>
      </c>
      <c r="I10" s="1355"/>
      <c r="J10" s="1352">
        <v>47552</v>
      </c>
      <c r="K10" s="1355">
        <v>0</v>
      </c>
      <c r="L10" s="1352">
        <v>84972</v>
      </c>
    </row>
    <row r="11" spans="1:12" ht="9.75" customHeight="1" x14ac:dyDescent="0.2">
      <c r="A11" s="348">
        <v>212</v>
      </c>
      <c r="B11" s="326" t="s">
        <v>456</v>
      </c>
      <c r="C11" s="323" t="s">
        <v>571</v>
      </c>
      <c r="D11" s="1355">
        <v>11958</v>
      </c>
      <c r="E11" s="1355">
        <v>2066</v>
      </c>
      <c r="F11" s="1352">
        <v>357</v>
      </c>
      <c r="G11" s="1355">
        <v>0</v>
      </c>
      <c r="H11" s="1355">
        <v>14381</v>
      </c>
      <c r="I11" s="1355">
        <v>0</v>
      </c>
      <c r="J11" s="1352">
        <v>8231</v>
      </c>
      <c r="K11" s="1355">
        <v>0</v>
      </c>
      <c r="L11" s="1352">
        <v>22612</v>
      </c>
    </row>
    <row r="12" spans="1:12" ht="9.75" customHeight="1" x14ac:dyDescent="0.2">
      <c r="A12" s="348">
        <v>2121</v>
      </c>
      <c r="B12" s="341" t="s">
        <v>457</v>
      </c>
      <c r="C12" s="323" t="s">
        <v>571</v>
      </c>
      <c r="D12" s="1355">
        <v>3244</v>
      </c>
      <c r="E12" s="1355">
        <v>2066</v>
      </c>
      <c r="F12" s="1352">
        <v>357</v>
      </c>
      <c r="G12" s="1355">
        <v>0</v>
      </c>
      <c r="H12" s="1355">
        <v>5667</v>
      </c>
      <c r="I12" s="1355"/>
      <c r="J12" s="1352">
        <v>8231</v>
      </c>
      <c r="K12" s="1355">
        <v>0</v>
      </c>
      <c r="L12" s="1352">
        <v>13898</v>
      </c>
    </row>
    <row r="13" spans="1:12" ht="9.75" customHeight="1" x14ac:dyDescent="0.2">
      <c r="A13" s="348">
        <v>2122</v>
      </c>
      <c r="B13" s="341" t="s">
        <v>458</v>
      </c>
      <c r="C13" s="323" t="s">
        <v>571</v>
      </c>
      <c r="D13" s="1355">
        <v>8714</v>
      </c>
      <c r="E13" s="1355">
        <v>0</v>
      </c>
      <c r="F13" s="1352">
        <v>0</v>
      </c>
      <c r="G13" s="1355">
        <v>0</v>
      </c>
      <c r="H13" s="1355">
        <v>8714</v>
      </c>
      <c r="I13" s="1355"/>
      <c r="J13" s="1352">
        <v>0</v>
      </c>
      <c r="K13" s="1355">
        <v>0</v>
      </c>
      <c r="L13" s="1352">
        <v>8714</v>
      </c>
    </row>
    <row r="14" spans="1:12" s="850" customFormat="1" ht="15.75" customHeight="1" x14ac:dyDescent="0.2">
      <c r="A14" s="347">
        <v>22</v>
      </c>
      <c r="B14" s="324" t="s">
        <v>696</v>
      </c>
      <c r="C14" s="848" t="s">
        <v>571</v>
      </c>
      <c r="D14" s="1613">
        <v>13784</v>
      </c>
      <c r="E14" s="1613">
        <v>9032</v>
      </c>
      <c r="F14" s="1351">
        <v>2308</v>
      </c>
      <c r="G14" s="1613">
        <v>-267</v>
      </c>
      <c r="H14" s="1613">
        <v>24857</v>
      </c>
      <c r="I14" s="1613"/>
      <c r="J14" s="1351">
        <v>30953</v>
      </c>
      <c r="K14" s="1613">
        <v>-205</v>
      </c>
      <c r="L14" s="1351">
        <v>55605</v>
      </c>
    </row>
    <row r="15" spans="1:12" s="850" customFormat="1" ht="15.75" customHeight="1" x14ac:dyDescent="0.2">
      <c r="A15" s="347">
        <v>23</v>
      </c>
      <c r="B15" s="324" t="s">
        <v>697</v>
      </c>
      <c r="C15" s="848" t="s">
        <v>571</v>
      </c>
      <c r="D15" s="1613">
        <v>3719</v>
      </c>
      <c r="E15" s="1613">
        <v>6348</v>
      </c>
      <c r="F15" s="1351">
        <v>238</v>
      </c>
      <c r="G15" s="1613">
        <v>0</v>
      </c>
      <c r="H15" s="1613">
        <v>10305</v>
      </c>
      <c r="I15" s="1613"/>
      <c r="J15" s="1351">
        <v>9401</v>
      </c>
      <c r="K15" s="1613">
        <v>0</v>
      </c>
      <c r="L15" s="1351">
        <v>19706</v>
      </c>
    </row>
    <row r="16" spans="1:12" s="850" customFormat="1" ht="15.75" customHeight="1" x14ac:dyDescent="0.2">
      <c r="A16" s="347">
        <v>24</v>
      </c>
      <c r="B16" s="324" t="s">
        <v>698</v>
      </c>
      <c r="C16" s="848" t="s">
        <v>571</v>
      </c>
      <c r="D16" s="1613">
        <v>25525</v>
      </c>
      <c r="E16" s="1613">
        <v>223</v>
      </c>
      <c r="F16" s="1351">
        <v>493</v>
      </c>
      <c r="G16" s="1613">
        <v>-63</v>
      </c>
      <c r="H16" s="1613">
        <v>26178</v>
      </c>
      <c r="I16" s="1613">
        <v>0</v>
      </c>
      <c r="J16" s="1351">
        <v>1381</v>
      </c>
      <c r="K16" s="1613">
        <v>-36</v>
      </c>
      <c r="L16" s="1351">
        <v>27523</v>
      </c>
    </row>
    <row r="17" spans="1:12" ht="9.75" customHeight="1" x14ac:dyDescent="0.2">
      <c r="A17" s="348">
        <v>241</v>
      </c>
      <c r="B17" s="326" t="s">
        <v>200</v>
      </c>
      <c r="C17" s="323" t="s">
        <v>571</v>
      </c>
      <c r="D17" s="1355">
        <v>5362</v>
      </c>
      <c r="E17" s="1355">
        <v>5</v>
      </c>
      <c r="F17" s="1352">
        <v>0</v>
      </c>
      <c r="G17" s="1355">
        <v>0</v>
      </c>
      <c r="H17" s="1355">
        <v>5367</v>
      </c>
      <c r="I17" s="1355"/>
      <c r="J17" s="1352">
        <v>49</v>
      </c>
      <c r="K17" s="1355">
        <v>0</v>
      </c>
      <c r="L17" s="1352">
        <v>5416</v>
      </c>
    </row>
    <row r="18" spans="1:12" ht="9.75" customHeight="1" x14ac:dyDescent="0.2">
      <c r="A18" s="348">
        <v>242</v>
      </c>
      <c r="B18" s="326" t="s">
        <v>201</v>
      </c>
      <c r="C18" s="323" t="s">
        <v>571</v>
      </c>
      <c r="D18" s="1355">
        <v>20073</v>
      </c>
      <c r="E18" s="1355">
        <v>216</v>
      </c>
      <c r="F18" s="1352">
        <v>493</v>
      </c>
      <c r="G18" s="1355">
        <v>0</v>
      </c>
      <c r="H18" s="1355">
        <v>20782</v>
      </c>
      <c r="I18" s="1355"/>
      <c r="J18" s="1352">
        <v>1325</v>
      </c>
      <c r="K18" s="1355">
        <v>0</v>
      </c>
      <c r="L18" s="1352">
        <v>22107</v>
      </c>
    </row>
    <row r="19" spans="1:12" ht="9.75" customHeight="1" x14ac:dyDescent="0.2">
      <c r="A19" s="348">
        <v>243</v>
      </c>
      <c r="B19" s="326" t="s">
        <v>589</v>
      </c>
      <c r="C19" s="323" t="s">
        <v>571</v>
      </c>
      <c r="D19" s="1355">
        <v>90</v>
      </c>
      <c r="E19" s="1355">
        <v>2</v>
      </c>
      <c r="F19" s="1352">
        <v>0</v>
      </c>
      <c r="G19" s="1355">
        <v>-63</v>
      </c>
      <c r="H19" s="1355">
        <v>29</v>
      </c>
      <c r="I19" s="1355"/>
      <c r="J19" s="1352">
        <v>7</v>
      </c>
      <c r="K19" s="1355">
        <v>-36</v>
      </c>
      <c r="L19" s="1352">
        <v>0</v>
      </c>
    </row>
    <row r="20" spans="1:12" s="850" customFormat="1" ht="15.75" customHeight="1" x14ac:dyDescent="0.2">
      <c r="A20" s="347">
        <v>25</v>
      </c>
      <c r="B20" s="324" t="s">
        <v>76</v>
      </c>
      <c r="C20" s="848" t="s">
        <v>571</v>
      </c>
      <c r="D20" s="1613">
        <v>1052</v>
      </c>
      <c r="E20" s="1613">
        <v>3151</v>
      </c>
      <c r="F20" s="1351">
        <v>0</v>
      </c>
      <c r="G20" s="1613">
        <v>0</v>
      </c>
      <c r="H20" s="1613">
        <v>4203</v>
      </c>
      <c r="I20" s="1613">
        <v>0</v>
      </c>
      <c r="J20" s="1351">
        <v>1486</v>
      </c>
      <c r="K20" s="1613">
        <v>0</v>
      </c>
      <c r="L20" s="1351">
        <v>5689</v>
      </c>
    </row>
    <row r="21" spans="1:12" ht="9.75" customHeight="1" x14ac:dyDescent="0.2">
      <c r="A21" s="348">
        <v>251</v>
      </c>
      <c r="B21" s="326" t="s">
        <v>590</v>
      </c>
      <c r="C21" s="323" t="s">
        <v>571</v>
      </c>
      <c r="D21" s="1355">
        <v>1004</v>
      </c>
      <c r="E21" s="1355">
        <v>0</v>
      </c>
      <c r="F21" s="1352">
        <v>0</v>
      </c>
      <c r="G21" s="1355">
        <v>0</v>
      </c>
      <c r="H21" s="1355">
        <v>1004</v>
      </c>
      <c r="I21" s="1355"/>
      <c r="J21" s="1352">
        <v>564</v>
      </c>
      <c r="K21" s="1355">
        <v>0</v>
      </c>
      <c r="L21" s="1352">
        <v>1568</v>
      </c>
    </row>
    <row r="22" spans="1:12" ht="9.75" customHeight="1" x14ac:dyDescent="0.2">
      <c r="A22" s="348">
        <v>252</v>
      </c>
      <c r="B22" s="326" t="s">
        <v>591</v>
      </c>
      <c r="C22" s="323" t="s">
        <v>571</v>
      </c>
      <c r="D22" s="1355">
        <v>48</v>
      </c>
      <c r="E22" s="1355">
        <v>3151</v>
      </c>
      <c r="F22" s="1352">
        <v>0</v>
      </c>
      <c r="G22" s="1355">
        <v>0</v>
      </c>
      <c r="H22" s="1355">
        <v>3199</v>
      </c>
      <c r="I22" s="1355"/>
      <c r="J22" s="1352">
        <v>922</v>
      </c>
      <c r="K22" s="1355">
        <v>0</v>
      </c>
      <c r="L22" s="1352">
        <v>4121</v>
      </c>
    </row>
    <row r="23" spans="1:12" s="850" customFormat="1" ht="15.75" customHeight="1" x14ac:dyDescent="0.2">
      <c r="A23" s="347">
        <v>26</v>
      </c>
      <c r="B23" s="324" t="s">
        <v>79</v>
      </c>
      <c r="C23" s="848" t="s">
        <v>571</v>
      </c>
      <c r="D23" s="1613">
        <v>120727</v>
      </c>
      <c r="E23" s="1613">
        <v>1885</v>
      </c>
      <c r="F23" s="1351">
        <v>19031</v>
      </c>
      <c r="G23" s="1613">
        <v>-69988</v>
      </c>
      <c r="H23" s="1613">
        <v>71655</v>
      </c>
      <c r="I23" s="1613">
        <v>0</v>
      </c>
      <c r="J23" s="1351">
        <v>1399</v>
      </c>
      <c r="K23" s="1613">
        <v>-62937</v>
      </c>
      <c r="L23" s="1351">
        <v>10117</v>
      </c>
    </row>
    <row r="24" spans="1:12" ht="9.75" customHeight="1" x14ac:dyDescent="0.2">
      <c r="A24" s="348">
        <v>261</v>
      </c>
      <c r="B24" s="326" t="s">
        <v>592</v>
      </c>
      <c r="C24" s="323" t="s">
        <v>571</v>
      </c>
      <c r="D24" s="1355">
        <v>0</v>
      </c>
      <c r="E24" s="1355">
        <v>0</v>
      </c>
      <c r="F24" s="1352">
        <v>0</v>
      </c>
      <c r="G24" s="1355">
        <v>0</v>
      </c>
      <c r="H24" s="1355">
        <v>0</v>
      </c>
      <c r="I24" s="1355">
        <v>0</v>
      </c>
      <c r="J24" s="1352">
        <v>0</v>
      </c>
      <c r="K24" s="1355">
        <v>0</v>
      </c>
      <c r="L24" s="1352">
        <v>0</v>
      </c>
    </row>
    <row r="25" spans="1:12" ht="9.75" customHeight="1" x14ac:dyDescent="0.2">
      <c r="A25" s="348">
        <v>2611</v>
      </c>
      <c r="B25" s="341" t="s">
        <v>110</v>
      </c>
      <c r="C25" s="323" t="s">
        <v>571</v>
      </c>
      <c r="D25" s="1355">
        <v>0</v>
      </c>
      <c r="E25" s="1355">
        <v>0</v>
      </c>
      <c r="F25" s="1352">
        <v>0</v>
      </c>
      <c r="G25" s="1355">
        <v>0</v>
      </c>
      <c r="H25" s="1355">
        <v>0</v>
      </c>
      <c r="I25" s="1355"/>
      <c r="J25" s="1352">
        <v>0</v>
      </c>
      <c r="K25" s="1355">
        <v>0</v>
      </c>
      <c r="L25" s="1352">
        <v>0</v>
      </c>
    </row>
    <row r="26" spans="1:12" ht="9.75" customHeight="1" x14ac:dyDescent="0.2">
      <c r="A26" s="348">
        <v>2612</v>
      </c>
      <c r="B26" s="341" t="s">
        <v>111</v>
      </c>
      <c r="C26" s="323" t="s">
        <v>571</v>
      </c>
      <c r="D26" s="1355">
        <v>0</v>
      </c>
      <c r="E26" s="1355">
        <v>0</v>
      </c>
      <c r="F26" s="1352">
        <v>0</v>
      </c>
      <c r="G26" s="1355">
        <v>0</v>
      </c>
      <c r="H26" s="1355">
        <v>0</v>
      </c>
      <c r="I26" s="1355"/>
      <c r="J26" s="1352">
        <v>0</v>
      </c>
      <c r="K26" s="1355">
        <v>0</v>
      </c>
      <c r="L26" s="1352">
        <v>0</v>
      </c>
    </row>
    <row r="27" spans="1:12" ht="9.75" customHeight="1" x14ac:dyDescent="0.2">
      <c r="A27" s="348">
        <v>262</v>
      </c>
      <c r="B27" s="326" t="s">
        <v>112</v>
      </c>
      <c r="C27" s="323" t="s">
        <v>571</v>
      </c>
      <c r="D27" s="1355">
        <v>10110</v>
      </c>
      <c r="E27" s="1355">
        <v>0</v>
      </c>
      <c r="F27" s="1352">
        <v>0</v>
      </c>
      <c r="G27" s="1355">
        <v>0</v>
      </c>
      <c r="H27" s="1355">
        <v>10110</v>
      </c>
      <c r="I27" s="1355">
        <v>0</v>
      </c>
      <c r="J27" s="1352">
        <v>7</v>
      </c>
      <c r="K27" s="1355">
        <v>0</v>
      </c>
      <c r="L27" s="1352">
        <v>10117</v>
      </c>
    </row>
    <row r="28" spans="1:12" ht="9.75" customHeight="1" x14ac:dyDescent="0.2">
      <c r="A28" s="348">
        <v>2621</v>
      </c>
      <c r="B28" s="341" t="s">
        <v>110</v>
      </c>
      <c r="C28" s="323" t="s">
        <v>571</v>
      </c>
      <c r="D28" s="1355">
        <v>10110</v>
      </c>
      <c r="E28" s="1355">
        <v>0</v>
      </c>
      <c r="F28" s="1352">
        <v>0</v>
      </c>
      <c r="G28" s="1355">
        <v>0</v>
      </c>
      <c r="H28" s="1355">
        <v>10110</v>
      </c>
      <c r="I28" s="1355"/>
      <c r="J28" s="1352">
        <v>7</v>
      </c>
      <c r="K28" s="1355">
        <v>0</v>
      </c>
      <c r="L28" s="1352">
        <v>10117</v>
      </c>
    </row>
    <row r="29" spans="1:12" ht="9.75" customHeight="1" x14ac:dyDescent="0.2">
      <c r="A29" s="348">
        <v>2622</v>
      </c>
      <c r="B29" s="341" t="s">
        <v>111</v>
      </c>
      <c r="C29" s="323" t="s">
        <v>571</v>
      </c>
      <c r="D29" s="1355">
        <v>0</v>
      </c>
      <c r="E29" s="1355">
        <v>0</v>
      </c>
      <c r="F29" s="1352">
        <v>0</v>
      </c>
      <c r="G29" s="1355">
        <v>0</v>
      </c>
      <c r="H29" s="1355">
        <v>0</v>
      </c>
      <c r="I29" s="1355"/>
      <c r="J29" s="1352">
        <v>0</v>
      </c>
      <c r="K29" s="1355">
        <v>0</v>
      </c>
      <c r="L29" s="1352">
        <v>0</v>
      </c>
    </row>
    <row r="30" spans="1:12" ht="9.75" customHeight="1" x14ac:dyDescent="0.2">
      <c r="A30" s="348">
        <v>263</v>
      </c>
      <c r="B30" s="326" t="s">
        <v>113</v>
      </c>
      <c r="C30" s="323" t="s">
        <v>571</v>
      </c>
      <c r="D30" s="1355">
        <v>110617</v>
      </c>
      <c r="E30" s="1355">
        <v>1885</v>
      </c>
      <c r="F30" s="1352">
        <v>19031</v>
      </c>
      <c r="G30" s="1355">
        <v>-69988</v>
      </c>
      <c r="H30" s="1355">
        <v>61545</v>
      </c>
      <c r="I30" s="1355">
        <v>0</v>
      </c>
      <c r="J30" s="1352">
        <v>1392</v>
      </c>
      <c r="K30" s="1355">
        <v>-62937</v>
      </c>
      <c r="L30" s="1352">
        <v>0</v>
      </c>
    </row>
    <row r="31" spans="1:12" ht="9.75" customHeight="1" x14ac:dyDescent="0.2">
      <c r="A31" s="348">
        <v>2631</v>
      </c>
      <c r="B31" s="341" t="s">
        <v>110</v>
      </c>
      <c r="C31" s="323" t="s">
        <v>571</v>
      </c>
      <c r="D31" s="1355">
        <v>108077</v>
      </c>
      <c r="E31" s="1355">
        <v>1129</v>
      </c>
      <c r="F31" s="1352">
        <v>19031</v>
      </c>
      <c r="G31" s="1355">
        <v>-68522</v>
      </c>
      <c r="H31" s="1355">
        <v>59715</v>
      </c>
      <c r="I31" s="1355"/>
      <c r="J31" s="1352">
        <v>1352</v>
      </c>
      <c r="K31" s="1355">
        <v>-61067</v>
      </c>
      <c r="L31" s="1352">
        <v>0</v>
      </c>
    </row>
    <row r="32" spans="1:12" ht="9.75" customHeight="1" x14ac:dyDescent="0.2">
      <c r="A32" s="348">
        <v>2632</v>
      </c>
      <c r="B32" s="341" t="s">
        <v>111</v>
      </c>
      <c r="C32" s="323" t="s">
        <v>571</v>
      </c>
      <c r="D32" s="1355">
        <v>2540</v>
      </c>
      <c r="E32" s="1355">
        <v>756</v>
      </c>
      <c r="F32" s="1352">
        <v>0</v>
      </c>
      <c r="G32" s="1355">
        <v>-1466</v>
      </c>
      <c r="H32" s="1355">
        <v>1830</v>
      </c>
      <c r="I32" s="1355"/>
      <c r="J32" s="1352">
        <v>40</v>
      </c>
      <c r="K32" s="1355">
        <v>-1870</v>
      </c>
      <c r="L32" s="1352">
        <v>0</v>
      </c>
    </row>
    <row r="33" spans="1:12" s="850" customFormat="1" ht="15.75" customHeight="1" x14ac:dyDescent="0.2">
      <c r="A33" s="347">
        <v>27</v>
      </c>
      <c r="B33" s="324" t="s">
        <v>89</v>
      </c>
      <c r="C33" s="848" t="s">
        <v>571</v>
      </c>
      <c r="D33" s="1613">
        <v>21080</v>
      </c>
      <c r="E33" s="1613">
        <v>549</v>
      </c>
      <c r="F33" s="1351">
        <v>139365</v>
      </c>
      <c r="G33" s="1613">
        <v>0</v>
      </c>
      <c r="H33" s="1613">
        <v>160994</v>
      </c>
      <c r="I33" s="1613">
        <v>0</v>
      </c>
      <c r="J33" s="1351">
        <v>9952</v>
      </c>
      <c r="K33" s="1613">
        <v>0</v>
      </c>
      <c r="L33" s="1351">
        <v>170946</v>
      </c>
    </row>
    <row r="34" spans="1:12" ht="9.75" customHeight="1" x14ac:dyDescent="0.2">
      <c r="A34" s="348">
        <v>271</v>
      </c>
      <c r="B34" s="326" t="s">
        <v>114</v>
      </c>
      <c r="C34" s="323" t="s">
        <v>571</v>
      </c>
      <c r="D34" s="1355">
        <v>18760</v>
      </c>
      <c r="E34" s="1355">
        <v>8</v>
      </c>
      <c r="F34" s="1352">
        <v>139339</v>
      </c>
      <c r="G34" s="1355">
        <v>0</v>
      </c>
      <c r="H34" s="1355">
        <v>158107</v>
      </c>
      <c r="I34" s="1355"/>
      <c r="J34" s="1352">
        <v>8210</v>
      </c>
      <c r="K34" s="1355">
        <v>0</v>
      </c>
      <c r="L34" s="1352">
        <v>166317</v>
      </c>
    </row>
    <row r="35" spans="1:12" ht="9.75" customHeight="1" x14ac:dyDescent="0.2">
      <c r="A35" s="348">
        <v>272</v>
      </c>
      <c r="B35" s="326" t="s">
        <v>115</v>
      </c>
      <c r="C35" s="323" t="s">
        <v>571</v>
      </c>
      <c r="D35" s="1355">
        <v>2320</v>
      </c>
      <c r="E35" s="1355">
        <v>541</v>
      </c>
      <c r="F35" s="1352">
        <v>26</v>
      </c>
      <c r="G35" s="1355">
        <v>0</v>
      </c>
      <c r="H35" s="1355">
        <v>2887</v>
      </c>
      <c r="I35" s="1355"/>
      <c r="J35" s="1352">
        <v>1742</v>
      </c>
      <c r="K35" s="1355">
        <v>0</v>
      </c>
      <c r="L35" s="1352">
        <v>4629</v>
      </c>
    </row>
    <row r="36" spans="1:12" ht="9.75" customHeight="1" x14ac:dyDescent="0.2">
      <c r="A36" s="348">
        <v>273</v>
      </c>
      <c r="B36" s="326" t="s">
        <v>116</v>
      </c>
      <c r="C36" s="323" t="s">
        <v>571</v>
      </c>
      <c r="D36" s="1355">
        <v>0</v>
      </c>
      <c r="E36" s="1355">
        <v>0</v>
      </c>
      <c r="F36" s="1352">
        <v>0</v>
      </c>
      <c r="G36" s="1355">
        <v>0</v>
      </c>
      <c r="H36" s="1355">
        <v>0</v>
      </c>
      <c r="I36" s="1355"/>
      <c r="J36" s="1352">
        <v>0</v>
      </c>
      <c r="K36" s="1355">
        <v>0</v>
      </c>
      <c r="L36" s="1352">
        <v>0</v>
      </c>
    </row>
    <row r="37" spans="1:12" s="850" customFormat="1" ht="15.75" customHeight="1" x14ac:dyDescent="0.2">
      <c r="A37" s="347">
        <v>28</v>
      </c>
      <c r="B37" s="324" t="s">
        <v>93</v>
      </c>
      <c r="C37" s="848" t="s">
        <v>571</v>
      </c>
      <c r="D37" s="1613">
        <v>6783</v>
      </c>
      <c r="E37" s="1613">
        <v>4481</v>
      </c>
      <c r="F37" s="1351">
        <v>4250</v>
      </c>
      <c r="G37" s="1613">
        <v>-110</v>
      </c>
      <c r="H37" s="1613">
        <v>15404</v>
      </c>
      <c r="I37" s="1613">
        <v>0</v>
      </c>
      <c r="J37" s="1351">
        <v>5928</v>
      </c>
      <c r="K37" s="1613">
        <v>-547</v>
      </c>
      <c r="L37" s="1351">
        <v>20785</v>
      </c>
    </row>
    <row r="38" spans="1:12" ht="9.75" customHeight="1" x14ac:dyDescent="0.2">
      <c r="A38" s="348">
        <v>281</v>
      </c>
      <c r="B38" s="326" t="s">
        <v>117</v>
      </c>
      <c r="C38" s="323" t="s">
        <v>571</v>
      </c>
      <c r="D38" s="1355">
        <v>0</v>
      </c>
      <c r="E38" s="1355">
        <v>222</v>
      </c>
      <c r="F38" s="1352">
        <v>0</v>
      </c>
      <c r="G38" s="1355">
        <v>0</v>
      </c>
      <c r="H38" s="1355">
        <v>222</v>
      </c>
      <c r="I38" s="1355"/>
      <c r="J38" s="1352">
        <v>0</v>
      </c>
      <c r="K38" s="1355">
        <v>0</v>
      </c>
      <c r="L38" s="1352">
        <v>222</v>
      </c>
    </row>
    <row r="39" spans="1:12" ht="9.75" customHeight="1" x14ac:dyDescent="0.2">
      <c r="A39" s="348">
        <v>282</v>
      </c>
      <c r="B39" s="326" t="s">
        <v>118</v>
      </c>
      <c r="C39" s="323" t="s">
        <v>571</v>
      </c>
      <c r="D39" s="1355">
        <v>6783</v>
      </c>
      <c r="E39" s="1355">
        <v>4259</v>
      </c>
      <c r="F39" s="1352">
        <v>4250</v>
      </c>
      <c r="G39" s="1355">
        <v>-110</v>
      </c>
      <c r="H39" s="1355">
        <v>15182</v>
      </c>
      <c r="I39" s="1355">
        <v>0</v>
      </c>
      <c r="J39" s="1352">
        <v>5928</v>
      </c>
      <c r="K39" s="1355">
        <v>-547</v>
      </c>
      <c r="L39" s="1352">
        <v>20563</v>
      </c>
    </row>
    <row r="40" spans="1:12" ht="9.75" customHeight="1" x14ac:dyDescent="0.2">
      <c r="A40" s="348">
        <v>2821</v>
      </c>
      <c r="B40" s="341" t="s">
        <v>119</v>
      </c>
      <c r="C40" s="323" t="s">
        <v>571</v>
      </c>
      <c r="D40" s="1355">
        <v>4452</v>
      </c>
      <c r="E40" s="1355">
        <v>3319</v>
      </c>
      <c r="F40" s="1352">
        <v>3832</v>
      </c>
      <c r="G40" s="1355">
        <v>-110</v>
      </c>
      <c r="H40" s="1355">
        <v>11493</v>
      </c>
      <c r="I40" s="1355"/>
      <c r="J40" s="1352">
        <v>4690</v>
      </c>
      <c r="K40" s="1355">
        <v>-547</v>
      </c>
      <c r="L40" s="1352">
        <v>15636</v>
      </c>
    </row>
    <row r="41" spans="1:12" ht="10.5" customHeight="1" x14ac:dyDescent="0.2">
      <c r="A41" s="350">
        <v>2822</v>
      </c>
      <c r="B41" s="354" t="s">
        <v>111</v>
      </c>
      <c r="C41" s="327" t="s">
        <v>571</v>
      </c>
      <c r="D41" s="1617">
        <v>2331</v>
      </c>
      <c r="E41" s="1617">
        <v>940</v>
      </c>
      <c r="F41" s="1618">
        <v>418</v>
      </c>
      <c r="G41" s="1617">
        <v>0</v>
      </c>
      <c r="H41" s="1617">
        <v>3689</v>
      </c>
      <c r="I41" s="1617"/>
      <c r="J41" s="1618">
        <v>1238</v>
      </c>
      <c r="K41" s="1617">
        <v>0</v>
      </c>
      <c r="L41" s="1618">
        <v>4927</v>
      </c>
    </row>
    <row r="42" spans="1:12" x14ac:dyDescent="0.2">
      <c r="A42" s="106" t="s">
        <v>634</v>
      </c>
    </row>
    <row r="43" spans="1:12" x14ac:dyDescent="0.2">
      <c r="A43" s="106" t="s">
        <v>635</v>
      </c>
    </row>
  </sheetData>
  <mergeCells count="10">
    <mergeCell ref="A4:B5"/>
    <mergeCell ref="D4:H4"/>
    <mergeCell ref="I4:I5"/>
    <mergeCell ref="J4:J5"/>
    <mergeCell ref="G1:K1"/>
    <mergeCell ref="G2:L2"/>
    <mergeCell ref="G3:H3"/>
    <mergeCell ref="K4:K5"/>
    <mergeCell ref="L4:L5"/>
    <mergeCell ref="A1:B1"/>
  </mergeCells>
  <phoneticPr fontId="2" type="noConversion"/>
  <printOptions horizontalCentered="1"/>
  <pageMargins left="0.19685039370078741" right="0.19685039370078741" top="0.6692913385826772" bottom="0.51181102362204722" header="0" footer="0.31496062992125984"/>
  <pageSetup paperSize="9" scale="99" firstPageNumber="31" fitToWidth="0" orientation="landscape" r:id="rId1"/>
  <headerFooter alignWithMargins="0">
    <oddFooter>&amp;C&amp;P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AL49"/>
  <sheetViews>
    <sheetView view="pageBreakPreview" zoomScale="50" zoomScaleNormal="100" zoomScaleSheetLayoutView="50" workbookViewId="0">
      <selection activeCell="Q71" sqref="Q71"/>
    </sheetView>
  </sheetViews>
  <sheetFormatPr defaultRowHeight="12.75" x14ac:dyDescent="0.2"/>
  <cols>
    <col min="1" max="1" width="5" style="46" bestFit="1" customWidth="1"/>
    <col min="2" max="2" width="26" style="46" customWidth="1"/>
    <col min="3" max="11" width="9.7109375" style="46" customWidth="1"/>
    <col min="12" max="13" width="9.5703125" style="46" customWidth="1"/>
    <col min="14" max="14" width="9.140625" style="46"/>
    <col min="15" max="15" width="9.5703125" style="46" customWidth="1"/>
    <col min="16" max="16" width="9.7109375" style="46" customWidth="1"/>
    <col min="17" max="17" width="9.140625" style="46"/>
    <col min="18" max="18" width="9.85546875" style="46" customWidth="1"/>
    <col min="19" max="19" width="9.7109375" style="46" customWidth="1"/>
    <col min="20" max="20" width="9.140625" style="46"/>
    <col min="21" max="21" width="9.85546875" style="46" customWidth="1"/>
    <col min="22" max="22" width="9.7109375" style="46" customWidth="1"/>
    <col min="23" max="23" width="9.140625" style="46"/>
    <col min="24" max="24" width="9.85546875" style="46" customWidth="1"/>
    <col min="25" max="25" width="9.7109375" style="46" customWidth="1"/>
    <col min="26" max="26" width="9.140625" style="46"/>
    <col min="27" max="27" width="9.85546875" style="46" customWidth="1"/>
    <col min="28" max="28" width="9.7109375" style="46" customWidth="1"/>
    <col min="29" max="31" width="9.140625" style="46"/>
    <col min="32" max="32" width="9.140625" style="52"/>
    <col min="33" max="33" width="9.140625" style="46"/>
    <col min="34" max="34" width="10.28515625" style="46" bestFit="1" customWidth="1"/>
    <col min="35" max="35" width="10.42578125" style="46" customWidth="1"/>
    <col min="36" max="36" width="9.140625" style="46"/>
    <col min="37" max="37" width="10.28515625" style="46" bestFit="1" customWidth="1"/>
    <col min="38" max="38" width="10.42578125" style="46" customWidth="1"/>
    <col min="39" max="240" width="9.140625" style="46"/>
    <col min="241" max="241" width="5" style="46" bestFit="1" customWidth="1"/>
    <col min="242" max="242" width="26" style="46" customWidth="1"/>
    <col min="243" max="251" width="9.7109375" style="46" customWidth="1"/>
    <col min="252" max="253" width="9.5703125" style="46" customWidth="1"/>
    <col min="254" max="254" width="9.140625" style="46"/>
    <col min="255" max="255" width="9.5703125" style="46" customWidth="1"/>
    <col min="256" max="256" width="9.7109375" style="46" customWidth="1"/>
    <col min="257" max="257" width="9.140625" style="46"/>
    <col min="258" max="258" width="9.85546875" style="46" customWidth="1"/>
    <col min="259" max="259" width="9.7109375" style="46" customWidth="1"/>
    <col min="260" max="260" width="9.140625" style="46"/>
    <col min="261" max="261" width="9.85546875" style="46" customWidth="1"/>
    <col min="262" max="262" width="9.7109375" style="46" customWidth="1"/>
    <col min="263" max="263" width="9.140625" style="46"/>
    <col min="264" max="264" width="9.85546875" style="46" customWidth="1"/>
    <col min="265" max="265" width="9.7109375" style="46" customWidth="1"/>
    <col min="266" max="266" width="9.140625" style="46"/>
    <col min="267" max="267" width="9.85546875" style="46" customWidth="1"/>
    <col min="268" max="268" width="9.7109375" style="46" customWidth="1"/>
    <col min="269" max="273" width="9.140625" style="46"/>
    <col min="274" max="274" width="10.28515625" style="46" bestFit="1" customWidth="1"/>
    <col min="275" max="275" width="10.42578125" style="46" customWidth="1"/>
    <col min="276" max="276" width="9.140625" style="46"/>
    <col min="277" max="277" width="10.28515625" style="46" bestFit="1" customWidth="1"/>
    <col min="278" max="278" width="10.42578125" style="46" customWidth="1"/>
    <col min="279" max="279" width="12.5703125" style="46" customWidth="1"/>
    <col min="280" max="280" width="11.42578125" style="46" customWidth="1"/>
    <col min="281" max="281" width="12.42578125" style="46" customWidth="1"/>
    <col min="282" max="285" width="9.85546875" style="46" bestFit="1" customWidth="1"/>
    <col min="286" max="293" width="11.28515625" style="46" bestFit="1" customWidth="1"/>
    <col min="294" max="496" width="9.140625" style="46"/>
    <col min="497" max="497" width="5" style="46" bestFit="1" customWidth="1"/>
    <col min="498" max="498" width="26" style="46" customWidth="1"/>
    <col min="499" max="507" width="9.7109375" style="46" customWidth="1"/>
    <col min="508" max="509" width="9.5703125" style="46" customWidth="1"/>
    <col min="510" max="510" width="9.140625" style="46"/>
    <col min="511" max="511" width="9.5703125" style="46" customWidth="1"/>
    <col min="512" max="512" width="9.7109375" style="46" customWidth="1"/>
    <col min="513" max="513" width="9.140625" style="46"/>
    <col min="514" max="514" width="9.85546875" style="46" customWidth="1"/>
    <col min="515" max="515" width="9.7109375" style="46" customWidth="1"/>
    <col min="516" max="516" width="9.140625" style="46"/>
    <col min="517" max="517" width="9.85546875" style="46" customWidth="1"/>
    <col min="518" max="518" width="9.7109375" style="46" customWidth="1"/>
    <col min="519" max="519" width="9.140625" style="46"/>
    <col min="520" max="520" width="9.85546875" style="46" customWidth="1"/>
    <col min="521" max="521" width="9.7109375" style="46" customWidth="1"/>
    <col min="522" max="522" width="9.140625" style="46"/>
    <col min="523" max="523" width="9.85546875" style="46" customWidth="1"/>
    <col min="524" max="524" width="9.7109375" style="46" customWidth="1"/>
    <col min="525" max="529" width="9.140625" style="46"/>
    <col min="530" max="530" width="10.28515625" style="46" bestFit="1" customWidth="1"/>
    <col min="531" max="531" width="10.42578125" style="46" customWidth="1"/>
    <col min="532" max="532" width="9.140625" style="46"/>
    <col min="533" max="533" width="10.28515625" style="46" bestFit="1" customWidth="1"/>
    <col min="534" max="534" width="10.42578125" style="46" customWidth="1"/>
    <col min="535" max="535" width="12.5703125" style="46" customWidth="1"/>
    <col min="536" max="536" width="11.42578125" style="46" customWidth="1"/>
    <col min="537" max="537" width="12.42578125" style="46" customWidth="1"/>
    <col min="538" max="541" width="9.85546875" style="46" bestFit="1" customWidth="1"/>
    <col min="542" max="549" width="11.28515625" style="46" bestFit="1" customWidth="1"/>
    <col min="550" max="752" width="9.140625" style="46"/>
    <col min="753" max="753" width="5" style="46" bestFit="1" customWidth="1"/>
    <col min="754" max="754" width="26" style="46" customWidth="1"/>
    <col min="755" max="763" width="9.7109375" style="46" customWidth="1"/>
    <col min="764" max="765" width="9.5703125" style="46" customWidth="1"/>
    <col min="766" max="766" width="9.140625" style="46"/>
    <col min="767" max="767" width="9.5703125" style="46" customWidth="1"/>
    <col min="768" max="768" width="9.7109375" style="46" customWidth="1"/>
    <col min="769" max="769" width="9.140625" style="46"/>
    <col min="770" max="770" width="9.85546875" style="46" customWidth="1"/>
    <col min="771" max="771" width="9.7109375" style="46" customWidth="1"/>
    <col min="772" max="772" width="9.140625" style="46"/>
    <col min="773" max="773" width="9.85546875" style="46" customWidth="1"/>
    <col min="774" max="774" width="9.7109375" style="46" customWidth="1"/>
    <col min="775" max="775" width="9.140625" style="46"/>
    <col min="776" max="776" width="9.85546875" style="46" customWidth="1"/>
    <col min="777" max="777" width="9.7109375" style="46" customWidth="1"/>
    <col min="778" max="778" width="9.140625" style="46"/>
    <col min="779" max="779" width="9.85546875" style="46" customWidth="1"/>
    <col min="780" max="780" width="9.7109375" style="46" customWidth="1"/>
    <col min="781" max="785" width="9.140625" style="46"/>
    <col min="786" max="786" width="10.28515625" style="46" bestFit="1" customWidth="1"/>
    <col min="787" max="787" width="10.42578125" style="46" customWidth="1"/>
    <col min="788" max="788" width="9.140625" style="46"/>
    <col min="789" max="789" width="10.28515625" style="46" bestFit="1" customWidth="1"/>
    <col min="790" max="790" width="10.42578125" style="46" customWidth="1"/>
    <col min="791" max="791" width="12.5703125" style="46" customWidth="1"/>
    <col min="792" max="792" width="11.42578125" style="46" customWidth="1"/>
    <col min="793" max="793" width="12.42578125" style="46" customWidth="1"/>
    <col min="794" max="797" width="9.85546875" style="46" bestFit="1" customWidth="1"/>
    <col min="798" max="805" width="11.28515625" style="46" bestFit="1" customWidth="1"/>
    <col min="806" max="1008" width="9.140625" style="46"/>
    <col min="1009" max="1009" width="5" style="46" bestFit="1" customWidth="1"/>
    <col min="1010" max="1010" width="26" style="46" customWidth="1"/>
    <col min="1011" max="1019" width="9.7109375" style="46" customWidth="1"/>
    <col min="1020" max="1021" width="9.5703125" style="46" customWidth="1"/>
    <col min="1022" max="1022" width="9.140625" style="46"/>
    <col min="1023" max="1023" width="9.5703125" style="46" customWidth="1"/>
    <col min="1024" max="1024" width="9.7109375" style="46" customWidth="1"/>
    <col min="1025" max="1025" width="9.140625" style="46"/>
    <col min="1026" max="1026" width="9.85546875" style="46" customWidth="1"/>
    <col min="1027" max="1027" width="9.7109375" style="46" customWidth="1"/>
    <col min="1028" max="1028" width="9.140625" style="46"/>
    <col min="1029" max="1029" width="9.85546875" style="46" customWidth="1"/>
    <col min="1030" max="1030" width="9.7109375" style="46" customWidth="1"/>
    <col min="1031" max="1031" width="9.140625" style="46"/>
    <col min="1032" max="1032" width="9.85546875" style="46" customWidth="1"/>
    <col min="1033" max="1033" width="9.7109375" style="46" customWidth="1"/>
    <col min="1034" max="1034" width="9.140625" style="46"/>
    <col min="1035" max="1035" width="9.85546875" style="46" customWidth="1"/>
    <col min="1036" max="1036" width="9.7109375" style="46" customWidth="1"/>
    <col min="1037" max="1041" width="9.140625" style="46"/>
    <col min="1042" max="1042" width="10.28515625" style="46" bestFit="1" customWidth="1"/>
    <col min="1043" max="1043" width="10.42578125" style="46" customWidth="1"/>
    <col min="1044" max="1044" width="9.140625" style="46"/>
    <col min="1045" max="1045" width="10.28515625" style="46" bestFit="1" customWidth="1"/>
    <col min="1046" max="1046" width="10.42578125" style="46" customWidth="1"/>
    <col min="1047" max="1047" width="12.5703125" style="46" customWidth="1"/>
    <col min="1048" max="1048" width="11.42578125" style="46" customWidth="1"/>
    <col min="1049" max="1049" width="12.42578125" style="46" customWidth="1"/>
    <col min="1050" max="1053" width="9.85546875" style="46" bestFit="1" customWidth="1"/>
    <col min="1054" max="1061" width="11.28515625" style="46" bestFit="1" customWidth="1"/>
    <col min="1062" max="1264" width="9.140625" style="46"/>
    <col min="1265" max="1265" width="5" style="46" bestFit="1" customWidth="1"/>
    <col min="1266" max="1266" width="26" style="46" customWidth="1"/>
    <col min="1267" max="1275" width="9.7109375" style="46" customWidth="1"/>
    <col min="1276" max="1277" width="9.5703125" style="46" customWidth="1"/>
    <col min="1278" max="1278" width="9.140625" style="46"/>
    <col min="1279" max="1279" width="9.5703125" style="46" customWidth="1"/>
    <col min="1280" max="1280" width="9.7109375" style="46" customWidth="1"/>
    <col min="1281" max="1281" width="9.140625" style="46"/>
    <col min="1282" max="1282" width="9.85546875" style="46" customWidth="1"/>
    <col min="1283" max="1283" width="9.7109375" style="46" customWidth="1"/>
    <col min="1284" max="1284" width="9.140625" style="46"/>
    <col min="1285" max="1285" width="9.85546875" style="46" customWidth="1"/>
    <col min="1286" max="1286" width="9.7109375" style="46" customWidth="1"/>
    <col min="1287" max="1287" width="9.140625" style="46"/>
    <col min="1288" max="1288" width="9.85546875" style="46" customWidth="1"/>
    <col min="1289" max="1289" width="9.7109375" style="46" customWidth="1"/>
    <col min="1290" max="1290" width="9.140625" style="46"/>
    <col min="1291" max="1291" width="9.85546875" style="46" customWidth="1"/>
    <col min="1292" max="1292" width="9.7109375" style="46" customWidth="1"/>
    <col min="1293" max="1297" width="9.140625" style="46"/>
    <col min="1298" max="1298" width="10.28515625" style="46" bestFit="1" customWidth="1"/>
    <col min="1299" max="1299" width="10.42578125" style="46" customWidth="1"/>
    <col min="1300" max="1300" width="9.140625" style="46"/>
    <col min="1301" max="1301" width="10.28515625" style="46" bestFit="1" customWidth="1"/>
    <col min="1302" max="1302" width="10.42578125" style="46" customWidth="1"/>
    <col min="1303" max="1303" width="12.5703125" style="46" customWidth="1"/>
    <col min="1304" max="1304" width="11.42578125" style="46" customWidth="1"/>
    <col min="1305" max="1305" width="12.42578125" style="46" customWidth="1"/>
    <col min="1306" max="1309" width="9.85546875" style="46" bestFit="1" customWidth="1"/>
    <col min="1310" max="1317" width="11.28515625" style="46" bestFit="1" customWidth="1"/>
    <col min="1318" max="1520" width="9.140625" style="46"/>
    <col min="1521" max="1521" width="5" style="46" bestFit="1" customWidth="1"/>
    <col min="1522" max="1522" width="26" style="46" customWidth="1"/>
    <col min="1523" max="1531" width="9.7109375" style="46" customWidth="1"/>
    <col min="1532" max="1533" width="9.5703125" style="46" customWidth="1"/>
    <col min="1534" max="1534" width="9.140625" style="46"/>
    <col min="1535" max="1535" width="9.5703125" style="46" customWidth="1"/>
    <col min="1536" max="1536" width="9.7109375" style="46" customWidth="1"/>
    <col min="1537" max="1537" width="9.140625" style="46"/>
    <col min="1538" max="1538" width="9.85546875" style="46" customWidth="1"/>
    <col min="1539" max="1539" width="9.7109375" style="46" customWidth="1"/>
    <col min="1540" max="1540" width="9.140625" style="46"/>
    <col min="1541" max="1541" width="9.85546875" style="46" customWidth="1"/>
    <col min="1542" max="1542" width="9.7109375" style="46" customWidth="1"/>
    <col min="1543" max="1543" width="9.140625" style="46"/>
    <col min="1544" max="1544" width="9.85546875" style="46" customWidth="1"/>
    <col min="1545" max="1545" width="9.7109375" style="46" customWidth="1"/>
    <col min="1546" max="1546" width="9.140625" style="46"/>
    <col min="1547" max="1547" width="9.85546875" style="46" customWidth="1"/>
    <col min="1548" max="1548" width="9.7109375" style="46" customWidth="1"/>
    <col min="1549" max="1553" width="9.140625" style="46"/>
    <col min="1554" max="1554" width="10.28515625" style="46" bestFit="1" customWidth="1"/>
    <col min="1555" max="1555" width="10.42578125" style="46" customWidth="1"/>
    <col min="1556" max="1556" width="9.140625" style="46"/>
    <col min="1557" max="1557" width="10.28515625" style="46" bestFit="1" customWidth="1"/>
    <col min="1558" max="1558" width="10.42578125" style="46" customWidth="1"/>
    <col min="1559" max="1559" width="12.5703125" style="46" customWidth="1"/>
    <col min="1560" max="1560" width="11.42578125" style="46" customWidth="1"/>
    <col min="1561" max="1561" width="12.42578125" style="46" customWidth="1"/>
    <col min="1562" max="1565" width="9.85546875" style="46" bestFit="1" customWidth="1"/>
    <col min="1566" max="1573" width="11.28515625" style="46" bestFit="1" customWidth="1"/>
    <col min="1574" max="1776" width="9.140625" style="46"/>
    <col min="1777" max="1777" width="5" style="46" bestFit="1" customWidth="1"/>
    <col min="1778" max="1778" width="26" style="46" customWidth="1"/>
    <col min="1779" max="1787" width="9.7109375" style="46" customWidth="1"/>
    <col min="1788" max="1789" width="9.5703125" style="46" customWidth="1"/>
    <col min="1790" max="1790" width="9.140625" style="46"/>
    <col min="1791" max="1791" width="9.5703125" style="46" customWidth="1"/>
    <col min="1792" max="1792" width="9.7109375" style="46" customWidth="1"/>
    <col min="1793" max="1793" width="9.140625" style="46"/>
    <col min="1794" max="1794" width="9.85546875" style="46" customWidth="1"/>
    <col min="1795" max="1795" width="9.7109375" style="46" customWidth="1"/>
    <col min="1796" max="1796" width="9.140625" style="46"/>
    <col min="1797" max="1797" width="9.85546875" style="46" customWidth="1"/>
    <col min="1798" max="1798" width="9.7109375" style="46" customWidth="1"/>
    <col min="1799" max="1799" width="9.140625" style="46"/>
    <col min="1800" max="1800" width="9.85546875" style="46" customWidth="1"/>
    <col min="1801" max="1801" width="9.7109375" style="46" customWidth="1"/>
    <col min="1802" max="1802" width="9.140625" style="46"/>
    <col min="1803" max="1803" width="9.85546875" style="46" customWidth="1"/>
    <col min="1804" max="1804" width="9.7109375" style="46" customWidth="1"/>
    <col min="1805" max="1809" width="9.140625" style="46"/>
    <col min="1810" max="1810" width="10.28515625" style="46" bestFit="1" customWidth="1"/>
    <col min="1811" max="1811" width="10.42578125" style="46" customWidth="1"/>
    <col min="1812" max="1812" width="9.140625" style="46"/>
    <col min="1813" max="1813" width="10.28515625" style="46" bestFit="1" customWidth="1"/>
    <col min="1814" max="1814" width="10.42578125" style="46" customWidth="1"/>
    <col min="1815" max="1815" width="12.5703125" style="46" customWidth="1"/>
    <col min="1816" max="1816" width="11.42578125" style="46" customWidth="1"/>
    <col min="1817" max="1817" width="12.42578125" style="46" customWidth="1"/>
    <col min="1818" max="1821" width="9.85546875" style="46" bestFit="1" customWidth="1"/>
    <col min="1822" max="1829" width="11.28515625" style="46" bestFit="1" customWidth="1"/>
    <col min="1830" max="2032" width="9.140625" style="46"/>
    <col min="2033" max="2033" width="5" style="46" bestFit="1" customWidth="1"/>
    <col min="2034" max="2034" width="26" style="46" customWidth="1"/>
    <col min="2035" max="2043" width="9.7109375" style="46" customWidth="1"/>
    <col min="2044" max="2045" width="9.5703125" style="46" customWidth="1"/>
    <col min="2046" max="2046" width="9.140625" style="46"/>
    <col min="2047" max="2047" width="9.5703125" style="46" customWidth="1"/>
    <col min="2048" max="2048" width="9.7109375" style="46" customWidth="1"/>
    <col min="2049" max="2049" width="9.140625" style="46"/>
    <col min="2050" max="2050" width="9.85546875" style="46" customWidth="1"/>
    <col min="2051" max="2051" width="9.7109375" style="46" customWidth="1"/>
    <col min="2052" max="2052" width="9.140625" style="46"/>
    <col min="2053" max="2053" width="9.85546875" style="46" customWidth="1"/>
    <col min="2054" max="2054" width="9.7109375" style="46" customWidth="1"/>
    <col min="2055" max="2055" width="9.140625" style="46"/>
    <col min="2056" max="2056" width="9.85546875" style="46" customWidth="1"/>
    <col min="2057" max="2057" width="9.7109375" style="46" customWidth="1"/>
    <col min="2058" max="2058" width="9.140625" style="46"/>
    <col min="2059" max="2059" width="9.85546875" style="46" customWidth="1"/>
    <col min="2060" max="2060" width="9.7109375" style="46" customWidth="1"/>
    <col min="2061" max="2065" width="9.140625" style="46"/>
    <col min="2066" max="2066" width="10.28515625" style="46" bestFit="1" customWidth="1"/>
    <col min="2067" max="2067" width="10.42578125" style="46" customWidth="1"/>
    <col min="2068" max="2068" width="9.140625" style="46"/>
    <col min="2069" max="2069" width="10.28515625" style="46" bestFit="1" customWidth="1"/>
    <col min="2070" max="2070" width="10.42578125" style="46" customWidth="1"/>
    <col min="2071" max="2071" width="12.5703125" style="46" customWidth="1"/>
    <col min="2072" max="2072" width="11.42578125" style="46" customWidth="1"/>
    <col min="2073" max="2073" width="12.42578125" style="46" customWidth="1"/>
    <col min="2074" max="2077" width="9.85546875" style="46" bestFit="1" customWidth="1"/>
    <col min="2078" max="2085" width="11.28515625" style="46" bestFit="1" customWidth="1"/>
    <col min="2086" max="2288" width="9.140625" style="46"/>
    <col min="2289" max="2289" width="5" style="46" bestFit="1" customWidth="1"/>
    <col min="2290" max="2290" width="26" style="46" customWidth="1"/>
    <col min="2291" max="2299" width="9.7109375" style="46" customWidth="1"/>
    <col min="2300" max="2301" width="9.5703125" style="46" customWidth="1"/>
    <col min="2302" max="2302" width="9.140625" style="46"/>
    <col min="2303" max="2303" width="9.5703125" style="46" customWidth="1"/>
    <col min="2304" max="2304" width="9.7109375" style="46" customWidth="1"/>
    <col min="2305" max="2305" width="9.140625" style="46"/>
    <col min="2306" max="2306" width="9.85546875" style="46" customWidth="1"/>
    <col min="2307" max="2307" width="9.7109375" style="46" customWidth="1"/>
    <col min="2308" max="2308" width="9.140625" style="46"/>
    <col min="2309" max="2309" width="9.85546875" style="46" customWidth="1"/>
    <col min="2310" max="2310" width="9.7109375" style="46" customWidth="1"/>
    <col min="2311" max="2311" width="9.140625" style="46"/>
    <col min="2312" max="2312" width="9.85546875" style="46" customWidth="1"/>
    <col min="2313" max="2313" width="9.7109375" style="46" customWidth="1"/>
    <col min="2314" max="2314" width="9.140625" style="46"/>
    <col min="2315" max="2315" width="9.85546875" style="46" customWidth="1"/>
    <col min="2316" max="2316" width="9.7109375" style="46" customWidth="1"/>
    <col min="2317" max="2321" width="9.140625" style="46"/>
    <col min="2322" max="2322" width="10.28515625" style="46" bestFit="1" customWidth="1"/>
    <col min="2323" max="2323" width="10.42578125" style="46" customWidth="1"/>
    <col min="2324" max="2324" width="9.140625" style="46"/>
    <col min="2325" max="2325" width="10.28515625" style="46" bestFit="1" customWidth="1"/>
    <col min="2326" max="2326" width="10.42578125" style="46" customWidth="1"/>
    <col min="2327" max="2327" width="12.5703125" style="46" customWidth="1"/>
    <col min="2328" max="2328" width="11.42578125" style="46" customWidth="1"/>
    <col min="2329" max="2329" width="12.42578125" style="46" customWidth="1"/>
    <col min="2330" max="2333" width="9.85546875" style="46" bestFit="1" customWidth="1"/>
    <col min="2334" max="2341" width="11.28515625" style="46" bestFit="1" customWidth="1"/>
    <col min="2342" max="2544" width="9.140625" style="46"/>
    <col min="2545" max="2545" width="5" style="46" bestFit="1" customWidth="1"/>
    <col min="2546" max="2546" width="26" style="46" customWidth="1"/>
    <col min="2547" max="2555" width="9.7109375" style="46" customWidth="1"/>
    <col min="2556" max="2557" width="9.5703125" style="46" customWidth="1"/>
    <col min="2558" max="2558" width="9.140625" style="46"/>
    <col min="2559" max="2559" width="9.5703125" style="46" customWidth="1"/>
    <col min="2560" max="2560" width="9.7109375" style="46" customWidth="1"/>
    <col min="2561" max="2561" width="9.140625" style="46"/>
    <col min="2562" max="2562" width="9.85546875" style="46" customWidth="1"/>
    <col min="2563" max="2563" width="9.7109375" style="46" customWidth="1"/>
    <col min="2564" max="2564" width="9.140625" style="46"/>
    <col min="2565" max="2565" width="9.85546875" style="46" customWidth="1"/>
    <col min="2566" max="2566" width="9.7109375" style="46" customWidth="1"/>
    <col min="2567" max="2567" width="9.140625" style="46"/>
    <col min="2568" max="2568" width="9.85546875" style="46" customWidth="1"/>
    <col min="2569" max="2569" width="9.7109375" style="46" customWidth="1"/>
    <col min="2570" max="2570" width="9.140625" style="46"/>
    <col min="2571" max="2571" width="9.85546875" style="46" customWidth="1"/>
    <col min="2572" max="2572" width="9.7109375" style="46" customWidth="1"/>
    <col min="2573" max="2577" width="9.140625" style="46"/>
    <col min="2578" max="2578" width="10.28515625" style="46" bestFit="1" customWidth="1"/>
    <col min="2579" max="2579" width="10.42578125" style="46" customWidth="1"/>
    <col min="2580" max="2580" width="9.140625" style="46"/>
    <col min="2581" max="2581" width="10.28515625" style="46" bestFit="1" customWidth="1"/>
    <col min="2582" max="2582" width="10.42578125" style="46" customWidth="1"/>
    <col min="2583" max="2583" width="12.5703125" style="46" customWidth="1"/>
    <col min="2584" max="2584" width="11.42578125" style="46" customWidth="1"/>
    <col min="2585" max="2585" width="12.42578125" style="46" customWidth="1"/>
    <col min="2586" max="2589" width="9.85546875" style="46" bestFit="1" customWidth="1"/>
    <col min="2590" max="2597" width="11.28515625" style="46" bestFit="1" customWidth="1"/>
    <col min="2598" max="2800" width="9.140625" style="46"/>
    <col min="2801" max="2801" width="5" style="46" bestFit="1" customWidth="1"/>
    <col min="2802" max="2802" width="26" style="46" customWidth="1"/>
    <col min="2803" max="2811" width="9.7109375" style="46" customWidth="1"/>
    <col min="2812" max="2813" width="9.5703125" style="46" customWidth="1"/>
    <col min="2814" max="2814" width="9.140625" style="46"/>
    <col min="2815" max="2815" width="9.5703125" style="46" customWidth="1"/>
    <col min="2816" max="2816" width="9.7109375" style="46" customWidth="1"/>
    <col min="2817" max="2817" width="9.140625" style="46"/>
    <col min="2818" max="2818" width="9.85546875" style="46" customWidth="1"/>
    <col min="2819" max="2819" width="9.7109375" style="46" customWidth="1"/>
    <col min="2820" max="2820" width="9.140625" style="46"/>
    <col min="2821" max="2821" width="9.85546875" style="46" customWidth="1"/>
    <col min="2822" max="2822" width="9.7109375" style="46" customWidth="1"/>
    <col min="2823" max="2823" width="9.140625" style="46"/>
    <col min="2824" max="2824" width="9.85546875" style="46" customWidth="1"/>
    <col min="2825" max="2825" width="9.7109375" style="46" customWidth="1"/>
    <col min="2826" max="2826" width="9.140625" style="46"/>
    <col min="2827" max="2827" width="9.85546875" style="46" customWidth="1"/>
    <col min="2828" max="2828" width="9.7109375" style="46" customWidth="1"/>
    <col min="2829" max="2833" width="9.140625" style="46"/>
    <col min="2834" max="2834" width="10.28515625" style="46" bestFit="1" customWidth="1"/>
    <col min="2835" max="2835" width="10.42578125" style="46" customWidth="1"/>
    <col min="2836" max="2836" width="9.140625" style="46"/>
    <col min="2837" max="2837" width="10.28515625" style="46" bestFit="1" customWidth="1"/>
    <col min="2838" max="2838" width="10.42578125" style="46" customWidth="1"/>
    <col min="2839" max="2839" width="12.5703125" style="46" customWidth="1"/>
    <col min="2840" max="2840" width="11.42578125" style="46" customWidth="1"/>
    <col min="2841" max="2841" width="12.42578125" style="46" customWidth="1"/>
    <col min="2842" max="2845" width="9.85546875" style="46" bestFit="1" customWidth="1"/>
    <col min="2846" max="2853" width="11.28515625" style="46" bestFit="1" customWidth="1"/>
    <col min="2854" max="3056" width="9.140625" style="46"/>
    <col min="3057" max="3057" width="5" style="46" bestFit="1" customWidth="1"/>
    <col min="3058" max="3058" width="26" style="46" customWidth="1"/>
    <col min="3059" max="3067" width="9.7109375" style="46" customWidth="1"/>
    <col min="3068" max="3069" width="9.5703125" style="46" customWidth="1"/>
    <col min="3070" max="3070" width="9.140625" style="46"/>
    <col min="3071" max="3071" width="9.5703125" style="46" customWidth="1"/>
    <col min="3072" max="3072" width="9.7109375" style="46" customWidth="1"/>
    <col min="3073" max="3073" width="9.140625" style="46"/>
    <col min="3074" max="3074" width="9.85546875" style="46" customWidth="1"/>
    <col min="3075" max="3075" width="9.7109375" style="46" customWidth="1"/>
    <col min="3076" max="3076" width="9.140625" style="46"/>
    <col min="3077" max="3077" width="9.85546875" style="46" customWidth="1"/>
    <col min="3078" max="3078" width="9.7109375" style="46" customWidth="1"/>
    <col min="3079" max="3079" width="9.140625" style="46"/>
    <col min="3080" max="3080" width="9.85546875" style="46" customWidth="1"/>
    <col min="3081" max="3081" width="9.7109375" style="46" customWidth="1"/>
    <col min="3082" max="3082" width="9.140625" style="46"/>
    <col min="3083" max="3083" width="9.85546875" style="46" customWidth="1"/>
    <col min="3084" max="3084" width="9.7109375" style="46" customWidth="1"/>
    <col min="3085" max="3089" width="9.140625" style="46"/>
    <col min="3090" max="3090" width="10.28515625" style="46" bestFit="1" customWidth="1"/>
    <col min="3091" max="3091" width="10.42578125" style="46" customWidth="1"/>
    <col min="3092" max="3092" width="9.140625" style="46"/>
    <col min="3093" max="3093" width="10.28515625" style="46" bestFit="1" customWidth="1"/>
    <col min="3094" max="3094" width="10.42578125" style="46" customWidth="1"/>
    <col min="3095" max="3095" width="12.5703125" style="46" customWidth="1"/>
    <col min="3096" max="3096" width="11.42578125" style="46" customWidth="1"/>
    <col min="3097" max="3097" width="12.42578125" style="46" customWidth="1"/>
    <col min="3098" max="3101" width="9.85546875" style="46" bestFit="1" customWidth="1"/>
    <col min="3102" max="3109" width="11.28515625" style="46" bestFit="1" customWidth="1"/>
    <col min="3110" max="3312" width="9.140625" style="46"/>
    <col min="3313" max="3313" width="5" style="46" bestFit="1" customWidth="1"/>
    <col min="3314" max="3314" width="26" style="46" customWidth="1"/>
    <col min="3315" max="3323" width="9.7109375" style="46" customWidth="1"/>
    <col min="3324" max="3325" width="9.5703125" style="46" customWidth="1"/>
    <col min="3326" max="3326" width="9.140625" style="46"/>
    <col min="3327" max="3327" width="9.5703125" style="46" customWidth="1"/>
    <col min="3328" max="3328" width="9.7109375" style="46" customWidth="1"/>
    <col min="3329" max="3329" width="9.140625" style="46"/>
    <col min="3330" max="3330" width="9.85546875" style="46" customWidth="1"/>
    <col min="3331" max="3331" width="9.7109375" style="46" customWidth="1"/>
    <col min="3332" max="3332" width="9.140625" style="46"/>
    <col min="3333" max="3333" width="9.85546875" style="46" customWidth="1"/>
    <col min="3334" max="3334" width="9.7109375" style="46" customWidth="1"/>
    <col min="3335" max="3335" width="9.140625" style="46"/>
    <col min="3336" max="3336" width="9.85546875" style="46" customWidth="1"/>
    <col min="3337" max="3337" width="9.7109375" style="46" customWidth="1"/>
    <col min="3338" max="3338" width="9.140625" style="46"/>
    <col min="3339" max="3339" width="9.85546875" style="46" customWidth="1"/>
    <col min="3340" max="3340" width="9.7109375" style="46" customWidth="1"/>
    <col min="3341" max="3345" width="9.140625" style="46"/>
    <col min="3346" max="3346" width="10.28515625" style="46" bestFit="1" customWidth="1"/>
    <col min="3347" max="3347" width="10.42578125" style="46" customWidth="1"/>
    <col min="3348" max="3348" width="9.140625" style="46"/>
    <col min="3349" max="3349" width="10.28515625" style="46" bestFit="1" customWidth="1"/>
    <col min="3350" max="3350" width="10.42578125" style="46" customWidth="1"/>
    <col min="3351" max="3351" width="12.5703125" style="46" customWidth="1"/>
    <col min="3352" max="3352" width="11.42578125" style="46" customWidth="1"/>
    <col min="3353" max="3353" width="12.42578125" style="46" customWidth="1"/>
    <col min="3354" max="3357" width="9.85546875" style="46" bestFit="1" customWidth="1"/>
    <col min="3358" max="3365" width="11.28515625" style="46" bestFit="1" customWidth="1"/>
    <col min="3366" max="3568" width="9.140625" style="46"/>
    <col min="3569" max="3569" width="5" style="46" bestFit="1" customWidth="1"/>
    <col min="3570" max="3570" width="26" style="46" customWidth="1"/>
    <col min="3571" max="3579" width="9.7109375" style="46" customWidth="1"/>
    <col min="3580" max="3581" width="9.5703125" style="46" customWidth="1"/>
    <col min="3582" max="3582" width="9.140625" style="46"/>
    <col min="3583" max="3583" width="9.5703125" style="46" customWidth="1"/>
    <col min="3584" max="3584" width="9.7109375" style="46" customWidth="1"/>
    <col min="3585" max="3585" width="9.140625" style="46"/>
    <col min="3586" max="3586" width="9.85546875" style="46" customWidth="1"/>
    <col min="3587" max="3587" width="9.7109375" style="46" customWidth="1"/>
    <col min="3588" max="3588" width="9.140625" style="46"/>
    <col min="3589" max="3589" width="9.85546875" style="46" customWidth="1"/>
    <col min="3590" max="3590" width="9.7109375" style="46" customWidth="1"/>
    <col min="3591" max="3591" width="9.140625" style="46"/>
    <col min="3592" max="3592" width="9.85546875" style="46" customWidth="1"/>
    <col min="3593" max="3593" width="9.7109375" style="46" customWidth="1"/>
    <col min="3594" max="3594" width="9.140625" style="46"/>
    <col min="3595" max="3595" width="9.85546875" style="46" customWidth="1"/>
    <col min="3596" max="3596" width="9.7109375" style="46" customWidth="1"/>
    <col min="3597" max="3601" width="9.140625" style="46"/>
    <col min="3602" max="3602" width="10.28515625" style="46" bestFit="1" customWidth="1"/>
    <col min="3603" max="3603" width="10.42578125" style="46" customWidth="1"/>
    <col min="3604" max="3604" width="9.140625" style="46"/>
    <col min="3605" max="3605" width="10.28515625" style="46" bestFit="1" customWidth="1"/>
    <col min="3606" max="3606" width="10.42578125" style="46" customWidth="1"/>
    <col min="3607" max="3607" width="12.5703125" style="46" customWidth="1"/>
    <col min="3608" max="3608" width="11.42578125" style="46" customWidth="1"/>
    <col min="3609" max="3609" width="12.42578125" style="46" customWidth="1"/>
    <col min="3610" max="3613" width="9.85546875" style="46" bestFit="1" customWidth="1"/>
    <col min="3614" max="3621" width="11.28515625" style="46" bestFit="1" customWidth="1"/>
    <col min="3622" max="3824" width="9.140625" style="46"/>
    <col min="3825" max="3825" width="5" style="46" bestFit="1" customWidth="1"/>
    <col min="3826" max="3826" width="26" style="46" customWidth="1"/>
    <col min="3827" max="3835" width="9.7109375" style="46" customWidth="1"/>
    <col min="3836" max="3837" width="9.5703125" style="46" customWidth="1"/>
    <col min="3838" max="3838" width="9.140625" style="46"/>
    <col min="3839" max="3839" width="9.5703125" style="46" customWidth="1"/>
    <col min="3840" max="3840" width="9.7109375" style="46" customWidth="1"/>
    <col min="3841" max="3841" width="9.140625" style="46"/>
    <col min="3842" max="3842" width="9.85546875" style="46" customWidth="1"/>
    <col min="3843" max="3843" width="9.7109375" style="46" customWidth="1"/>
    <col min="3844" max="3844" width="9.140625" style="46"/>
    <col min="3845" max="3845" width="9.85546875" style="46" customWidth="1"/>
    <col min="3846" max="3846" width="9.7109375" style="46" customWidth="1"/>
    <col min="3847" max="3847" width="9.140625" style="46"/>
    <col min="3848" max="3848" width="9.85546875" style="46" customWidth="1"/>
    <col min="3849" max="3849" width="9.7109375" style="46" customWidth="1"/>
    <col min="3850" max="3850" width="9.140625" style="46"/>
    <col min="3851" max="3851" width="9.85546875" style="46" customWidth="1"/>
    <col min="3852" max="3852" width="9.7109375" style="46" customWidth="1"/>
    <col min="3853" max="3857" width="9.140625" style="46"/>
    <col min="3858" max="3858" width="10.28515625" style="46" bestFit="1" customWidth="1"/>
    <col min="3859" max="3859" width="10.42578125" style="46" customWidth="1"/>
    <col min="3860" max="3860" width="9.140625" style="46"/>
    <col min="3861" max="3861" width="10.28515625" style="46" bestFit="1" customWidth="1"/>
    <col min="3862" max="3862" width="10.42578125" style="46" customWidth="1"/>
    <col min="3863" max="3863" width="12.5703125" style="46" customWidth="1"/>
    <col min="3864" max="3864" width="11.42578125" style="46" customWidth="1"/>
    <col min="3865" max="3865" width="12.42578125" style="46" customWidth="1"/>
    <col min="3866" max="3869" width="9.85546875" style="46" bestFit="1" customWidth="1"/>
    <col min="3870" max="3877" width="11.28515625" style="46" bestFit="1" customWidth="1"/>
    <col min="3878" max="4080" width="9.140625" style="46"/>
    <col min="4081" max="4081" width="5" style="46" bestFit="1" customWidth="1"/>
    <col min="4082" max="4082" width="26" style="46" customWidth="1"/>
    <col min="4083" max="4091" width="9.7109375" style="46" customWidth="1"/>
    <col min="4092" max="4093" width="9.5703125" style="46" customWidth="1"/>
    <col min="4094" max="4094" width="9.140625" style="46"/>
    <col min="4095" max="4095" width="9.5703125" style="46" customWidth="1"/>
    <col min="4096" max="4096" width="9.7109375" style="46" customWidth="1"/>
    <col min="4097" max="4097" width="9.140625" style="46"/>
    <col min="4098" max="4098" width="9.85546875" style="46" customWidth="1"/>
    <col min="4099" max="4099" width="9.7109375" style="46" customWidth="1"/>
    <col min="4100" max="4100" width="9.140625" style="46"/>
    <col min="4101" max="4101" width="9.85546875" style="46" customWidth="1"/>
    <col min="4102" max="4102" width="9.7109375" style="46" customWidth="1"/>
    <col min="4103" max="4103" width="9.140625" style="46"/>
    <col min="4104" max="4104" width="9.85546875" style="46" customWidth="1"/>
    <col min="4105" max="4105" width="9.7109375" style="46" customWidth="1"/>
    <col min="4106" max="4106" width="9.140625" style="46"/>
    <col min="4107" max="4107" width="9.85546875" style="46" customWidth="1"/>
    <col min="4108" max="4108" width="9.7109375" style="46" customWidth="1"/>
    <col min="4109" max="4113" width="9.140625" style="46"/>
    <col min="4114" max="4114" width="10.28515625" style="46" bestFit="1" customWidth="1"/>
    <col min="4115" max="4115" width="10.42578125" style="46" customWidth="1"/>
    <col min="4116" max="4116" width="9.140625" style="46"/>
    <col min="4117" max="4117" width="10.28515625" style="46" bestFit="1" customWidth="1"/>
    <col min="4118" max="4118" width="10.42578125" style="46" customWidth="1"/>
    <col min="4119" max="4119" width="12.5703125" style="46" customWidth="1"/>
    <col min="4120" max="4120" width="11.42578125" style="46" customWidth="1"/>
    <col min="4121" max="4121" width="12.42578125" style="46" customWidth="1"/>
    <col min="4122" max="4125" width="9.85546875" style="46" bestFit="1" customWidth="1"/>
    <col min="4126" max="4133" width="11.28515625" style="46" bestFit="1" customWidth="1"/>
    <col min="4134" max="4336" width="9.140625" style="46"/>
    <col min="4337" max="4337" width="5" style="46" bestFit="1" customWidth="1"/>
    <col min="4338" max="4338" width="26" style="46" customWidth="1"/>
    <col min="4339" max="4347" width="9.7109375" style="46" customWidth="1"/>
    <col min="4348" max="4349" width="9.5703125" style="46" customWidth="1"/>
    <col min="4350" max="4350" width="9.140625" style="46"/>
    <col min="4351" max="4351" width="9.5703125" style="46" customWidth="1"/>
    <col min="4352" max="4352" width="9.7109375" style="46" customWidth="1"/>
    <col min="4353" max="4353" width="9.140625" style="46"/>
    <col min="4354" max="4354" width="9.85546875" style="46" customWidth="1"/>
    <col min="4355" max="4355" width="9.7109375" style="46" customWidth="1"/>
    <col min="4356" max="4356" width="9.140625" style="46"/>
    <col min="4357" max="4357" width="9.85546875" style="46" customWidth="1"/>
    <col min="4358" max="4358" width="9.7109375" style="46" customWidth="1"/>
    <col min="4359" max="4359" width="9.140625" style="46"/>
    <col min="4360" max="4360" width="9.85546875" style="46" customWidth="1"/>
    <col min="4361" max="4361" width="9.7109375" style="46" customWidth="1"/>
    <col min="4362" max="4362" width="9.140625" style="46"/>
    <col min="4363" max="4363" width="9.85546875" style="46" customWidth="1"/>
    <col min="4364" max="4364" width="9.7109375" style="46" customWidth="1"/>
    <col min="4365" max="4369" width="9.140625" style="46"/>
    <col min="4370" max="4370" width="10.28515625" style="46" bestFit="1" customWidth="1"/>
    <col min="4371" max="4371" width="10.42578125" style="46" customWidth="1"/>
    <col min="4372" max="4372" width="9.140625" style="46"/>
    <col min="4373" max="4373" width="10.28515625" style="46" bestFit="1" customWidth="1"/>
    <col min="4374" max="4374" width="10.42578125" style="46" customWidth="1"/>
    <col min="4375" max="4375" width="12.5703125" style="46" customWidth="1"/>
    <col min="4376" max="4376" width="11.42578125" style="46" customWidth="1"/>
    <col min="4377" max="4377" width="12.42578125" style="46" customWidth="1"/>
    <col min="4378" max="4381" width="9.85546875" style="46" bestFit="1" customWidth="1"/>
    <col min="4382" max="4389" width="11.28515625" style="46" bestFit="1" customWidth="1"/>
    <col min="4390" max="4592" width="9.140625" style="46"/>
    <col min="4593" max="4593" width="5" style="46" bestFit="1" customWidth="1"/>
    <col min="4594" max="4594" width="26" style="46" customWidth="1"/>
    <col min="4595" max="4603" width="9.7109375" style="46" customWidth="1"/>
    <col min="4604" max="4605" width="9.5703125" style="46" customWidth="1"/>
    <col min="4606" max="4606" width="9.140625" style="46"/>
    <col min="4607" max="4607" width="9.5703125" style="46" customWidth="1"/>
    <col min="4608" max="4608" width="9.7109375" style="46" customWidth="1"/>
    <col min="4609" max="4609" width="9.140625" style="46"/>
    <col min="4610" max="4610" width="9.85546875" style="46" customWidth="1"/>
    <col min="4611" max="4611" width="9.7109375" style="46" customWidth="1"/>
    <col min="4612" max="4612" width="9.140625" style="46"/>
    <col min="4613" max="4613" width="9.85546875" style="46" customWidth="1"/>
    <col min="4614" max="4614" width="9.7109375" style="46" customWidth="1"/>
    <col min="4615" max="4615" width="9.140625" style="46"/>
    <col min="4616" max="4616" width="9.85546875" style="46" customWidth="1"/>
    <col min="4617" max="4617" width="9.7109375" style="46" customWidth="1"/>
    <col min="4618" max="4618" width="9.140625" style="46"/>
    <col min="4619" max="4619" width="9.85546875" style="46" customWidth="1"/>
    <col min="4620" max="4620" width="9.7109375" style="46" customWidth="1"/>
    <col min="4621" max="4625" width="9.140625" style="46"/>
    <col min="4626" max="4626" width="10.28515625" style="46" bestFit="1" customWidth="1"/>
    <col min="4627" max="4627" width="10.42578125" style="46" customWidth="1"/>
    <col min="4628" max="4628" width="9.140625" style="46"/>
    <col min="4629" max="4629" width="10.28515625" style="46" bestFit="1" customWidth="1"/>
    <col min="4630" max="4630" width="10.42578125" style="46" customWidth="1"/>
    <col min="4631" max="4631" width="12.5703125" style="46" customWidth="1"/>
    <col min="4632" max="4632" width="11.42578125" style="46" customWidth="1"/>
    <col min="4633" max="4633" width="12.42578125" style="46" customWidth="1"/>
    <col min="4634" max="4637" width="9.85546875" style="46" bestFit="1" customWidth="1"/>
    <col min="4638" max="4645" width="11.28515625" style="46" bestFit="1" customWidth="1"/>
    <col min="4646" max="4848" width="9.140625" style="46"/>
    <col min="4849" max="4849" width="5" style="46" bestFit="1" customWidth="1"/>
    <col min="4850" max="4850" width="26" style="46" customWidth="1"/>
    <col min="4851" max="4859" width="9.7109375" style="46" customWidth="1"/>
    <col min="4860" max="4861" width="9.5703125" style="46" customWidth="1"/>
    <col min="4862" max="4862" width="9.140625" style="46"/>
    <col min="4863" max="4863" width="9.5703125" style="46" customWidth="1"/>
    <col min="4864" max="4864" width="9.7109375" style="46" customWidth="1"/>
    <col min="4865" max="4865" width="9.140625" style="46"/>
    <col min="4866" max="4866" width="9.85546875" style="46" customWidth="1"/>
    <col min="4867" max="4867" width="9.7109375" style="46" customWidth="1"/>
    <col min="4868" max="4868" width="9.140625" style="46"/>
    <col min="4869" max="4869" width="9.85546875" style="46" customWidth="1"/>
    <col min="4870" max="4870" width="9.7109375" style="46" customWidth="1"/>
    <col min="4871" max="4871" width="9.140625" style="46"/>
    <col min="4872" max="4872" width="9.85546875" style="46" customWidth="1"/>
    <col min="4873" max="4873" width="9.7109375" style="46" customWidth="1"/>
    <col min="4874" max="4874" width="9.140625" style="46"/>
    <col min="4875" max="4875" width="9.85546875" style="46" customWidth="1"/>
    <col min="4876" max="4876" width="9.7109375" style="46" customWidth="1"/>
    <col min="4877" max="4881" width="9.140625" style="46"/>
    <col min="4882" max="4882" width="10.28515625" style="46" bestFit="1" customWidth="1"/>
    <col min="4883" max="4883" width="10.42578125" style="46" customWidth="1"/>
    <col min="4884" max="4884" width="9.140625" style="46"/>
    <col min="4885" max="4885" width="10.28515625" style="46" bestFit="1" customWidth="1"/>
    <col min="4886" max="4886" width="10.42578125" style="46" customWidth="1"/>
    <col min="4887" max="4887" width="12.5703125" style="46" customWidth="1"/>
    <col min="4888" max="4888" width="11.42578125" style="46" customWidth="1"/>
    <col min="4889" max="4889" width="12.42578125" style="46" customWidth="1"/>
    <col min="4890" max="4893" width="9.85546875" style="46" bestFit="1" customWidth="1"/>
    <col min="4894" max="4901" width="11.28515625" style="46" bestFit="1" customWidth="1"/>
    <col min="4902" max="5104" width="9.140625" style="46"/>
    <col min="5105" max="5105" width="5" style="46" bestFit="1" customWidth="1"/>
    <col min="5106" max="5106" width="26" style="46" customWidth="1"/>
    <col min="5107" max="5115" width="9.7109375" style="46" customWidth="1"/>
    <col min="5116" max="5117" width="9.5703125" style="46" customWidth="1"/>
    <col min="5118" max="5118" width="9.140625" style="46"/>
    <col min="5119" max="5119" width="9.5703125" style="46" customWidth="1"/>
    <col min="5120" max="5120" width="9.7109375" style="46" customWidth="1"/>
    <col min="5121" max="5121" width="9.140625" style="46"/>
    <col min="5122" max="5122" width="9.85546875" style="46" customWidth="1"/>
    <col min="5123" max="5123" width="9.7109375" style="46" customWidth="1"/>
    <col min="5124" max="5124" width="9.140625" style="46"/>
    <col min="5125" max="5125" width="9.85546875" style="46" customWidth="1"/>
    <col min="5126" max="5126" width="9.7109375" style="46" customWidth="1"/>
    <col min="5127" max="5127" width="9.140625" style="46"/>
    <col min="5128" max="5128" width="9.85546875" style="46" customWidth="1"/>
    <col min="5129" max="5129" width="9.7109375" style="46" customWidth="1"/>
    <col min="5130" max="5130" width="9.140625" style="46"/>
    <col min="5131" max="5131" width="9.85546875" style="46" customWidth="1"/>
    <col min="5132" max="5132" width="9.7109375" style="46" customWidth="1"/>
    <col min="5133" max="5137" width="9.140625" style="46"/>
    <col min="5138" max="5138" width="10.28515625" style="46" bestFit="1" customWidth="1"/>
    <col min="5139" max="5139" width="10.42578125" style="46" customWidth="1"/>
    <col min="5140" max="5140" width="9.140625" style="46"/>
    <col min="5141" max="5141" width="10.28515625" style="46" bestFit="1" customWidth="1"/>
    <col min="5142" max="5142" width="10.42578125" style="46" customWidth="1"/>
    <col min="5143" max="5143" width="12.5703125" style="46" customWidth="1"/>
    <col min="5144" max="5144" width="11.42578125" style="46" customWidth="1"/>
    <col min="5145" max="5145" width="12.42578125" style="46" customWidth="1"/>
    <col min="5146" max="5149" width="9.85546875" style="46" bestFit="1" customWidth="1"/>
    <col min="5150" max="5157" width="11.28515625" style="46" bestFit="1" customWidth="1"/>
    <col min="5158" max="5360" width="9.140625" style="46"/>
    <col min="5361" max="5361" width="5" style="46" bestFit="1" customWidth="1"/>
    <col min="5362" max="5362" width="26" style="46" customWidth="1"/>
    <col min="5363" max="5371" width="9.7109375" style="46" customWidth="1"/>
    <col min="5372" max="5373" width="9.5703125" style="46" customWidth="1"/>
    <col min="5374" max="5374" width="9.140625" style="46"/>
    <col min="5375" max="5375" width="9.5703125" style="46" customWidth="1"/>
    <col min="5376" max="5376" width="9.7109375" style="46" customWidth="1"/>
    <col min="5377" max="5377" width="9.140625" style="46"/>
    <col min="5378" max="5378" width="9.85546875" style="46" customWidth="1"/>
    <col min="5379" max="5379" width="9.7109375" style="46" customWidth="1"/>
    <col min="5380" max="5380" width="9.140625" style="46"/>
    <col min="5381" max="5381" width="9.85546875" style="46" customWidth="1"/>
    <col min="5382" max="5382" width="9.7109375" style="46" customWidth="1"/>
    <col min="5383" max="5383" width="9.140625" style="46"/>
    <col min="5384" max="5384" width="9.85546875" style="46" customWidth="1"/>
    <col min="5385" max="5385" width="9.7109375" style="46" customWidth="1"/>
    <col min="5386" max="5386" width="9.140625" style="46"/>
    <col min="5387" max="5387" width="9.85546875" style="46" customWidth="1"/>
    <col min="5388" max="5388" width="9.7109375" style="46" customWidth="1"/>
    <col min="5389" max="5393" width="9.140625" style="46"/>
    <col min="5394" max="5394" width="10.28515625" style="46" bestFit="1" customWidth="1"/>
    <col min="5395" max="5395" width="10.42578125" style="46" customWidth="1"/>
    <col min="5396" max="5396" width="9.140625" style="46"/>
    <col min="5397" max="5397" width="10.28515625" style="46" bestFit="1" customWidth="1"/>
    <col min="5398" max="5398" width="10.42578125" style="46" customWidth="1"/>
    <col min="5399" max="5399" width="12.5703125" style="46" customWidth="1"/>
    <col min="5400" max="5400" width="11.42578125" style="46" customWidth="1"/>
    <col min="5401" max="5401" width="12.42578125" style="46" customWidth="1"/>
    <col min="5402" max="5405" width="9.85546875" style="46" bestFit="1" customWidth="1"/>
    <col min="5406" max="5413" width="11.28515625" style="46" bestFit="1" customWidth="1"/>
    <col min="5414" max="5616" width="9.140625" style="46"/>
    <col min="5617" max="5617" width="5" style="46" bestFit="1" customWidth="1"/>
    <col min="5618" max="5618" width="26" style="46" customWidth="1"/>
    <col min="5619" max="5627" width="9.7109375" style="46" customWidth="1"/>
    <col min="5628" max="5629" width="9.5703125" style="46" customWidth="1"/>
    <col min="5630" max="5630" width="9.140625" style="46"/>
    <col min="5631" max="5631" width="9.5703125" style="46" customWidth="1"/>
    <col min="5632" max="5632" width="9.7109375" style="46" customWidth="1"/>
    <col min="5633" max="5633" width="9.140625" style="46"/>
    <col min="5634" max="5634" width="9.85546875" style="46" customWidth="1"/>
    <col min="5635" max="5635" width="9.7109375" style="46" customWidth="1"/>
    <col min="5636" max="5636" width="9.140625" style="46"/>
    <col min="5637" max="5637" width="9.85546875" style="46" customWidth="1"/>
    <col min="5638" max="5638" width="9.7109375" style="46" customWidth="1"/>
    <col min="5639" max="5639" width="9.140625" style="46"/>
    <col min="5640" max="5640" width="9.85546875" style="46" customWidth="1"/>
    <col min="5641" max="5641" width="9.7109375" style="46" customWidth="1"/>
    <col min="5642" max="5642" width="9.140625" style="46"/>
    <col min="5643" max="5643" width="9.85546875" style="46" customWidth="1"/>
    <col min="5644" max="5644" width="9.7109375" style="46" customWidth="1"/>
    <col min="5645" max="5649" width="9.140625" style="46"/>
    <col min="5650" max="5650" width="10.28515625" style="46" bestFit="1" customWidth="1"/>
    <col min="5651" max="5651" width="10.42578125" style="46" customWidth="1"/>
    <col min="5652" max="5652" width="9.140625" style="46"/>
    <col min="5653" max="5653" width="10.28515625" style="46" bestFit="1" customWidth="1"/>
    <col min="5654" max="5654" width="10.42578125" style="46" customWidth="1"/>
    <col min="5655" max="5655" width="12.5703125" style="46" customWidth="1"/>
    <col min="5656" max="5656" width="11.42578125" style="46" customWidth="1"/>
    <col min="5657" max="5657" width="12.42578125" style="46" customWidth="1"/>
    <col min="5658" max="5661" width="9.85546875" style="46" bestFit="1" customWidth="1"/>
    <col min="5662" max="5669" width="11.28515625" style="46" bestFit="1" customWidth="1"/>
    <col min="5670" max="5872" width="9.140625" style="46"/>
    <col min="5873" max="5873" width="5" style="46" bestFit="1" customWidth="1"/>
    <col min="5874" max="5874" width="26" style="46" customWidth="1"/>
    <col min="5875" max="5883" width="9.7109375" style="46" customWidth="1"/>
    <col min="5884" max="5885" width="9.5703125" style="46" customWidth="1"/>
    <col min="5886" max="5886" width="9.140625" style="46"/>
    <col min="5887" max="5887" width="9.5703125" style="46" customWidth="1"/>
    <col min="5888" max="5888" width="9.7109375" style="46" customWidth="1"/>
    <col min="5889" max="5889" width="9.140625" style="46"/>
    <col min="5890" max="5890" width="9.85546875" style="46" customWidth="1"/>
    <col min="5891" max="5891" width="9.7109375" style="46" customWidth="1"/>
    <col min="5892" max="5892" width="9.140625" style="46"/>
    <col min="5893" max="5893" width="9.85546875" style="46" customWidth="1"/>
    <col min="5894" max="5894" width="9.7109375" style="46" customWidth="1"/>
    <col min="5895" max="5895" width="9.140625" style="46"/>
    <col min="5896" max="5896" width="9.85546875" style="46" customWidth="1"/>
    <col min="5897" max="5897" width="9.7109375" style="46" customWidth="1"/>
    <col min="5898" max="5898" width="9.140625" style="46"/>
    <col min="5899" max="5899" width="9.85546875" style="46" customWidth="1"/>
    <col min="5900" max="5900" width="9.7109375" style="46" customWidth="1"/>
    <col min="5901" max="5905" width="9.140625" style="46"/>
    <col min="5906" max="5906" width="10.28515625" style="46" bestFit="1" customWidth="1"/>
    <col min="5907" max="5907" width="10.42578125" style="46" customWidth="1"/>
    <col min="5908" max="5908" width="9.140625" style="46"/>
    <col min="5909" max="5909" width="10.28515625" style="46" bestFit="1" customWidth="1"/>
    <col min="5910" max="5910" width="10.42578125" style="46" customWidth="1"/>
    <col min="5911" max="5911" width="12.5703125" style="46" customWidth="1"/>
    <col min="5912" max="5912" width="11.42578125" style="46" customWidth="1"/>
    <col min="5913" max="5913" width="12.42578125" style="46" customWidth="1"/>
    <col min="5914" max="5917" width="9.85546875" style="46" bestFit="1" customWidth="1"/>
    <col min="5918" max="5925" width="11.28515625" style="46" bestFit="1" customWidth="1"/>
    <col min="5926" max="6128" width="9.140625" style="46"/>
    <col min="6129" max="6129" width="5" style="46" bestFit="1" customWidth="1"/>
    <col min="6130" max="6130" width="26" style="46" customWidth="1"/>
    <col min="6131" max="6139" width="9.7109375" style="46" customWidth="1"/>
    <col min="6140" max="6141" width="9.5703125" style="46" customWidth="1"/>
    <col min="6142" max="6142" width="9.140625" style="46"/>
    <col min="6143" max="6143" width="9.5703125" style="46" customWidth="1"/>
    <col min="6144" max="6144" width="9.7109375" style="46" customWidth="1"/>
    <col min="6145" max="6145" width="9.140625" style="46"/>
    <col min="6146" max="6146" width="9.85546875" style="46" customWidth="1"/>
    <col min="6147" max="6147" width="9.7109375" style="46" customWidth="1"/>
    <col min="6148" max="6148" width="9.140625" style="46"/>
    <col min="6149" max="6149" width="9.85546875" style="46" customWidth="1"/>
    <col min="6150" max="6150" width="9.7109375" style="46" customWidth="1"/>
    <col min="6151" max="6151" width="9.140625" style="46"/>
    <col min="6152" max="6152" width="9.85546875" style="46" customWidth="1"/>
    <col min="6153" max="6153" width="9.7109375" style="46" customWidth="1"/>
    <col min="6154" max="6154" width="9.140625" style="46"/>
    <col min="6155" max="6155" width="9.85546875" style="46" customWidth="1"/>
    <col min="6156" max="6156" width="9.7109375" style="46" customWidth="1"/>
    <col min="6157" max="6161" width="9.140625" style="46"/>
    <col min="6162" max="6162" width="10.28515625" style="46" bestFit="1" customWidth="1"/>
    <col min="6163" max="6163" width="10.42578125" style="46" customWidth="1"/>
    <col min="6164" max="6164" width="9.140625" style="46"/>
    <col min="6165" max="6165" width="10.28515625" style="46" bestFit="1" customWidth="1"/>
    <col min="6166" max="6166" width="10.42578125" style="46" customWidth="1"/>
    <col min="6167" max="6167" width="12.5703125" style="46" customWidth="1"/>
    <col min="6168" max="6168" width="11.42578125" style="46" customWidth="1"/>
    <col min="6169" max="6169" width="12.42578125" style="46" customWidth="1"/>
    <col min="6170" max="6173" width="9.85546875" style="46" bestFit="1" customWidth="1"/>
    <col min="6174" max="6181" width="11.28515625" style="46" bestFit="1" customWidth="1"/>
    <col min="6182" max="6384" width="9.140625" style="46"/>
    <col min="6385" max="6385" width="5" style="46" bestFit="1" customWidth="1"/>
    <col min="6386" max="6386" width="26" style="46" customWidth="1"/>
    <col min="6387" max="6395" width="9.7109375" style="46" customWidth="1"/>
    <col min="6396" max="6397" width="9.5703125" style="46" customWidth="1"/>
    <col min="6398" max="6398" width="9.140625" style="46"/>
    <col min="6399" max="6399" width="9.5703125" style="46" customWidth="1"/>
    <col min="6400" max="6400" width="9.7109375" style="46" customWidth="1"/>
    <col min="6401" max="6401" width="9.140625" style="46"/>
    <col min="6402" max="6402" width="9.85546875" style="46" customWidth="1"/>
    <col min="6403" max="6403" width="9.7109375" style="46" customWidth="1"/>
    <col min="6404" max="6404" width="9.140625" style="46"/>
    <col min="6405" max="6405" width="9.85546875" style="46" customWidth="1"/>
    <col min="6406" max="6406" width="9.7109375" style="46" customWidth="1"/>
    <col min="6407" max="6407" width="9.140625" style="46"/>
    <col min="6408" max="6408" width="9.85546875" style="46" customWidth="1"/>
    <col min="6409" max="6409" width="9.7109375" style="46" customWidth="1"/>
    <col min="6410" max="6410" width="9.140625" style="46"/>
    <col min="6411" max="6411" width="9.85546875" style="46" customWidth="1"/>
    <col min="6412" max="6412" width="9.7109375" style="46" customWidth="1"/>
    <col min="6413" max="6417" width="9.140625" style="46"/>
    <col min="6418" max="6418" width="10.28515625" style="46" bestFit="1" customWidth="1"/>
    <col min="6419" max="6419" width="10.42578125" style="46" customWidth="1"/>
    <col min="6420" max="6420" width="9.140625" style="46"/>
    <col min="6421" max="6421" width="10.28515625" style="46" bestFit="1" customWidth="1"/>
    <col min="6422" max="6422" width="10.42578125" style="46" customWidth="1"/>
    <col min="6423" max="6423" width="12.5703125" style="46" customWidth="1"/>
    <col min="6424" max="6424" width="11.42578125" style="46" customWidth="1"/>
    <col min="6425" max="6425" width="12.42578125" style="46" customWidth="1"/>
    <col min="6426" max="6429" width="9.85546875" style="46" bestFit="1" customWidth="1"/>
    <col min="6430" max="6437" width="11.28515625" style="46" bestFit="1" customWidth="1"/>
    <col min="6438" max="6640" width="9.140625" style="46"/>
    <col min="6641" max="6641" width="5" style="46" bestFit="1" customWidth="1"/>
    <col min="6642" max="6642" width="26" style="46" customWidth="1"/>
    <col min="6643" max="6651" width="9.7109375" style="46" customWidth="1"/>
    <col min="6652" max="6653" width="9.5703125" style="46" customWidth="1"/>
    <col min="6654" max="6654" width="9.140625" style="46"/>
    <col min="6655" max="6655" width="9.5703125" style="46" customWidth="1"/>
    <col min="6656" max="6656" width="9.7109375" style="46" customWidth="1"/>
    <col min="6657" max="6657" width="9.140625" style="46"/>
    <col min="6658" max="6658" width="9.85546875" style="46" customWidth="1"/>
    <col min="6659" max="6659" width="9.7109375" style="46" customWidth="1"/>
    <col min="6660" max="6660" width="9.140625" style="46"/>
    <col min="6661" max="6661" width="9.85546875" style="46" customWidth="1"/>
    <col min="6662" max="6662" width="9.7109375" style="46" customWidth="1"/>
    <col min="6663" max="6663" width="9.140625" style="46"/>
    <col min="6664" max="6664" width="9.85546875" style="46" customWidth="1"/>
    <col min="6665" max="6665" width="9.7109375" style="46" customWidth="1"/>
    <col min="6666" max="6666" width="9.140625" style="46"/>
    <col min="6667" max="6667" width="9.85546875" style="46" customWidth="1"/>
    <col min="6668" max="6668" width="9.7109375" style="46" customWidth="1"/>
    <col min="6669" max="6673" width="9.140625" style="46"/>
    <col min="6674" max="6674" width="10.28515625" style="46" bestFit="1" customWidth="1"/>
    <col min="6675" max="6675" width="10.42578125" style="46" customWidth="1"/>
    <col min="6676" max="6676" width="9.140625" style="46"/>
    <col min="6677" max="6677" width="10.28515625" style="46" bestFit="1" customWidth="1"/>
    <col min="6678" max="6678" width="10.42578125" style="46" customWidth="1"/>
    <col min="6679" max="6679" width="12.5703125" style="46" customWidth="1"/>
    <col min="6680" max="6680" width="11.42578125" style="46" customWidth="1"/>
    <col min="6681" max="6681" width="12.42578125" style="46" customWidth="1"/>
    <col min="6682" max="6685" width="9.85546875" style="46" bestFit="1" customWidth="1"/>
    <col min="6686" max="6693" width="11.28515625" style="46" bestFit="1" customWidth="1"/>
    <col min="6694" max="6896" width="9.140625" style="46"/>
    <col min="6897" max="6897" width="5" style="46" bestFit="1" customWidth="1"/>
    <col min="6898" max="6898" width="26" style="46" customWidth="1"/>
    <col min="6899" max="6907" width="9.7109375" style="46" customWidth="1"/>
    <col min="6908" max="6909" width="9.5703125" style="46" customWidth="1"/>
    <col min="6910" max="6910" width="9.140625" style="46"/>
    <col min="6911" max="6911" width="9.5703125" style="46" customWidth="1"/>
    <col min="6912" max="6912" width="9.7109375" style="46" customWidth="1"/>
    <col min="6913" max="6913" width="9.140625" style="46"/>
    <col min="6914" max="6914" width="9.85546875" style="46" customWidth="1"/>
    <col min="6915" max="6915" width="9.7109375" style="46" customWidth="1"/>
    <col min="6916" max="6916" width="9.140625" style="46"/>
    <col min="6917" max="6917" width="9.85546875" style="46" customWidth="1"/>
    <col min="6918" max="6918" width="9.7109375" style="46" customWidth="1"/>
    <col min="6919" max="6919" width="9.140625" style="46"/>
    <col min="6920" max="6920" width="9.85546875" style="46" customWidth="1"/>
    <col min="6921" max="6921" width="9.7109375" style="46" customWidth="1"/>
    <col min="6922" max="6922" width="9.140625" style="46"/>
    <col min="6923" max="6923" width="9.85546875" style="46" customWidth="1"/>
    <col min="6924" max="6924" width="9.7109375" style="46" customWidth="1"/>
    <col min="6925" max="6929" width="9.140625" style="46"/>
    <col min="6930" max="6930" width="10.28515625" style="46" bestFit="1" customWidth="1"/>
    <col min="6931" max="6931" width="10.42578125" style="46" customWidth="1"/>
    <col min="6932" max="6932" width="9.140625" style="46"/>
    <col min="6933" max="6933" width="10.28515625" style="46" bestFit="1" customWidth="1"/>
    <col min="6934" max="6934" width="10.42578125" style="46" customWidth="1"/>
    <col min="6935" max="6935" width="12.5703125" style="46" customWidth="1"/>
    <col min="6936" max="6936" width="11.42578125" style="46" customWidth="1"/>
    <col min="6937" max="6937" width="12.42578125" style="46" customWidth="1"/>
    <col min="6938" max="6941" width="9.85546875" style="46" bestFit="1" customWidth="1"/>
    <col min="6942" max="6949" width="11.28515625" style="46" bestFit="1" customWidth="1"/>
    <col min="6950" max="7152" width="9.140625" style="46"/>
    <col min="7153" max="7153" width="5" style="46" bestFit="1" customWidth="1"/>
    <col min="7154" max="7154" width="26" style="46" customWidth="1"/>
    <col min="7155" max="7163" width="9.7109375" style="46" customWidth="1"/>
    <col min="7164" max="7165" width="9.5703125" style="46" customWidth="1"/>
    <col min="7166" max="7166" width="9.140625" style="46"/>
    <col min="7167" max="7167" width="9.5703125" style="46" customWidth="1"/>
    <col min="7168" max="7168" width="9.7109375" style="46" customWidth="1"/>
    <col min="7169" max="7169" width="9.140625" style="46"/>
    <col min="7170" max="7170" width="9.85546875" style="46" customWidth="1"/>
    <col min="7171" max="7171" width="9.7109375" style="46" customWidth="1"/>
    <col min="7172" max="7172" width="9.140625" style="46"/>
    <col min="7173" max="7173" width="9.85546875" style="46" customWidth="1"/>
    <col min="7174" max="7174" width="9.7109375" style="46" customWidth="1"/>
    <col min="7175" max="7175" width="9.140625" style="46"/>
    <col min="7176" max="7176" width="9.85546875" style="46" customWidth="1"/>
    <col min="7177" max="7177" width="9.7109375" style="46" customWidth="1"/>
    <col min="7178" max="7178" width="9.140625" style="46"/>
    <col min="7179" max="7179" width="9.85546875" style="46" customWidth="1"/>
    <col min="7180" max="7180" width="9.7109375" style="46" customWidth="1"/>
    <col min="7181" max="7185" width="9.140625" style="46"/>
    <col min="7186" max="7186" width="10.28515625" style="46" bestFit="1" customWidth="1"/>
    <col min="7187" max="7187" width="10.42578125" style="46" customWidth="1"/>
    <col min="7188" max="7188" width="9.140625" style="46"/>
    <col min="7189" max="7189" width="10.28515625" style="46" bestFit="1" customWidth="1"/>
    <col min="7190" max="7190" width="10.42578125" style="46" customWidth="1"/>
    <col min="7191" max="7191" width="12.5703125" style="46" customWidth="1"/>
    <col min="7192" max="7192" width="11.42578125" style="46" customWidth="1"/>
    <col min="7193" max="7193" width="12.42578125" style="46" customWidth="1"/>
    <col min="7194" max="7197" width="9.85546875" style="46" bestFit="1" customWidth="1"/>
    <col min="7198" max="7205" width="11.28515625" style="46" bestFit="1" customWidth="1"/>
    <col min="7206" max="7408" width="9.140625" style="46"/>
    <col min="7409" max="7409" width="5" style="46" bestFit="1" customWidth="1"/>
    <col min="7410" max="7410" width="26" style="46" customWidth="1"/>
    <col min="7411" max="7419" width="9.7109375" style="46" customWidth="1"/>
    <col min="7420" max="7421" width="9.5703125" style="46" customWidth="1"/>
    <col min="7422" max="7422" width="9.140625" style="46"/>
    <col min="7423" max="7423" width="9.5703125" style="46" customWidth="1"/>
    <col min="7424" max="7424" width="9.7109375" style="46" customWidth="1"/>
    <col min="7425" max="7425" width="9.140625" style="46"/>
    <col min="7426" max="7426" width="9.85546875" style="46" customWidth="1"/>
    <col min="7427" max="7427" width="9.7109375" style="46" customWidth="1"/>
    <col min="7428" max="7428" width="9.140625" style="46"/>
    <col min="7429" max="7429" width="9.85546875" style="46" customWidth="1"/>
    <col min="7430" max="7430" width="9.7109375" style="46" customWidth="1"/>
    <col min="7431" max="7431" width="9.140625" style="46"/>
    <col min="7432" max="7432" width="9.85546875" style="46" customWidth="1"/>
    <col min="7433" max="7433" width="9.7109375" style="46" customWidth="1"/>
    <col min="7434" max="7434" width="9.140625" style="46"/>
    <col min="7435" max="7435" width="9.85546875" style="46" customWidth="1"/>
    <col min="7436" max="7436" width="9.7109375" style="46" customWidth="1"/>
    <col min="7437" max="7441" width="9.140625" style="46"/>
    <col min="7442" max="7442" width="10.28515625" style="46" bestFit="1" customWidth="1"/>
    <col min="7443" max="7443" width="10.42578125" style="46" customWidth="1"/>
    <col min="7444" max="7444" width="9.140625" style="46"/>
    <col min="7445" max="7445" width="10.28515625" style="46" bestFit="1" customWidth="1"/>
    <col min="7446" max="7446" width="10.42578125" style="46" customWidth="1"/>
    <col min="7447" max="7447" width="12.5703125" style="46" customWidth="1"/>
    <col min="7448" max="7448" width="11.42578125" style="46" customWidth="1"/>
    <col min="7449" max="7449" width="12.42578125" style="46" customWidth="1"/>
    <col min="7450" max="7453" width="9.85546875" style="46" bestFit="1" customWidth="1"/>
    <col min="7454" max="7461" width="11.28515625" style="46" bestFit="1" customWidth="1"/>
    <col min="7462" max="7664" width="9.140625" style="46"/>
    <col min="7665" max="7665" width="5" style="46" bestFit="1" customWidth="1"/>
    <col min="7666" max="7666" width="26" style="46" customWidth="1"/>
    <col min="7667" max="7675" width="9.7109375" style="46" customWidth="1"/>
    <col min="7676" max="7677" width="9.5703125" style="46" customWidth="1"/>
    <col min="7678" max="7678" width="9.140625" style="46"/>
    <col min="7679" max="7679" width="9.5703125" style="46" customWidth="1"/>
    <col min="7680" max="7680" width="9.7109375" style="46" customWidth="1"/>
    <col min="7681" max="7681" width="9.140625" style="46"/>
    <col min="7682" max="7682" width="9.85546875" style="46" customWidth="1"/>
    <col min="7683" max="7683" width="9.7109375" style="46" customWidth="1"/>
    <col min="7684" max="7684" width="9.140625" style="46"/>
    <col min="7685" max="7685" width="9.85546875" style="46" customWidth="1"/>
    <col min="7686" max="7686" width="9.7109375" style="46" customWidth="1"/>
    <col min="7687" max="7687" width="9.140625" style="46"/>
    <col min="7688" max="7688" width="9.85546875" style="46" customWidth="1"/>
    <col min="7689" max="7689" width="9.7109375" style="46" customWidth="1"/>
    <col min="7690" max="7690" width="9.140625" style="46"/>
    <col min="7691" max="7691" width="9.85546875" style="46" customWidth="1"/>
    <col min="7692" max="7692" width="9.7109375" style="46" customWidth="1"/>
    <col min="7693" max="7697" width="9.140625" style="46"/>
    <col min="7698" max="7698" width="10.28515625" style="46" bestFit="1" customWidth="1"/>
    <col min="7699" max="7699" width="10.42578125" style="46" customWidth="1"/>
    <col min="7700" max="7700" width="9.140625" style="46"/>
    <col min="7701" max="7701" width="10.28515625" style="46" bestFit="1" customWidth="1"/>
    <col min="7702" max="7702" width="10.42578125" style="46" customWidth="1"/>
    <col min="7703" max="7703" width="12.5703125" style="46" customWidth="1"/>
    <col min="7704" max="7704" width="11.42578125" style="46" customWidth="1"/>
    <col min="7705" max="7705" width="12.42578125" style="46" customWidth="1"/>
    <col min="7706" max="7709" width="9.85546875" style="46" bestFit="1" customWidth="1"/>
    <col min="7710" max="7717" width="11.28515625" style="46" bestFit="1" customWidth="1"/>
    <col min="7718" max="7920" width="9.140625" style="46"/>
    <col min="7921" max="7921" width="5" style="46" bestFit="1" customWidth="1"/>
    <col min="7922" max="7922" width="26" style="46" customWidth="1"/>
    <col min="7923" max="7931" width="9.7109375" style="46" customWidth="1"/>
    <col min="7932" max="7933" width="9.5703125" style="46" customWidth="1"/>
    <col min="7934" max="7934" width="9.140625" style="46"/>
    <col min="7935" max="7935" width="9.5703125" style="46" customWidth="1"/>
    <col min="7936" max="7936" width="9.7109375" style="46" customWidth="1"/>
    <col min="7937" max="7937" width="9.140625" style="46"/>
    <col min="7938" max="7938" width="9.85546875" style="46" customWidth="1"/>
    <col min="7939" max="7939" width="9.7109375" style="46" customWidth="1"/>
    <col min="7940" max="7940" width="9.140625" style="46"/>
    <col min="7941" max="7941" width="9.85546875" style="46" customWidth="1"/>
    <col min="7942" max="7942" width="9.7109375" style="46" customWidth="1"/>
    <col min="7943" max="7943" width="9.140625" style="46"/>
    <col min="7944" max="7944" width="9.85546875" style="46" customWidth="1"/>
    <col min="7945" max="7945" width="9.7109375" style="46" customWidth="1"/>
    <col min="7946" max="7946" width="9.140625" style="46"/>
    <col min="7947" max="7947" width="9.85546875" style="46" customWidth="1"/>
    <col min="7948" max="7948" width="9.7109375" style="46" customWidth="1"/>
    <col min="7949" max="7953" width="9.140625" style="46"/>
    <col min="7954" max="7954" width="10.28515625" style="46" bestFit="1" customWidth="1"/>
    <col min="7955" max="7955" width="10.42578125" style="46" customWidth="1"/>
    <col min="7956" max="7956" width="9.140625" style="46"/>
    <col min="7957" max="7957" width="10.28515625" style="46" bestFit="1" customWidth="1"/>
    <col min="7958" max="7958" width="10.42578125" style="46" customWidth="1"/>
    <col min="7959" max="7959" width="12.5703125" style="46" customWidth="1"/>
    <col min="7960" max="7960" width="11.42578125" style="46" customWidth="1"/>
    <col min="7961" max="7961" width="12.42578125" style="46" customWidth="1"/>
    <col min="7962" max="7965" width="9.85546875" style="46" bestFit="1" customWidth="1"/>
    <col min="7966" max="7973" width="11.28515625" style="46" bestFit="1" customWidth="1"/>
    <col min="7974" max="8176" width="9.140625" style="46"/>
    <col min="8177" max="8177" width="5" style="46" bestFit="1" customWidth="1"/>
    <col min="8178" max="8178" width="26" style="46" customWidth="1"/>
    <col min="8179" max="8187" width="9.7109375" style="46" customWidth="1"/>
    <col min="8188" max="8189" width="9.5703125" style="46" customWidth="1"/>
    <col min="8190" max="8190" width="9.140625" style="46"/>
    <col min="8191" max="8191" width="9.5703125" style="46" customWidth="1"/>
    <col min="8192" max="8192" width="9.7109375" style="46" customWidth="1"/>
    <col min="8193" max="8193" width="9.140625" style="46"/>
    <col min="8194" max="8194" width="9.85546875" style="46" customWidth="1"/>
    <col min="8195" max="8195" width="9.7109375" style="46" customWidth="1"/>
    <col min="8196" max="8196" width="9.140625" style="46"/>
    <col min="8197" max="8197" width="9.85546875" style="46" customWidth="1"/>
    <col min="8198" max="8198" width="9.7109375" style="46" customWidth="1"/>
    <col min="8199" max="8199" width="9.140625" style="46"/>
    <col min="8200" max="8200" width="9.85546875" style="46" customWidth="1"/>
    <col min="8201" max="8201" width="9.7109375" style="46" customWidth="1"/>
    <col min="8202" max="8202" width="9.140625" style="46"/>
    <col min="8203" max="8203" width="9.85546875" style="46" customWidth="1"/>
    <col min="8204" max="8204" width="9.7109375" style="46" customWidth="1"/>
    <col min="8205" max="8209" width="9.140625" style="46"/>
    <col min="8210" max="8210" width="10.28515625" style="46" bestFit="1" customWidth="1"/>
    <col min="8211" max="8211" width="10.42578125" style="46" customWidth="1"/>
    <col min="8212" max="8212" width="9.140625" style="46"/>
    <col min="8213" max="8213" width="10.28515625" style="46" bestFit="1" customWidth="1"/>
    <col min="8214" max="8214" width="10.42578125" style="46" customWidth="1"/>
    <col min="8215" max="8215" width="12.5703125" style="46" customWidth="1"/>
    <col min="8216" max="8216" width="11.42578125" style="46" customWidth="1"/>
    <col min="8217" max="8217" width="12.42578125" style="46" customWidth="1"/>
    <col min="8218" max="8221" width="9.85546875" style="46" bestFit="1" customWidth="1"/>
    <col min="8222" max="8229" width="11.28515625" style="46" bestFit="1" customWidth="1"/>
    <col min="8230" max="8432" width="9.140625" style="46"/>
    <col min="8433" max="8433" width="5" style="46" bestFit="1" customWidth="1"/>
    <col min="8434" max="8434" width="26" style="46" customWidth="1"/>
    <col min="8435" max="8443" width="9.7109375" style="46" customWidth="1"/>
    <col min="8444" max="8445" width="9.5703125" style="46" customWidth="1"/>
    <col min="8446" max="8446" width="9.140625" style="46"/>
    <col min="8447" max="8447" width="9.5703125" style="46" customWidth="1"/>
    <col min="8448" max="8448" width="9.7109375" style="46" customWidth="1"/>
    <col min="8449" max="8449" width="9.140625" style="46"/>
    <col min="8450" max="8450" width="9.85546875" style="46" customWidth="1"/>
    <col min="8451" max="8451" width="9.7109375" style="46" customWidth="1"/>
    <col min="8452" max="8452" width="9.140625" style="46"/>
    <col min="8453" max="8453" width="9.85546875" style="46" customWidth="1"/>
    <col min="8454" max="8454" width="9.7109375" style="46" customWidth="1"/>
    <col min="8455" max="8455" width="9.140625" style="46"/>
    <col min="8456" max="8456" width="9.85546875" style="46" customWidth="1"/>
    <col min="8457" max="8457" width="9.7109375" style="46" customWidth="1"/>
    <col min="8458" max="8458" width="9.140625" style="46"/>
    <col min="8459" max="8459" width="9.85546875" style="46" customWidth="1"/>
    <col min="8460" max="8460" width="9.7109375" style="46" customWidth="1"/>
    <col min="8461" max="8465" width="9.140625" style="46"/>
    <col min="8466" max="8466" width="10.28515625" style="46" bestFit="1" customWidth="1"/>
    <col min="8467" max="8467" width="10.42578125" style="46" customWidth="1"/>
    <col min="8468" max="8468" width="9.140625" style="46"/>
    <col min="8469" max="8469" width="10.28515625" style="46" bestFit="1" customWidth="1"/>
    <col min="8470" max="8470" width="10.42578125" style="46" customWidth="1"/>
    <col min="8471" max="8471" width="12.5703125" style="46" customWidth="1"/>
    <col min="8472" max="8472" width="11.42578125" style="46" customWidth="1"/>
    <col min="8473" max="8473" width="12.42578125" style="46" customWidth="1"/>
    <col min="8474" max="8477" width="9.85546875" style="46" bestFit="1" customWidth="1"/>
    <col min="8478" max="8485" width="11.28515625" style="46" bestFit="1" customWidth="1"/>
    <col min="8486" max="8688" width="9.140625" style="46"/>
    <col min="8689" max="8689" width="5" style="46" bestFit="1" customWidth="1"/>
    <col min="8690" max="8690" width="26" style="46" customWidth="1"/>
    <col min="8691" max="8699" width="9.7109375" style="46" customWidth="1"/>
    <col min="8700" max="8701" width="9.5703125" style="46" customWidth="1"/>
    <col min="8702" max="8702" width="9.140625" style="46"/>
    <col min="8703" max="8703" width="9.5703125" style="46" customWidth="1"/>
    <col min="8704" max="8704" width="9.7109375" style="46" customWidth="1"/>
    <col min="8705" max="8705" width="9.140625" style="46"/>
    <col min="8706" max="8706" width="9.85546875" style="46" customWidth="1"/>
    <col min="8707" max="8707" width="9.7109375" style="46" customWidth="1"/>
    <col min="8708" max="8708" width="9.140625" style="46"/>
    <col min="8709" max="8709" width="9.85546875" style="46" customWidth="1"/>
    <col min="8710" max="8710" width="9.7109375" style="46" customWidth="1"/>
    <col min="8711" max="8711" width="9.140625" style="46"/>
    <col min="8712" max="8712" width="9.85546875" style="46" customWidth="1"/>
    <col min="8713" max="8713" width="9.7109375" style="46" customWidth="1"/>
    <col min="8714" max="8714" width="9.140625" style="46"/>
    <col min="8715" max="8715" width="9.85546875" style="46" customWidth="1"/>
    <col min="8716" max="8716" width="9.7109375" style="46" customWidth="1"/>
    <col min="8717" max="8721" width="9.140625" style="46"/>
    <col min="8722" max="8722" width="10.28515625" style="46" bestFit="1" customWidth="1"/>
    <col min="8723" max="8723" width="10.42578125" style="46" customWidth="1"/>
    <col min="8724" max="8724" width="9.140625" style="46"/>
    <col min="8725" max="8725" width="10.28515625" style="46" bestFit="1" customWidth="1"/>
    <col min="8726" max="8726" width="10.42578125" style="46" customWidth="1"/>
    <col min="8727" max="8727" width="12.5703125" style="46" customWidth="1"/>
    <col min="8728" max="8728" width="11.42578125" style="46" customWidth="1"/>
    <col min="8729" max="8729" width="12.42578125" style="46" customWidth="1"/>
    <col min="8730" max="8733" width="9.85546875" style="46" bestFit="1" customWidth="1"/>
    <col min="8734" max="8741" width="11.28515625" style="46" bestFit="1" customWidth="1"/>
    <col min="8742" max="8944" width="9.140625" style="46"/>
    <col min="8945" max="8945" width="5" style="46" bestFit="1" customWidth="1"/>
    <col min="8946" max="8946" width="26" style="46" customWidth="1"/>
    <col min="8947" max="8955" width="9.7109375" style="46" customWidth="1"/>
    <col min="8956" max="8957" width="9.5703125" style="46" customWidth="1"/>
    <col min="8958" max="8958" width="9.140625" style="46"/>
    <col min="8959" max="8959" width="9.5703125" style="46" customWidth="1"/>
    <col min="8960" max="8960" width="9.7109375" style="46" customWidth="1"/>
    <col min="8961" max="8961" width="9.140625" style="46"/>
    <col min="8962" max="8962" width="9.85546875" style="46" customWidth="1"/>
    <col min="8963" max="8963" width="9.7109375" style="46" customWidth="1"/>
    <col min="8964" max="8964" width="9.140625" style="46"/>
    <col min="8965" max="8965" width="9.85546875" style="46" customWidth="1"/>
    <col min="8966" max="8966" width="9.7109375" style="46" customWidth="1"/>
    <col min="8967" max="8967" width="9.140625" style="46"/>
    <col min="8968" max="8968" width="9.85546875" style="46" customWidth="1"/>
    <col min="8969" max="8969" width="9.7109375" style="46" customWidth="1"/>
    <col min="8970" max="8970" width="9.140625" style="46"/>
    <col min="8971" max="8971" width="9.85546875" style="46" customWidth="1"/>
    <col min="8972" max="8972" width="9.7109375" style="46" customWidth="1"/>
    <col min="8973" max="8977" width="9.140625" style="46"/>
    <col min="8978" max="8978" width="10.28515625" style="46" bestFit="1" customWidth="1"/>
    <col min="8979" max="8979" width="10.42578125" style="46" customWidth="1"/>
    <col min="8980" max="8980" width="9.140625" style="46"/>
    <col min="8981" max="8981" width="10.28515625" style="46" bestFit="1" customWidth="1"/>
    <col min="8982" max="8982" width="10.42578125" style="46" customWidth="1"/>
    <col min="8983" max="8983" width="12.5703125" style="46" customWidth="1"/>
    <col min="8984" max="8984" width="11.42578125" style="46" customWidth="1"/>
    <col min="8985" max="8985" width="12.42578125" style="46" customWidth="1"/>
    <col min="8986" max="8989" width="9.85546875" style="46" bestFit="1" customWidth="1"/>
    <col min="8990" max="8997" width="11.28515625" style="46" bestFit="1" customWidth="1"/>
    <col min="8998" max="9200" width="9.140625" style="46"/>
    <col min="9201" max="9201" width="5" style="46" bestFit="1" customWidth="1"/>
    <col min="9202" max="9202" width="26" style="46" customWidth="1"/>
    <col min="9203" max="9211" width="9.7109375" style="46" customWidth="1"/>
    <col min="9212" max="9213" width="9.5703125" style="46" customWidth="1"/>
    <col min="9214" max="9214" width="9.140625" style="46"/>
    <col min="9215" max="9215" width="9.5703125" style="46" customWidth="1"/>
    <col min="9216" max="9216" width="9.7109375" style="46" customWidth="1"/>
    <col min="9217" max="9217" width="9.140625" style="46"/>
    <col min="9218" max="9218" width="9.85546875" style="46" customWidth="1"/>
    <col min="9219" max="9219" width="9.7109375" style="46" customWidth="1"/>
    <col min="9220" max="9220" width="9.140625" style="46"/>
    <col min="9221" max="9221" width="9.85546875" style="46" customWidth="1"/>
    <col min="9222" max="9222" width="9.7109375" style="46" customWidth="1"/>
    <col min="9223" max="9223" width="9.140625" style="46"/>
    <col min="9224" max="9224" width="9.85546875" style="46" customWidth="1"/>
    <col min="9225" max="9225" width="9.7109375" style="46" customWidth="1"/>
    <col min="9226" max="9226" width="9.140625" style="46"/>
    <col min="9227" max="9227" width="9.85546875" style="46" customWidth="1"/>
    <col min="9228" max="9228" width="9.7109375" style="46" customWidth="1"/>
    <col min="9229" max="9233" width="9.140625" style="46"/>
    <col min="9234" max="9234" width="10.28515625" style="46" bestFit="1" customWidth="1"/>
    <col min="9235" max="9235" width="10.42578125" style="46" customWidth="1"/>
    <col min="9236" max="9236" width="9.140625" style="46"/>
    <col min="9237" max="9237" width="10.28515625" style="46" bestFit="1" customWidth="1"/>
    <col min="9238" max="9238" width="10.42578125" style="46" customWidth="1"/>
    <col min="9239" max="9239" width="12.5703125" style="46" customWidth="1"/>
    <col min="9240" max="9240" width="11.42578125" style="46" customWidth="1"/>
    <col min="9241" max="9241" width="12.42578125" style="46" customWidth="1"/>
    <col min="9242" max="9245" width="9.85546875" style="46" bestFit="1" customWidth="1"/>
    <col min="9246" max="9253" width="11.28515625" style="46" bestFit="1" customWidth="1"/>
    <col min="9254" max="9456" width="9.140625" style="46"/>
    <col min="9457" max="9457" width="5" style="46" bestFit="1" customWidth="1"/>
    <col min="9458" max="9458" width="26" style="46" customWidth="1"/>
    <col min="9459" max="9467" width="9.7109375" style="46" customWidth="1"/>
    <col min="9468" max="9469" width="9.5703125" style="46" customWidth="1"/>
    <col min="9470" max="9470" width="9.140625" style="46"/>
    <col min="9471" max="9471" width="9.5703125" style="46" customWidth="1"/>
    <col min="9472" max="9472" width="9.7109375" style="46" customWidth="1"/>
    <col min="9473" max="9473" width="9.140625" style="46"/>
    <col min="9474" max="9474" width="9.85546875" style="46" customWidth="1"/>
    <col min="9475" max="9475" width="9.7109375" style="46" customWidth="1"/>
    <col min="9476" max="9476" width="9.140625" style="46"/>
    <col min="9477" max="9477" width="9.85546875" style="46" customWidth="1"/>
    <col min="9478" max="9478" width="9.7109375" style="46" customWidth="1"/>
    <col min="9479" max="9479" width="9.140625" style="46"/>
    <col min="9480" max="9480" width="9.85546875" style="46" customWidth="1"/>
    <col min="9481" max="9481" width="9.7109375" style="46" customWidth="1"/>
    <col min="9482" max="9482" width="9.140625" style="46"/>
    <col min="9483" max="9483" width="9.85546875" style="46" customWidth="1"/>
    <col min="9484" max="9484" width="9.7109375" style="46" customWidth="1"/>
    <col min="9485" max="9489" width="9.140625" style="46"/>
    <col min="9490" max="9490" width="10.28515625" style="46" bestFit="1" customWidth="1"/>
    <col min="9491" max="9491" width="10.42578125" style="46" customWidth="1"/>
    <col min="9492" max="9492" width="9.140625" style="46"/>
    <col min="9493" max="9493" width="10.28515625" style="46" bestFit="1" customWidth="1"/>
    <col min="9494" max="9494" width="10.42578125" style="46" customWidth="1"/>
    <col min="9495" max="9495" width="12.5703125" style="46" customWidth="1"/>
    <col min="9496" max="9496" width="11.42578125" style="46" customWidth="1"/>
    <col min="9497" max="9497" width="12.42578125" style="46" customWidth="1"/>
    <col min="9498" max="9501" width="9.85546875" style="46" bestFit="1" customWidth="1"/>
    <col min="9502" max="9509" width="11.28515625" style="46" bestFit="1" customWidth="1"/>
    <col min="9510" max="9712" width="9.140625" style="46"/>
    <col min="9713" max="9713" width="5" style="46" bestFit="1" customWidth="1"/>
    <col min="9714" max="9714" width="26" style="46" customWidth="1"/>
    <col min="9715" max="9723" width="9.7109375" style="46" customWidth="1"/>
    <col min="9724" max="9725" width="9.5703125" style="46" customWidth="1"/>
    <col min="9726" max="9726" width="9.140625" style="46"/>
    <col min="9727" max="9727" width="9.5703125" style="46" customWidth="1"/>
    <col min="9728" max="9728" width="9.7109375" style="46" customWidth="1"/>
    <col min="9729" max="9729" width="9.140625" style="46"/>
    <col min="9730" max="9730" width="9.85546875" style="46" customWidth="1"/>
    <col min="9731" max="9731" width="9.7109375" style="46" customWidth="1"/>
    <col min="9732" max="9732" width="9.140625" style="46"/>
    <col min="9733" max="9733" width="9.85546875" style="46" customWidth="1"/>
    <col min="9734" max="9734" width="9.7109375" style="46" customWidth="1"/>
    <col min="9735" max="9735" width="9.140625" style="46"/>
    <col min="9736" max="9736" width="9.85546875" style="46" customWidth="1"/>
    <col min="9737" max="9737" width="9.7109375" style="46" customWidth="1"/>
    <col min="9738" max="9738" width="9.140625" style="46"/>
    <col min="9739" max="9739" width="9.85546875" style="46" customWidth="1"/>
    <col min="9740" max="9740" width="9.7109375" style="46" customWidth="1"/>
    <col min="9741" max="9745" width="9.140625" style="46"/>
    <col min="9746" max="9746" width="10.28515625" style="46" bestFit="1" customWidth="1"/>
    <col min="9747" max="9747" width="10.42578125" style="46" customWidth="1"/>
    <col min="9748" max="9748" width="9.140625" style="46"/>
    <col min="9749" max="9749" width="10.28515625" style="46" bestFit="1" customWidth="1"/>
    <col min="9750" max="9750" width="10.42578125" style="46" customWidth="1"/>
    <col min="9751" max="9751" width="12.5703125" style="46" customWidth="1"/>
    <col min="9752" max="9752" width="11.42578125" style="46" customWidth="1"/>
    <col min="9753" max="9753" width="12.42578125" style="46" customWidth="1"/>
    <col min="9754" max="9757" width="9.85546875" style="46" bestFit="1" customWidth="1"/>
    <col min="9758" max="9765" width="11.28515625" style="46" bestFit="1" customWidth="1"/>
    <col min="9766" max="9968" width="9.140625" style="46"/>
    <col min="9969" max="9969" width="5" style="46" bestFit="1" customWidth="1"/>
    <col min="9970" max="9970" width="26" style="46" customWidth="1"/>
    <col min="9971" max="9979" width="9.7109375" style="46" customWidth="1"/>
    <col min="9980" max="9981" width="9.5703125" style="46" customWidth="1"/>
    <col min="9982" max="9982" width="9.140625" style="46"/>
    <col min="9983" max="9983" width="9.5703125" style="46" customWidth="1"/>
    <col min="9984" max="9984" width="9.7109375" style="46" customWidth="1"/>
    <col min="9985" max="9985" width="9.140625" style="46"/>
    <col min="9986" max="9986" width="9.85546875" style="46" customWidth="1"/>
    <col min="9987" max="9987" width="9.7109375" style="46" customWidth="1"/>
    <col min="9988" max="9988" width="9.140625" style="46"/>
    <col min="9989" max="9989" width="9.85546875" style="46" customWidth="1"/>
    <col min="9990" max="9990" width="9.7109375" style="46" customWidth="1"/>
    <col min="9991" max="9991" width="9.140625" style="46"/>
    <col min="9992" max="9992" width="9.85546875" style="46" customWidth="1"/>
    <col min="9993" max="9993" width="9.7109375" style="46" customWidth="1"/>
    <col min="9994" max="9994" width="9.140625" style="46"/>
    <col min="9995" max="9995" width="9.85546875" style="46" customWidth="1"/>
    <col min="9996" max="9996" width="9.7109375" style="46" customWidth="1"/>
    <col min="9997" max="10001" width="9.140625" style="46"/>
    <col min="10002" max="10002" width="10.28515625" style="46" bestFit="1" customWidth="1"/>
    <col min="10003" max="10003" width="10.42578125" style="46" customWidth="1"/>
    <col min="10004" max="10004" width="9.140625" style="46"/>
    <col min="10005" max="10005" width="10.28515625" style="46" bestFit="1" customWidth="1"/>
    <col min="10006" max="10006" width="10.42578125" style="46" customWidth="1"/>
    <col min="10007" max="10007" width="12.5703125" style="46" customWidth="1"/>
    <col min="10008" max="10008" width="11.42578125" style="46" customWidth="1"/>
    <col min="10009" max="10009" width="12.42578125" style="46" customWidth="1"/>
    <col min="10010" max="10013" width="9.85546875" style="46" bestFit="1" customWidth="1"/>
    <col min="10014" max="10021" width="11.28515625" style="46" bestFit="1" customWidth="1"/>
    <col min="10022" max="10224" width="9.140625" style="46"/>
    <col min="10225" max="10225" width="5" style="46" bestFit="1" customWidth="1"/>
    <col min="10226" max="10226" width="26" style="46" customWidth="1"/>
    <col min="10227" max="10235" width="9.7109375" style="46" customWidth="1"/>
    <col min="10236" max="10237" width="9.5703125" style="46" customWidth="1"/>
    <col min="10238" max="10238" width="9.140625" style="46"/>
    <col min="10239" max="10239" width="9.5703125" style="46" customWidth="1"/>
    <col min="10240" max="10240" width="9.7109375" style="46" customWidth="1"/>
    <col min="10241" max="10241" width="9.140625" style="46"/>
    <col min="10242" max="10242" width="9.85546875" style="46" customWidth="1"/>
    <col min="10243" max="10243" width="9.7109375" style="46" customWidth="1"/>
    <col min="10244" max="10244" width="9.140625" style="46"/>
    <col min="10245" max="10245" width="9.85546875" style="46" customWidth="1"/>
    <col min="10246" max="10246" width="9.7109375" style="46" customWidth="1"/>
    <col min="10247" max="10247" width="9.140625" style="46"/>
    <col min="10248" max="10248" width="9.85546875" style="46" customWidth="1"/>
    <col min="10249" max="10249" width="9.7109375" style="46" customWidth="1"/>
    <col min="10250" max="10250" width="9.140625" style="46"/>
    <col min="10251" max="10251" width="9.85546875" style="46" customWidth="1"/>
    <col min="10252" max="10252" width="9.7109375" style="46" customWidth="1"/>
    <col min="10253" max="10257" width="9.140625" style="46"/>
    <col min="10258" max="10258" width="10.28515625" style="46" bestFit="1" customWidth="1"/>
    <col min="10259" max="10259" width="10.42578125" style="46" customWidth="1"/>
    <col min="10260" max="10260" width="9.140625" style="46"/>
    <col min="10261" max="10261" width="10.28515625" style="46" bestFit="1" customWidth="1"/>
    <col min="10262" max="10262" width="10.42578125" style="46" customWidth="1"/>
    <col min="10263" max="10263" width="12.5703125" style="46" customWidth="1"/>
    <col min="10264" max="10264" width="11.42578125" style="46" customWidth="1"/>
    <col min="10265" max="10265" width="12.42578125" style="46" customWidth="1"/>
    <col min="10266" max="10269" width="9.85546875" style="46" bestFit="1" customWidth="1"/>
    <col min="10270" max="10277" width="11.28515625" style="46" bestFit="1" customWidth="1"/>
    <col min="10278" max="10480" width="9.140625" style="46"/>
    <col min="10481" max="10481" width="5" style="46" bestFit="1" customWidth="1"/>
    <col min="10482" max="10482" width="26" style="46" customWidth="1"/>
    <col min="10483" max="10491" width="9.7109375" style="46" customWidth="1"/>
    <col min="10492" max="10493" width="9.5703125" style="46" customWidth="1"/>
    <col min="10494" max="10494" width="9.140625" style="46"/>
    <col min="10495" max="10495" width="9.5703125" style="46" customWidth="1"/>
    <col min="10496" max="10496" width="9.7109375" style="46" customWidth="1"/>
    <col min="10497" max="10497" width="9.140625" style="46"/>
    <col min="10498" max="10498" width="9.85546875" style="46" customWidth="1"/>
    <col min="10499" max="10499" width="9.7109375" style="46" customWidth="1"/>
    <col min="10500" max="10500" width="9.140625" style="46"/>
    <col min="10501" max="10501" width="9.85546875" style="46" customWidth="1"/>
    <col min="10502" max="10502" width="9.7109375" style="46" customWidth="1"/>
    <col min="10503" max="10503" width="9.140625" style="46"/>
    <col min="10504" max="10504" width="9.85546875" style="46" customWidth="1"/>
    <col min="10505" max="10505" width="9.7109375" style="46" customWidth="1"/>
    <col min="10506" max="10506" width="9.140625" style="46"/>
    <col min="10507" max="10507" width="9.85546875" style="46" customWidth="1"/>
    <col min="10508" max="10508" width="9.7109375" style="46" customWidth="1"/>
    <col min="10509" max="10513" width="9.140625" style="46"/>
    <col min="10514" max="10514" width="10.28515625" style="46" bestFit="1" customWidth="1"/>
    <col min="10515" max="10515" width="10.42578125" style="46" customWidth="1"/>
    <col min="10516" max="10516" width="9.140625" style="46"/>
    <col min="10517" max="10517" width="10.28515625" style="46" bestFit="1" customWidth="1"/>
    <col min="10518" max="10518" width="10.42578125" style="46" customWidth="1"/>
    <col min="10519" max="10519" width="12.5703125" style="46" customWidth="1"/>
    <col min="10520" max="10520" width="11.42578125" style="46" customWidth="1"/>
    <col min="10521" max="10521" width="12.42578125" style="46" customWidth="1"/>
    <col min="10522" max="10525" width="9.85546875" style="46" bestFit="1" customWidth="1"/>
    <col min="10526" max="10533" width="11.28515625" style="46" bestFit="1" customWidth="1"/>
    <col min="10534" max="10736" width="9.140625" style="46"/>
    <col min="10737" max="10737" width="5" style="46" bestFit="1" customWidth="1"/>
    <col min="10738" max="10738" width="26" style="46" customWidth="1"/>
    <col min="10739" max="10747" width="9.7109375" style="46" customWidth="1"/>
    <col min="10748" max="10749" width="9.5703125" style="46" customWidth="1"/>
    <col min="10750" max="10750" width="9.140625" style="46"/>
    <col min="10751" max="10751" width="9.5703125" style="46" customWidth="1"/>
    <col min="10752" max="10752" width="9.7109375" style="46" customWidth="1"/>
    <col min="10753" max="10753" width="9.140625" style="46"/>
    <col min="10754" max="10754" width="9.85546875" style="46" customWidth="1"/>
    <col min="10755" max="10755" width="9.7109375" style="46" customWidth="1"/>
    <col min="10756" max="10756" width="9.140625" style="46"/>
    <col min="10757" max="10757" width="9.85546875" style="46" customWidth="1"/>
    <col min="10758" max="10758" width="9.7109375" style="46" customWidth="1"/>
    <col min="10759" max="10759" width="9.140625" style="46"/>
    <col min="10760" max="10760" width="9.85546875" style="46" customWidth="1"/>
    <col min="10761" max="10761" width="9.7109375" style="46" customWidth="1"/>
    <col min="10762" max="10762" width="9.140625" style="46"/>
    <col min="10763" max="10763" width="9.85546875" style="46" customWidth="1"/>
    <col min="10764" max="10764" width="9.7109375" style="46" customWidth="1"/>
    <col min="10765" max="10769" width="9.140625" style="46"/>
    <col min="10770" max="10770" width="10.28515625" style="46" bestFit="1" customWidth="1"/>
    <col min="10771" max="10771" width="10.42578125" style="46" customWidth="1"/>
    <col min="10772" max="10772" width="9.140625" style="46"/>
    <col min="10773" max="10773" width="10.28515625" style="46" bestFit="1" customWidth="1"/>
    <col min="10774" max="10774" width="10.42578125" style="46" customWidth="1"/>
    <col min="10775" max="10775" width="12.5703125" style="46" customWidth="1"/>
    <col min="10776" max="10776" width="11.42578125" style="46" customWidth="1"/>
    <col min="10777" max="10777" width="12.42578125" style="46" customWidth="1"/>
    <col min="10778" max="10781" width="9.85546875" style="46" bestFit="1" customWidth="1"/>
    <col min="10782" max="10789" width="11.28515625" style="46" bestFit="1" customWidth="1"/>
    <col min="10790" max="10992" width="9.140625" style="46"/>
    <col min="10993" max="10993" width="5" style="46" bestFit="1" customWidth="1"/>
    <col min="10994" max="10994" width="26" style="46" customWidth="1"/>
    <col min="10995" max="11003" width="9.7109375" style="46" customWidth="1"/>
    <col min="11004" max="11005" width="9.5703125" style="46" customWidth="1"/>
    <col min="11006" max="11006" width="9.140625" style="46"/>
    <col min="11007" max="11007" width="9.5703125" style="46" customWidth="1"/>
    <col min="11008" max="11008" width="9.7109375" style="46" customWidth="1"/>
    <col min="11009" max="11009" width="9.140625" style="46"/>
    <col min="11010" max="11010" width="9.85546875" style="46" customWidth="1"/>
    <col min="11011" max="11011" width="9.7109375" style="46" customWidth="1"/>
    <col min="11012" max="11012" width="9.140625" style="46"/>
    <col min="11013" max="11013" width="9.85546875" style="46" customWidth="1"/>
    <col min="11014" max="11014" width="9.7109375" style="46" customWidth="1"/>
    <col min="11015" max="11015" width="9.140625" style="46"/>
    <col min="11016" max="11016" width="9.85546875" style="46" customWidth="1"/>
    <col min="11017" max="11017" width="9.7109375" style="46" customWidth="1"/>
    <col min="11018" max="11018" width="9.140625" style="46"/>
    <col min="11019" max="11019" width="9.85546875" style="46" customWidth="1"/>
    <col min="11020" max="11020" width="9.7109375" style="46" customWidth="1"/>
    <col min="11021" max="11025" width="9.140625" style="46"/>
    <col min="11026" max="11026" width="10.28515625" style="46" bestFit="1" customWidth="1"/>
    <col min="11027" max="11027" width="10.42578125" style="46" customWidth="1"/>
    <col min="11028" max="11028" width="9.140625" style="46"/>
    <col min="11029" max="11029" width="10.28515625" style="46" bestFit="1" customWidth="1"/>
    <col min="11030" max="11030" width="10.42578125" style="46" customWidth="1"/>
    <col min="11031" max="11031" width="12.5703125" style="46" customWidth="1"/>
    <col min="11032" max="11032" width="11.42578125" style="46" customWidth="1"/>
    <col min="11033" max="11033" width="12.42578125" style="46" customWidth="1"/>
    <col min="11034" max="11037" width="9.85546875" style="46" bestFit="1" customWidth="1"/>
    <col min="11038" max="11045" width="11.28515625" style="46" bestFit="1" customWidth="1"/>
    <col min="11046" max="11248" width="9.140625" style="46"/>
    <col min="11249" max="11249" width="5" style="46" bestFit="1" customWidth="1"/>
    <col min="11250" max="11250" width="26" style="46" customWidth="1"/>
    <col min="11251" max="11259" width="9.7109375" style="46" customWidth="1"/>
    <col min="11260" max="11261" width="9.5703125" style="46" customWidth="1"/>
    <col min="11262" max="11262" width="9.140625" style="46"/>
    <col min="11263" max="11263" width="9.5703125" style="46" customWidth="1"/>
    <col min="11264" max="11264" width="9.7109375" style="46" customWidth="1"/>
    <col min="11265" max="11265" width="9.140625" style="46"/>
    <col min="11266" max="11266" width="9.85546875" style="46" customWidth="1"/>
    <col min="11267" max="11267" width="9.7109375" style="46" customWidth="1"/>
    <col min="11268" max="11268" width="9.140625" style="46"/>
    <col min="11269" max="11269" width="9.85546875" style="46" customWidth="1"/>
    <col min="11270" max="11270" width="9.7109375" style="46" customWidth="1"/>
    <col min="11271" max="11271" width="9.140625" style="46"/>
    <col min="11272" max="11272" width="9.85546875" style="46" customWidth="1"/>
    <col min="11273" max="11273" width="9.7109375" style="46" customWidth="1"/>
    <col min="11274" max="11274" width="9.140625" style="46"/>
    <col min="11275" max="11275" width="9.85546875" style="46" customWidth="1"/>
    <col min="11276" max="11276" width="9.7109375" style="46" customWidth="1"/>
    <col min="11277" max="11281" width="9.140625" style="46"/>
    <col min="11282" max="11282" width="10.28515625" style="46" bestFit="1" customWidth="1"/>
    <col min="11283" max="11283" width="10.42578125" style="46" customWidth="1"/>
    <col min="11284" max="11284" width="9.140625" style="46"/>
    <col min="11285" max="11285" width="10.28515625" style="46" bestFit="1" customWidth="1"/>
    <col min="11286" max="11286" width="10.42578125" style="46" customWidth="1"/>
    <col min="11287" max="11287" width="12.5703125" style="46" customWidth="1"/>
    <col min="11288" max="11288" width="11.42578125" style="46" customWidth="1"/>
    <col min="11289" max="11289" width="12.42578125" style="46" customWidth="1"/>
    <col min="11290" max="11293" width="9.85546875" style="46" bestFit="1" customWidth="1"/>
    <col min="11294" max="11301" width="11.28515625" style="46" bestFit="1" customWidth="1"/>
    <col min="11302" max="11504" width="9.140625" style="46"/>
    <col min="11505" max="11505" width="5" style="46" bestFit="1" customWidth="1"/>
    <col min="11506" max="11506" width="26" style="46" customWidth="1"/>
    <col min="11507" max="11515" width="9.7109375" style="46" customWidth="1"/>
    <col min="11516" max="11517" width="9.5703125" style="46" customWidth="1"/>
    <col min="11518" max="11518" width="9.140625" style="46"/>
    <col min="11519" max="11519" width="9.5703125" style="46" customWidth="1"/>
    <col min="11520" max="11520" width="9.7109375" style="46" customWidth="1"/>
    <col min="11521" max="11521" width="9.140625" style="46"/>
    <col min="11522" max="11522" width="9.85546875" style="46" customWidth="1"/>
    <col min="11523" max="11523" width="9.7109375" style="46" customWidth="1"/>
    <col min="11524" max="11524" width="9.140625" style="46"/>
    <col min="11525" max="11525" width="9.85546875" style="46" customWidth="1"/>
    <col min="11526" max="11526" width="9.7109375" style="46" customWidth="1"/>
    <col min="11527" max="11527" width="9.140625" style="46"/>
    <col min="11528" max="11528" width="9.85546875" style="46" customWidth="1"/>
    <col min="11529" max="11529" width="9.7109375" style="46" customWidth="1"/>
    <col min="11530" max="11530" width="9.140625" style="46"/>
    <col min="11531" max="11531" width="9.85546875" style="46" customWidth="1"/>
    <col min="11532" max="11532" width="9.7109375" style="46" customWidth="1"/>
    <col min="11533" max="11537" width="9.140625" style="46"/>
    <col min="11538" max="11538" width="10.28515625" style="46" bestFit="1" customWidth="1"/>
    <col min="11539" max="11539" width="10.42578125" style="46" customWidth="1"/>
    <col min="11540" max="11540" width="9.140625" style="46"/>
    <col min="11541" max="11541" width="10.28515625" style="46" bestFit="1" customWidth="1"/>
    <col min="11542" max="11542" width="10.42578125" style="46" customWidth="1"/>
    <col min="11543" max="11543" width="12.5703125" style="46" customWidth="1"/>
    <col min="11544" max="11544" width="11.42578125" style="46" customWidth="1"/>
    <col min="11545" max="11545" width="12.42578125" style="46" customWidth="1"/>
    <col min="11546" max="11549" width="9.85546875" style="46" bestFit="1" customWidth="1"/>
    <col min="11550" max="11557" width="11.28515625" style="46" bestFit="1" customWidth="1"/>
    <col min="11558" max="11760" width="9.140625" style="46"/>
    <col min="11761" max="11761" width="5" style="46" bestFit="1" customWidth="1"/>
    <col min="11762" max="11762" width="26" style="46" customWidth="1"/>
    <col min="11763" max="11771" width="9.7109375" style="46" customWidth="1"/>
    <col min="11772" max="11773" width="9.5703125" style="46" customWidth="1"/>
    <col min="11774" max="11774" width="9.140625" style="46"/>
    <col min="11775" max="11775" width="9.5703125" style="46" customWidth="1"/>
    <col min="11776" max="11776" width="9.7109375" style="46" customWidth="1"/>
    <col min="11777" max="11777" width="9.140625" style="46"/>
    <col min="11778" max="11778" width="9.85546875" style="46" customWidth="1"/>
    <col min="11779" max="11779" width="9.7109375" style="46" customWidth="1"/>
    <col min="11780" max="11780" width="9.140625" style="46"/>
    <col min="11781" max="11781" width="9.85546875" style="46" customWidth="1"/>
    <col min="11782" max="11782" width="9.7109375" style="46" customWidth="1"/>
    <col min="11783" max="11783" width="9.140625" style="46"/>
    <col min="11784" max="11784" width="9.85546875" style="46" customWidth="1"/>
    <col min="11785" max="11785" width="9.7109375" style="46" customWidth="1"/>
    <col min="11786" max="11786" width="9.140625" style="46"/>
    <col min="11787" max="11787" width="9.85546875" style="46" customWidth="1"/>
    <col min="11788" max="11788" width="9.7109375" style="46" customWidth="1"/>
    <col min="11789" max="11793" width="9.140625" style="46"/>
    <col min="11794" max="11794" width="10.28515625" style="46" bestFit="1" customWidth="1"/>
    <col min="11795" max="11795" width="10.42578125" style="46" customWidth="1"/>
    <col min="11796" max="11796" width="9.140625" style="46"/>
    <col min="11797" max="11797" width="10.28515625" style="46" bestFit="1" customWidth="1"/>
    <col min="11798" max="11798" width="10.42578125" style="46" customWidth="1"/>
    <col min="11799" max="11799" width="12.5703125" style="46" customWidth="1"/>
    <col min="11800" max="11800" width="11.42578125" style="46" customWidth="1"/>
    <col min="11801" max="11801" width="12.42578125" style="46" customWidth="1"/>
    <col min="11802" max="11805" width="9.85546875" style="46" bestFit="1" customWidth="1"/>
    <col min="11806" max="11813" width="11.28515625" style="46" bestFit="1" customWidth="1"/>
    <col min="11814" max="12016" width="9.140625" style="46"/>
    <col min="12017" max="12017" width="5" style="46" bestFit="1" customWidth="1"/>
    <col min="12018" max="12018" width="26" style="46" customWidth="1"/>
    <col min="12019" max="12027" width="9.7109375" style="46" customWidth="1"/>
    <col min="12028" max="12029" width="9.5703125" style="46" customWidth="1"/>
    <col min="12030" max="12030" width="9.140625" style="46"/>
    <col min="12031" max="12031" width="9.5703125" style="46" customWidth="1"/>
    <col min="12032" max="12032" width="9.7109375" style="46" customWidth="1"/>
    <col min="12033" max="12033" width="9.140625" style="46"/>
    <col min="12034" max="12034" width="9.85546875" style="46" customWidth="1"/>
    <col min="12035" max="12035" width="9.7109375" style="46" customWidth="1"/>
    <col min="12036" max="12036" width="9.140625" style="46"/>
    <col min="12037" max="12037" width="9.85546875" style="46" customWidth="1"/>
    <col min="12038" max="12038" width="9.7109375" style="46" customWidth="1"/>
    <col min="12039" max="12039" width="9.140625" style="46"/>
    <col min="12040" max="12040" width="9.85546875" style="46" customWidth="1"/>
    <col min="12041" max="12041" width="9.7109375" style="46" customWidth="1"/>
    <col min="12042" max="12042" width="9.140625" style="46"/>
    <col min="12043" max="12043" width="9.85546875" style="46" customWidth="1"/>
    <col min="12044" max="12044" width="9.7109375" style="46" customWidth="1"/>
    <col min="12045" max="12049" width="9.140625" style="46"/>
    <col min="12050" max="12050" width="10.28515625" style="46" bestFit="1" customWidth="1"/>
    <col min="12051" max="12051" width="10.42578125" style="46" customWidth="1"/>
    <col min="12052" max="12052" width="9.140625" style="46"/>
    <col min="12053" max="12053" width="10.28515625" style="46" bestFit="1" customWidth="1"/>
    <col min="12054" max="12054" width="10.42578125" style="46" customWidth="1"/>
    <col min="12055" max="12055" width="12.5703125" style="46" customWidth="1"/>
    <col min="12056" max="12056" width="11.42578125" style="46" customWidth="1"/>
    <col min="12057" max="12057" width="12.42578125" style="46" customWidth="1"/>
    <col min="12058" max="12061" width="9.85546875" style="46" bestFit="1" customWidth="1"/>
    <col min="12062" max="12069" width="11.28515625" style="46" bestFit="1" customWidth="1"/>
    <col min="12070" max="12272" width="9.140625" style="46"/>
    <col min="12273" max="12273" width="5" style="46" bestFit="1" customWidth="1"/>
    <col min="12274" max="12274" width="26" style="46" customWidth="1"/>
    <col min="12275" max="12283" width="9.7109375" style="46" customWidth="1"/>
    <col min="12284" max="12285" width="9.5703125" style="46" customWidth="1"/>
    <col min="12286" max="12286" width="9.140625" style="46"/>
    <col min="12287" max="12287" width="9.5703125" style="46" customWidth="1"/>
    <col min="12288" max="12288" width="9.7109375" style="46" customWidth="1"/>
    <col min="12289" max="12289" width="9.140625" style="46"/>
    <col min="12290" max="12290" width="9.85546875" style="46" customWidth="1"/>
    <col min="12291" max="12291" width="9.7109375" style="46" customWidth="1"/>
    <col min="12292" max="12292" width="9.140625" style="46"/>
    <col min="12293" max="12293" width="9.85546875" style="46" customWidth="1"/>
    <col min="12294" max="12294" width="9.7109375" style="46" customWidth="1"/>
    <col min="12295" max="12295" width="9.140625" style="46"/>
    <col min="12296" max="12296" width="9.85546875" style="46" customWidth="1"/>
    <col min="12297" max="12297" width="9.7109375" style="46" customWidth="1"/>
    <col min="12298" max="12298" width="9.140625" style="46"/>
    <col min="12299" max="12299" width="9.85546875" style="46" customWidth="1"/>
    <col min="12300" max="12300" width="9.7109375" style="46" customWidth="1"/>
    <col min="12301" max="12305" width="9.140625" style="46"/>
    <col min="12306" max="12306" width="10.28515625" style="46" bestFit="1" customWidth="1"/>
    <col min="12307" max="12307" width="10.42578125" style="46" customWidth="1"/>
    <col min="12308" max="12308" width="9.140625" style="46"/>
    <col min="12309" max="12309" width="10.28515625" style="46" bestFit="1" customWidth="1"/>
    <col min="12310" max="12310" width="10.42578125" style="46" customWidth="1"/>
    <col min="12311" max="12311" width="12.5703125" style="46" customWidth="1"/>
    <col min="12312" max="12312" width="11.42578125" style="46" customWidth="1"/>
    <col min="12313" max="12313" width="12.42578125" style="46" customWidth="1"/>
    <col min="12314" max="12317" width="9.85546875" style="46" bestFit="1" customWidth="1"/>
    <col min="12318" max="12325" width="11.28515625" style="46" bestFit="1" customWidth="1"/>
    <col min="12326" max="12528" width="9.140625" style="46"/>
    <col min="12529" max="12529" width="5" style="46" bestFit="1" customWidth="1"/>
    <col min="12530" max="12530" width="26" style="46" customWidth="1"/>
    <col min="12531" max="12539" width="9.7109375" style="46" customWidth="1"/>
    <col min="12540" max="12541" width="9.5703125" style="46" customWidth="1"/>
    <col min="12542" max="12542" width="9.140625" style="46"/>
    <col min="12543" max="12543" width="9.5703125" style="46" customWidth="1"/>
    <col min="12544" max="12544" width="9.7109375" style="46" customWidth="1"/>
    <col min="12545" max="12545" width="9.140625" style="46"/>
    <col min="12546" max="12546" width="9.85546875" style="46" customWidth="1"/>
    <col min="12547" max="12547" width="9.7109375" style="46" customWidth="1"/>
    <col min="12548" max="12548" width="9.140625" style="46"/>
    <col min="12549" max="12549" width="9.85546875" style="46" customWidth="1"/>
    <col min="12550" max="12550" width="9.7109375" style="46" customWidth="1"/>
    <col min="12551" max="12551" width="9.140625" style="46"/>
    <col min="12552" max="12552" width="9.85546875" style="46" customWidth="1"/>
    <col min="12553" max="12553" width="9.7109375" style="46" customWidth="1"/>
    <col min="12554" max="12554" width="9.140625" style="46"/>
    <col min="12555" max="12555" width="9.85546875" style="46" customWidth="1"/>
    <col min="12556" max="12556" width="9.7109375" style="46" customWidth="1"/>
    <col min="12557" max="12561" width="9.140625" style="46"/>
    <col min="12562" max="12562" width="10.28515625" style="46" bestFit="1" customWidth="1"/>
    <col min="12563" max="12563" width="10.42578125" style="46" customWidth="1"/>
    <col min="12564" max="12564" width="9.140625" style="46"/>
    <col min="12565" max="12565" width="10.28515625" style="46" bestFit="1" customWidth="1"/>
    <col min="12566" max="12566" width="10.42578125" style="46" customWidth="1"/>
    <col min="12567" max="12567" width="12.5703125" style="46" customWidth="1"/>
    <col min="12568" max="12568" width="11.42578125" style="46" customWidth="1"/>
    <col min="12569" max="12569" width="12.42578125" style="46" customWidth="1"/>
    <col min="12570" max="12573" width="9.85546875" style="46" bestFit="1" customWidth="1"/>
    <col min="12574" max="12581" width="11.28515625" style="46" bestFit="1" customWidth="1"/>
    <col min="12582" max="12784" width="9.140625" style="46"/>
    <col min="12785" max="12785" width="5" style="46" bestFit="1" customWidth="1"/>
    <col min="12786" max="12786" width="26" style="46" customWidth="1"/>
    <col min="12787" max="12795" width="9.7109375" style="46" customWidth="1"/>
    <col min="12796" max="12797" width="9.5703125" style="46" customWidth="1"/>
    <col min="12798" max="12798" width="9.140625" style="46"/>
    <col min="12799" max="12799" width="9.5703125" style="46" customWidth="1"/>
    <col min="12800" max="12800" width="9.7109375" style="46" customWidth="1"/>
    <col min="12801" max="12801" width="9.140625" style="46"/>
    <col min="12802" max="12802" width="9.85546875" style="46" customWidth="1"/>
    <col min="12803" max="12803" width="9.7109375" style="46" customWidth="1"/>
    <col min="12804" max="12804" width="9.140625" style="46"/>
    <col min="12805" max="12805" width="9.85546875" style="46" customWidth="1"/>
    <col min="12806" max="12806" width="9.7109375" style="46" customWidth="1"/>
    <col min="12807" max="12807" width="9.140625" style="46"/>
    <col min="12808" max="12808" width="9.85546875" style="46" customWidth="1"/>
    <col min="12809" max="12809" width="9.7109375" style="46" customWidth="1"/>
    <col min="12810" max="12810" width="9.140625" style="46"/>
    <col min="12811" max="12811" width="9.85546875" style="46" customWidth="1"/>
    <col min="12812" max="12812" width="9.7109375" style="46" customWidth="1"/>
    <col min="12813" max="12817" width="9.140625" style="46"/>
    <col min="12818" max="12818" width="10.28515625" style="46" bestFit="1" customWidth="1"/>
    <col min="12819" max="12819" width="10.42578125" style="46" customWidth="1"/>
    <col min="12820" max="12820" width="9.140625" style="46"/>
    <col min="12821" max="12821" width="10.28515625" style="46" bestFit="1" customWidth="1"/>
    <col min="12822" max="12822" width="10.42578125" style="46" customWidth="1"/>
    <col min="12823" max="12823" width="12.5703125" style="46" customWidth="1"/>
    <col min="12824" max="12824" width="11.42578125" style="46" customWidth="1"/>
    <col min="12825" max="12825" width="12.42578125" style="46" customWidth="1"/>
    <col min="12826" max="12829" width="9.85546875" style="46" bestFit="1" customWidth="1"/>
    <col min="12830" max="12837" width="11.28515625" style="46" bestFit="1" customWidth="1"/>
    <col min="12838" max="13040" width="9.140625" style="46"/>
    <col min="13041" max="13041" width="5" style="46" bestFit="1" customWidth="1"/>
    <col min="13042" max="13042" width="26" style="46" customWidth="1"/>
    <col min="13043" max="13051" width="9.7109375" style="46" customWidth="1"/>
    <col min="13052" max="13053" width="9.5703125" style="46" customWidth="1"/>
    <col min="13054" max="13054" width="9.140625" style="46"/>
    <col min="13055" max="13055" width="9.5703125" style="46" customWidth="1"/>
    <col min="13056" max="13056" width="9.7109375" style="46" customWidth="1"/>
    <col min="13057" max="13057" width="9.140625" style="46"/>
    <col min="13058" max="13058" width="9.85546875" style="46" customWidth="1"/>
    <col min="13059" max="13059" width="9.7109375" style="46" customWidth="1"/>
    <col min="13060" max="13060" width="9.140625" style="46"/>
    <col min="13061" max="13061" width="9.85546875" style="46" customWidth="1"/>
    <col min="13062" max="13062" width="9.7109375" style="46" customWidth="1"/>
    <col min="13063" max="13063" width="9.140625" style="46"/>
    <col min="13064" max="13064" width="9.85546875" style="46" customWidth="1"/>
    <col min="13065" max="13065" width="9.7109375" style="46" customWidth="1"/>
    <col min="13066" max="13066" width="9.140625" style="46"/>
    <col min="13067" max="13067" width="9.85546875" style="46" customWidth="1"/>
    <col min="13068" max="13068" width="9.7109375" style="46" customWidth="1"/>
    <col min="13069" max="13073" width="9.140625" style="46"/>
    <col min="13074" max="13074" width="10.28515625" style="46" bestFit="1" customWidth="1"/>
    <col min="13075" max="13075" width="10.42578125" style="46" customWidth="1"/>
    <col min="13076" max="13076" width="9.140625" style="46"/>
    <col min="13077" max="13077" width="10.28515625" style="46" bestFit="1" customWidth="1"/>
    <col min="13078" max="13078" width="10.42578125" style="46" customWidth="1"/>
    <col min="13079" max="13079" width="12.5703125" style="46" customWidth="1"/>
    <col min="13080" max="13080" width="11.42578125" style="46" customWidth="1"/>
    <col min="13081" max="13081" width="12.42578125" style="46" customWidth="1"/>
    <col min="13082" max="13085" width="9.85546875" style="46" bestFit="1" customWidth="1"/>
    <col min="13086" max="13093" width="11.28515625" style="46" bestFit="1" customWidth="1"/>
    <col min="13094" max="13296" width="9.140625" style="46"/>
    <col min="13297" max="13297" width="5" style="46" bestFit="1" customWidth="1"/>
    <col min="13298" max="13298" width="26" style="46" customWidth="1"/>
    <col min="13299" max="13307" width="9.7109375" style="46" customWidth="1"/>
    <col min="13308" max="13309" width="9.5703125" style="46" customWidth="1"/>
    <col min="13310" max="13310" width="9.140625" style="46"/>
    <col min="13311" max="13311" width="9.5703125" style="46" customWidth="1"/>
    <col min="13312" max="13312" width="9.7109375" style="46" customWidth="1"/>
    <col min="13313" max="13313" width="9.140625" style="46"/>
    <col min="13314" max="13314" width="9.85546875" style="46" customWidth="1"/>
    <col min="13315" max="13315" width="9.7109375" style="46" customWidth="1"/>
    <col min="13316" max="13316" width="9.140625" style="46"/>
    <col min="13317" max="13317" width="9.85546875" style="46" customWidth="1"/>
    <col min="13318" max="13318" width="9.7109375" style="46" customWidth="1"/>
    <col min="13319" max="13319" width="9.140625" style="46"/>
    <col min="13320" max="13320" width="9.85546875" style="46" customWidth="1"/>
    <col min="13321" max="13321" width="9.7109375" style="46" customWidth="1"/>
    <col min="13322" max="13322" width="9.140625" style="46"/>
    <col min="13323" max="13323" width="9.85546875" style="46" customWidth="1"/>
    <col min="13324" max="13324" width="9.7109375" style="46" customWidth="1"/>
    <col min="13325" max="13329" width="9.140625" style="46"/>
    <col min="13330" max="13330" width="10.28515625" style="46" bestFit="1" customWidth="1"/>
    <col min="13331" max="13331" width="10.42578125" style="46" customWidth="1"/>
    <col min="13332" max="13332" width="9.140625" style="46"/>
    <col min="13333" max="13333" width="10.28515625" style="46" bestFit="1" customWidth="1"/>
    <col min="13334" max="13334" width="10.42578125" style="46" customWidth="1"/>
    <col min="13335" max="13335" width="12.5703125" style="46" customWidth="1"/>
    <col min="13336" max="13336" width="11.42578125" style="46" customWidth="1"/>
    <col min="13337" max="13337" width="12.42578125" style="46" customWidth="1"/>
    <col min="13338" max="13341" width="9.85546875" style="46" bestFit="1" customWidth="1"/>
    <col min="13342" max="13349" width="11.28515625" style="46" bestFit="1" customWidth="1"/>
    <col min="13350" max="13552" width="9.140625" style="46"/>
    <col min="13553" max="13553" width="5" style="46" bestFit="1" customWidth="1"/>
    <col min="13554" max="13554" width="26" style="46" customWidth="1"/>
    <col min="13555" max="13563" width="9.7109375" style="46" customWidth="1"/>
    <col min="13564" max="13565" width="9.5703125" style="46" customWidth="1"/>
    <col min="13566" max="13566" width="9.140625" style="46"/>
    <col min="13567" max="13567" width="9.5703125" style="46" customWidth="1"/>
    <col min="13568" max="13568" width="9.7109375" style="46" customWidth="1"/>
    <col min="13569" max="13569" width="9.140625" style="46"/>
    <col min="13570" max="13570" width="9.85546875" style="46" customWidth="1"/>
    <col min="13571" max="13571" width="9.7109375" style="46" customWidth="1"/>
    <col min="13572" max="13572" width="9.140625" style="46"/>
    <col min="13573" max="13573" width="9.85546875" style="46" customWidth="1"/>
    <col min="13574" max="13574" width="9.7109375" style="46" customWidth="1"/>
    <col min="13575" max="13575" width="9.140625" style="46"/>
    <col min="13576" max="13576" width="9.85546875" style="46" customWidth="1"/>
    <col min="13577" max="13577" width="9.7109375" style="46" customWidth="1"/>
    <col min="13578" max="13578" width="9.140625" style="46"/>
    <col min="13579" max="13579" width="9.85546875" style="46" customWidth="1"/>
    <col min="13580" max="13580" width="9.7109375" style="46" customWidth="1"/>
    <col min="13581" max="13585" width="9.140625" style="46"/>
    <col min="13586" max="13586" width="10.28515625" style="46" bestFit="1" customWidth="1"/>
    <col min="13587" max="13587" width="10.42578125" style="46" customWidth="1"/>
    <col min="13588" max="13588" width="9.140625" style="46"/>
    <col min="13589" max="13589" width="10.28515625" style="46" bestFit="1" customWidth="1"/>
    <col min="13590" max="13590" width="10.42578125" style="46" customWidth="1"/>
    <col min="13591" max="13591" width="12.5703125" style="46" customWidth="1"/>
    <col min="13592" max="13592" width="11.42578125" style="46" customWidth="1"/>
    <col min="13593" max="13593" width="12.42578125" style="46" customWidth="1"/>
    <col min="13594" max="13597" width="9.85546875" style="46" bestFit="1" customWidth="1"/>
    <col min="13598" max="13605" width="11.28515625" style="46" bestFit="1" customWidth="1"/>
    <col min="13606" max="13808" width="9.140625" style="46"/>
    <col min="13809" max="13809" width="5" style="46" bestFit="1" customWidth="1"/>
    <col min="13810" max="13810" width="26" style="46" customWidth="1"/>
    <col min="13811" max="13819" width="9.7109375" style="46" customWidth="1"/>
    <col min="13820" max="13821" width="9.5703125" style="46" customWidth="1"/>
    <col min="13822" max="13822" width="9.140625" style="46"/>
    <col min="13823" max="13823" width="9.5703125" style="46" customWidth="1"/>
    <col min="13824" max="13824" width="9.7109375" style="46" customWidth="1"/>
    <col min="13825" max="13825" width="9.140625" style="46"/>
    <col min="13826" max="13826" width="9.85546875" style="46" customWidth="1"/>
    <col min="13827" max="13827" width="9.7109375" style="46" customWidth="1"/>
    <col min="13828" max="13828" width="9.140625" style="46"/>
    <col min="13829" max="13829" width="9.85546875" style="46" customWidth="1"/>
    <col min="13830" max="13830" width="9.7109375" style="46" customWidth="1"/>
    <col min="13831" max="13831" width="9.140625" style="46"/>
    <col min="13832" max="13832" width="9.85546875" style="46" customWidth="1"/>
    <col min="13833" max="13833" width="9.7109375" style="46" customWidth="1"/>
    <col min="13834" max="13834" width="9.140625" style="46"/>
    <col min="13835" max="13835" width="9.85546875" style="46" customWidth="1"/>
    <col min="13836" max="13836" width="9.7109375" style="46" customWidth="1"/>
    <col min="13837" max="13841" width="9.140625" style="46"/>
    <col min="13842" max="13842" width="10.28515625" style="46" bestFit="1" customWidth="1"/>
    <col min="13843" max="13843" width="10.42578125" style="46" customWidth="1"/>
    <col min="13844" max="13844" width="9.140625" style="46"/>
    <col min="13845" max="13845" width="10.28515625" style="46" bestFit="1" customWidth="1"/>
    <col min="13846" max="13846" width="10.42578125" style="46" customWidth="1"/>
    <col min="13847" max="13847" width="12.5703125" style="46" customWidth="1"/>
    <col min="13848" max="13848" width="11.42578125" style="46" customWidth="1"/>
    <col min="13849" max="13849" width="12.42578125" style="46" customWidth="1"/>
    <col min="13850" max="13853" width="9.85546875" style="46" bestFit="1" customWidth="1"/>
    <col min="13854" max="13861" width="11.28515625" style="46" bestFit="1" customWidth="1"/>
    <col min="13862" max="14064" width="9.140625" style="46"/>
    <col min="14065" max="14065" width="5" style="46" bestFit="1" customWidth="1"/>
    <col min="14066" max="14066" width="26" style="46" customWidth="1"/>
    <col min="14067" max="14075" width="9.7109375" style="46" customWidth="1"/>
    <col min="14076" max="14077" width="9.5703125" style="46" customWidth="1"/>
    <col min="14078" max="14078" width="9.140625" style="46"/>
    <col min="14079" max="14079" width="9.5703125" style="46" customWidth="1"/>
    <col min="14080" max="14080" width="9.7109375" style="46" customWidth="1"/>
    <col min="14081" max="14081" width="9.140625" style="46"/>
    <col min="14082" max="14082" width="9.85546875" style="46" customWidth="1"/>
    <col min="14083" max="14083" width="9.7109375" style="46" customWidth="1"/>
    <col min="14084" max="14084" width="9.140625" style="46"/>
    <col min="14085" max="14085" width="9.85546875" style="46" customWidth="1"/>
    <col min="14086" max="14086" width="9.7109375" style="46" customWidth="1"/>
    <col min="14087" max="14087" width="9.140625" style="46"/>
    <col min="14088" max="14088" width="9.85546875" style="46" customWidth="1"/>
    <col min="14089" max="14089" width="9.7109375" style="46" customWidth="1"/>
    <col min="14090" max="14090" width="9.140625" style="46"/>
    <col min="14091" max="14091" width="9.85546875" style="46" customWidth="1"/>
    <col min="14092" max="14092" width="9.7109375" style="46" customWidth="1"/>
    <col min="14093" max="14097" width="9.140625" style="46"/>
    <col min="14098" max="14098" width="10.28515625" style="46" bestFit="1" customWidth="1"/>
    <col min="14099" max="14099" width="10.42578125" style="46" customWidth="1"/>
    <col min="14100" max="14100" width="9.140625" style="46"/>
    <col min="14101" max="14101" width="10.28515625" style="46" bestFit="1" customWidth="1"/>
    <col min="14102" max="14102" width="10.42578125" style="46" customWidth="1"/>
    <col min="14103" max="14103" width="12.5703125" style="46" customWidth="1"/>
    <col min="14104" max="14104" width="11.42578125" style="46" customWidth="1"/>
    <col min="14105" max="14105" width="12.42578125" style="46" customWidth="1"/>
    <col min="14106" max="14109" width="9.85546875" style="46" bestFit="1" customWidth="1"/>
    <col min="14110" max="14117" width="11.28515625" style="46" bestFit="1" customWidth="1"/>
    <col min="14118" max="14320" width="9.140625" style="46"/>
    <col min="14321" max="14321" width="5" style="46" bestFit="1" customWidth="1"/>
    <col min="14322" max="14322" width="26" style="46" customWidth="1"/>
    <col min="14323" max="14331" width="9.7109375" style="46" customWidth="1"/>
    <col min="14332" max="14333" width="9.5703125" style="46" customWidth="1"/>
    <col min="14334" max="14334" width="9.140625" style="46"/>
    <col min="14335" max="14335" width="9.5703125" style="46" customWidth="1"/>
    <col min="14336" max="14336" width="9.7109375" style="46" customWidth="1"/>
    <col min="14337" max="14337" width="9.140625" style="46"/>
    <col min="14338" max="14338" width="9.85546875" style="46" customWidth="1"/>
    <col min="14339" max="14339" width="9.7109375" style="46" customWidth="1"/>
    <col min="14340" max="14340" width="9.140625" style="46"/>
    <col min="14341" max="14341" width="9.85546875" style="46" customWidth="1"/>
    <col min="14342" max="14342" width="9.7109375" style="46" customWidth="1"/>
    <col min="14343" max="14343" width="9.140625" style="46"/>
    <col min="14344" max="14344" width="9.85546875" style="46" customWidth="1"/>
    <col min="14345" max="14345" width="9.7109375" style="46" customWidth="1"/>
    <col min="14346" max="14346" width="9.140625" style="46"/>
    <col min="14347" max="14347" width="9.85546875" style="46" customWidth="1"/>
    <col min="14348" max="14348" width="9.7109375" style="46" customWidth="1"/>
    <col min="14349" max="14353" width="9.140625" style="46"/>
    <col min="14354" max="14354" width="10.28515625" style="46" bestFit="1" customWidth="1"/>
    <col min="14355" max="14355" width="10.42578125" style="46" customWidth="1"/>
    <col min="14356" max="14356" width="9.140625" style="46"/>
    <col min="14357" max="14357" width="10.28515625" style="46" bestFit="1" customWidth="1"/>
    <col min="14358" max="14358" width="10.42578125" style="46" customWidth="1"/>
    <col min="14359" max="14359" width="12.5703125" style="46" customWidth="1"/>
    <col min="14360" max="14360" width="11.42578125" style="46" customWidth="1"/>
    <col min="14361" max="14361" width="12.42578125" style="46" customWidth="1"/>
    <col min="14362" max="14365" width="9.85546875" style="46" bestFit="1" customWidth="1"/>
    <col min="14366" max="14373" width="11.28515625" style="46" bestFit="1" customWidth="1"/>
    <col min="14374" max="14576" width="9.140625" style="46"/>
    <col min="14577" max="14577" width="5" style="46" bestFit="1" customWidth="1"/>
    <col min="14578" max="14578" width="26" style="46" customWidth="1"/>
    <col min="14579" max="14587" width="9.7109375" style="46" customWidth="1"/>
    <col min="14588" max="14589" width="9.5703125" style="46" customWidth="1"/>
    <col min="14590" max="14590" width="9.140625" style="46"/>
    <col min="14591" max="14591" width="9.5703125" style="46" customWidth="1"/>
    <col min="14592" max="14592" width="9.7109375" style="46" customWidth="1"/>
    <col min="14593" max="14593" width="9.140625" style="46"/>
    <col min="14594" max="14594" width="9.85546875" style="46" customWidth="1"/>
    <col min="14595" max="14595" width="9.7109375" style="46" customWidth="1"/>
    <col min="14596" max="14596" width="9.140625" style="46"/>
    <col min="14597" max="14597" width="9.85546875" style="46" customWidth="1"/>
    <col min="14598" max="14598" width="9.7109375" style="46" customWidth="1"/>
    <col min="14599" max="14599" width="9.140625" style="46"/>
    <col min="14600" max="14600" width="9.85546875" style="46" customWidth="1"/>
    <col min="14601" max="14601" width="9.7109375" style="46" customWidth="1"/>
    <col min="14602" max="14602" width="9.140625" style="46"/>
    <col min="14603" max="14603" width="9.85546875" style="46" customWidth="1"/>
    <col min="14604" max="14604" width="9.7109375" style="46" customWidth="1"/>
    <col min="14605" max="14609" width="9.140625" style="46"/>
    <col min="14610" max="14610" width="10.28515625" style="46" bestFit="1" customWidth="1"/>
    <col min="14611" max="14611" width="10.42578125" style="46" customWidth="1"/>
    <col min="14612" max="14612" width="9.140625" style="46"/>
    <col min="14613" max="14613" width="10.28515625" style="46" bestFit="1" customWidth="1"/>
    <col min="14614" max="14614" width="10.42578125" style="46" customWidth="1"/>
    <col min="14615" max="14615" width="12.5703125" style="46" customWidth="1"/>
    <col min="14616" max="14616" width="11.42578125" style="46" customWidth="1"/>
    <col min="14617" max="14617" width="12.42578125" style="46" customWidth="1"/>
    <col min="14618" max="14621" width="9.85546875" style="46" bestFit="1" customWidth="1"/>
    <col min="14622" max="14629" width="11.28515625" style="46" bestFit="1" customWidth="1"/>
    <col min="14630" max="14832" width="9.140625" style="46"/>
    <col min="14833" max="14833" width="5" style="46" bestFit="1" customWidth="1"/>
    <col min="14834" max="14834" width="26" style="46" customWidth="1"/>
    <col min="14835" max="14843" width="9.7109375" style="46" customWidth="1"/>
    <col min="14844" max="14845" width="9.5703125" style="46" customWidth="1"/>
    <col min="14846" max="14846" width="9.140625" style="46"/>
    <col min="14847" max="14847" width="9.5703125" style="46" customWidth="1"/>
    <col min="14848" max="14848" width="9.7109375" style="46" customWidth="1"/>
    <col min="14849" max="14849" width="9.140625" style="46"/>
    <col min="14850" max="14850" width="9.85546875" style="46" customWidth="1"/>
    <col min="14851" max="14851" width="9.7109375" style="46" customWidth="1"/>
    <col min="14852" max="14852" width="9.140625" style="46"/>
    <col min="14853" max="14853" width="9.85546875" style="46" customWidth="1"/>
    <col min="14854" max="14854" width="9.7109375" style="46" customWidth="1"/>
    <col min="14855" max="14855" width="9.140625" style="46"/>
    <col min="14856" max="14856" width="9.85546875" style="46" customWidth="1"/>
    <col min="14857" max="14857" width="9.7109375" style="46" customWidth="1"/>
    <col min="14858" max="14858" width="9.140625" style="46"/>
    <col min="14859" max="14859" width="9.85546875" style="46" customWidth="1"/>
    <col min="14860" max="14860" width="9.7109375" style="46" customWidth="1"/>
    <col min="14861" max="14865" width="9.140625" style="46"/>
    <col min="14866" max="14866" width="10.28515625" style="46" bestFit="1" customWidth="1"/>
    <col min="14867" max="14867" width="10.42578125" style="46" customWidth="1"/>
    <col min="14868" max="14868" width="9.140625" style="46"/>
    <col min="14869" max="14869" width="10.28515625" style="46" bestFit="1" customWidth="1"/>
    <col min="14870" max="14870" width="10.42578125" style="46" customWidth="1"/>
    <col min="14871" max="14871" width="12.5703125" style="46" customWidth="1"/>
    <col min="14872" max="14872" width="11.42578125" style="46" customWidth="1"/>
    <col min="14873" max="14873" width="12.42578125" style="46" customWidth="1"/>
    <col min="14874" max="14877" width="9.85546875" style="46" bestFit="1" customWidth="1"/>
    <col min="14878" max="14885" width="11.28515625" style="46" bestFit="1" customWidth="1"/>
    <col min="14886" max="15088" width="9.140625" style="46"/>
    <col min="15089" max="15089" width="5" style="46" bestFit="1" customWidth="1"/>
    <col min="15090" max="15090" width="26" style="46" customWidth="1"/>
    <col min="15091" max="15099" width="9.7109375" style="46" customWidth="1"/>
    <col min="15100" max="15101" width="9.5703125" style="46" customWidth="1"/>
    <col min="15102" max="15102" width="9.140625" style="46"/>
    <col min="15103" max="15103" width="9.5703125" style="46" customWidth="1"/>
    <col min="15104" max="15104" width="9.7109375" style="46" customWidth="1"/>
    <col min="15105" max="15105" width="9.140625" style="46"/>
    <col min="15106" max="15106" width="9.85546875" style="46" customWidth="1"/>
    <col min="15107" max="15107" width="9.7109375" style="46" customWidth="1"/>
    <col min="15108" max="15108" width="9.140625" style="46"/>
    <col min="15109" max="15109" width="9.85546875" style="46" customWidth="1"/>
    <col min="15110" max="15110" width="9.7109375" style="46" customWidth="1"/>
    <col min="15111" max="15111" width="9.140625" style="46"/>
    <col min="15112" max="15112" width="9.85546875" style="46" customWidth="1"/>
    <col min="15113" max="15113" width="9.7109375" style="46" customWidth="1"/>
    <col min="15114" max="15114" width="9.140625" style="46"/>
    <col min="15115" max="15115" width="9.85546875" style="46" customWidth="1"/>
    <col min="15116" max="15116" width="9.7109375" style="46" customWidth="1"/>
    <col min="15117" max="15121" width="9.140625" style="46"/>
    <col min="15122" max="15122" width="10.28515625" style="46" bestFit="1" customWidth="1"/>
    <col min="15123" max="15123" width="10.42578125" style="46" customWidth="1"/>
    <col min="15124" max="15124" width="9.140625" style="46"/>
    <col min="15125" max="15125" width="10.28515625" style="46" bestFit="1" customWidth="1"/>
    <col min="15126" max="15126" width="10.42578125" style="46" customWidth="1"/>
    <col min="15127" max="15127" width="12.5703125" style="46" customWidth="1"/>
    <col min="15128" max="15128" width="11.42578125" style="46" customWidth="1"/>
    <col min="15129" max="15129" width="12.42578125" style="46" customWidth="1"/>
    <col min="15130" max="15133" width="9.85546875" style="46" bestFit="1" customWidth="1"/>
    <col min="15134" max="15141" width="11.28515625" style="46" bestFit="1" customWidth="1"/>
    <col min="15142" max="15344" width="9.140625" style="46"/>
    <col min="15345" max="15345" width="5" style="46" bestFit="1" customWidth="1"/>
    <col min="15346" max="15346" width="26" style="46" customWidth="1"/>
    <col min="15347" max="15355" width="9.7109375" style="46" customWidth="1"/>
    <col min="15356" max="15357" width="9.5703125" style="46" customWidth="1"/>
    <col min="15358" max="15358" width="9.140625" style="46"/>
    <col min="15359" max="15359" width="9.5703125" style="46" customWidth="1"/>
    <col min="15360" max="15360" width="9.7109375" style="46" customWidth="1"/>
    <col min="15361" max="15361" width="9.140625" style="46"/>
    <col min="15362" max="15362" width="9.85546875" style="46" customWidth="1"/>
    <col min="15363" max="15363" width="9.7109375" style="46" customWidth="1"/>
    <col min="15364" max="15364" width="9.140625" style="46"/>
    <col min="15365" max="15365" width="9.85546875" style="46" customWidth="1"/>
    <col min="15366" max="15366" width="9.7109375" style="46" customWidth="1"/>
    <col min="15367" max="15367" width="9.140625" style="46"/>
    <col min="15368" max="15368" width="9.85546875" style="46" customWidth="1"/>
    <col min="15369" max="15369" width="9.7109375" style="46" customWidth="1"/>
    <col min="15370" max="15370" width="9.140625" style="46"/>
    <col min="15371" max="15371" width="9.85546875" style="46" customWidth="1"/>
    <col min="15372" max="15372" width="9.7109375" style="46" customWidth="1"/>
    <col min="15373" max="15377" width="9.140625" style="46"/>
    <col min="15378" max="15378" width="10.28515625" style="46" bestFit="1" customWidth="1"/>
    <col min="15379" max="15379" width="10.42578125" style="46" customWidth="1"/>
    <col min="15380" max="15380" width="9.140625" style="46"/>
    <col min="15381" max="15381" width="10.28515625" style="46" bestFit="1" customWidth="1"/>
    <col min="15382" max="15382" width="10.42578125" style="46" customWidth="1"/>
    <col min="15383" max="15383" width="12.5703125" style="46" customWidth="1"/>
    <col min="15384" max="15384" width="11.42578125" style="46" customWidth="1"/>
    <col min="15385" max="15385" width="12.42578125" style="46" customWidth="1"/>
    <col min="15386" max="15389" width="9.85546875" style="46" bestFit="1" customWidth="1"/>
    <col min="15390" max="15397" width="11.28515625" style="46" bestFit="1" customWidth="1"/>
    <col min="15398" max="15600" width="9.140625" style="46"/>
    <col min="15601" max="15601" width="5" style="46" bestFit="1" customWidth="1"/>
    <col min="15602" max="15602" width="26" style="46" customWidth="1"/>
    <col min="15603" max="15611" width="9.7109375" style="46" customWidth="1"/>
    <col min="15612" max="15613" width="9.5703125" style="46" customWidth="1"/>
    <col min="15614" max="15614" width="9.140625" style="46"/>
    <col min="15615" max="15615" width="9.5703125" style="46" customWidth="1"/>
    <col min="15616" max="15616" width="9.7109375" style="46" customWidth="1"/>
    <col min="15617" max="15617" width="9.140625" style="46"/>
    <col min="15618" max="15618" width="9.85546875" style="46" customWidth="1"/>
    <col min="15619" max="15619" width="9.7109375" style="46" customWidth="1"/>
    <col min="15620" max="15620" width="9.140625" style="46"/>
    <col min="15621" max="15621" width="9.85546875" style="46" customWidth="1"/>
    <col min="15622" max="15622" width="9.7109375" style="46" customWidth="1"/>
    <col min="15623" max="15623" width="9.140625" style="46"/>
    <col min="15624" max="15624" width="9.85546875" style="46" customWidth="1"/>
    <col min="15625" max="15625" width="9.7109375" style="46" customWidth="1"/>
    <col min="15626" max="15626" width="9.140625" style="46"/>
    <col min="15627" max="15627" width="9.85546875" style="46" customWidth="1"/>
    <col min="15628" max="15628" width="9.7109375" style="46" customWidth="1"/>
    <col min="15629" max="15633" width="9.140625" style="46"/>
    <col min="15634" max="15634" width="10.28515625" style="46" bestFit="1" customWidth="1"/>
    <col min="15635" max="15635" width="10.42578125" style="46" customWidth="1"/>
    <col min="15636" max="15636" width="9.140625" style="46"/>
    <col min="15637" max="15637" width="10.28515625" style="46" bestFit="1" customWidth="1"/>
    <col min="15638" max="15638" width="10.42578125" style="46" customWidth="1"/>
    <col min="15639" max="15639" width="12.5703125" style="46" customWidth="1"/>
    <col min="15640" max="15640" width="11.42578125" style="46" customWidth="1"/>
    <col min="15641" max="15641" width="12.42578125" style="46" customWidth="1"/>
    <col min="15642" max="15645" width="9.85546875" style="46" bestFit="1" customWidth="1"/>
    <col min="15646" max="15653" width="11.28515625" style="46" bestFit="1" customWidth="1"/>
    <col min="15654" max="15856" width="9.140625" style="46"/>
    <col min="15857" max="15857" width="5" style="46" bestFit="1" customWidth="1"/>
    <col min="15858" max="15858" width="26" style="46" customWidth="1"/>
    <col min="15859" max="15867" width="9.7109375" style="46" customWidth="1"/>
    <col min="15868" max="15869" width="9.5703125" style="46" customWidth="1"/>
    <col min="15870" max="15870" width="9.140625" style="46"/>
    <col min="15871" max="15871" width="9.5703125" style="46" customWidth="1"/>
    <col min="15872" max="15872" width="9.7109375" style="46" customWidth="1"/>
    <col min="15873" max="15873" width="9.140625" style="46"/>
    <col min="15874" max="15874" width="9.85546875" style="46" customWidth="1"/>
    <col min="15875" max="15875" width="9.7109375" style="46" customWidth="1"/>
    <col min="15876" max="15876" width="9.140625" style="46"/>
    <col min="15877" max="15877" width="9.85546875" style="46" customWidth="1"/>
    <col min="15878" max="15878" width="9.7109375" style="46" customWidth="1"/>
    <col min="15879" max="15879" width="9.140625" style="46"/>
    <col min="15880" max="15880" width="9.85546875" style="46" customWidth="1"/>
    <col min="15881" max="15881" width="9.7109375" style="46" customWidth="1"/>
    <col min="15882" max="15882" width="9.140625" style="46"/>
    <col min="15883" max="15883" width="9.85546875" style="46" customWidth="1"/>
    <col min="15884" max="15884" width="9.7109375" style="46" customWidth="1"/>
    <col min="15885" max="15889" width="9.140625" style="46"/>
    <col min="15890" max="15890" width="10.28515625" style="46" bestFit="1" customWidth="1"/>
    <col min="15891" max="15891" width="10.42578125" style="46" customWidth="1"/>
    <col min="15892" max="15892" width="9.140625" style="46"/>
    <col min="15893" max="15893" width="10.28515625" style="46" bestFit="1" customWidth="1"/>
    <col min="15894" max="15894" width="10.42578125" style="46" customWidth="1"/>
    <col min="15895" max="15895" width="12.5703125" style="46" customWidth="1"/>
    <col min="15896" max="15896" width="11.42578125" style="46" customWidth="1"/>
    <col min="15897" max="15897" width="12.42578125" style="46" customWidth="1"/>
    <col min="15898" max="15901" width="9.85546875" style="46" bestFit="1" customWidth="1"/>
    <col min="15902" max="15909" width="11.28515625" style="46" bestFit="1" customWidth="1"/>
    <col min="15910" max="16112" width="9.140625" style="46"/>
    <col min="16113" max="16113" width="5" style="46" bestFit="1" customWidth="1"/>
    <col min="16114" max="16114" width="26" style="46" customWidth="1"/>
    <col min="16115" max="16123" width="9.7109375" style="46" customWidth="1"/>
    <col min="16124" max="16125" width="9.5703125" style="46" customWidth="1"/>
    <col min="16126" max="16126" width="9.140625" style="46"/>
    <col min="16127" max="16127" width="9.5703125" style="46" customWidth="1"/>
    <col min="16128" max="16128" width="9.7109375" style="46" customWidth="1"/>
    <col min="16129" max="16129" width="9.140625" style="46"/>
    <col min="16130" max="16130" width="9.85546875" style="46" customWidth="1"/>
    <col min="16131" max="16131" width="9.7109375" style="46" customWidth="1"/>
    <col min="16132" max="16132" width="9.140625" style="46"/>
    <col min="16133" max="16133" width="9.85546875" style="46" customWidth="1"/>
    <col min="16134" max="16134" width="9.7109375" style="46" customWidth="1"/>
    <col min="16135" max="16135" width="9.140625" style="46"/>
    <col min="16136" max="16136" width="9.85546875" style="46" customWidth="1"/>
    <col min="16137" max="16137" width="9.7109375" style="46" customWidth="1"/>
    <col min="16138" max="16138" width="9.140625" style="46"/>
    <col min="16139" max="16139" width="9.85546875" style="46" customWidth="1"/>
    <col min="16140" max="16140" width="9.7109375" style="46" customWidth="1"/>
    <col min="16141" max="16145" width="9.140625" style="46"/>
    <col min="16146" max="16146" width="10.28515625" style="46" bestFit="1" customWidth="1"/>
    <col min="16147" max="16147" width="10.42578125" style="46" customWidth="1"/>
    <col min="16148" max="16148" width="9.140625" style="46"/>
    <col min="16149" max="16149" width="10.28515625" style="46" bestFit="1" customWidth="1"/>
    <col min="16150" max="16150" width="10.42578125" style="46" customWidth="1"/>
    <col min="16151" max="16151" width="12.5703125" style="46" customWidth="1"/>
    <col min="16152" max="16152" width="11.42578125" style="46" customWidth="1"/>
    <col min="16153" max="16153" width="12.42578125" style="46" customWidth="1"/>
    <col min="16154" max="16157" width="9.85546875" style="46" bestFit="1" customWidth="1"/>
    <col min="16158" max="16165" width="11.28515625" style="46" bestFit="1" customWidth="1"/>
    <col min="16166" max="16384" width="9.140625" style="46"/>
  </cols>
  <sheetData>
    <row r="1" spans="1:38" s="1972" customFormat="1" ht="12.75" customHeight="1" x14ac:dyDescent="0.2">
      <c r="A1" s="3085" t="s">
        <v>587</v>
      </c>
      <c r="B1" s="3075"/>
      <c r="C1" s="2837"/>
      <c r="D1" s="2837"/>
      <c r="E1" s="2837"/>
      <c r="F1" s="2837"/>
      <c r="G1" s="2837"/>
      <c r="H1" s="2836"/>
      <c r="I1" s="2836"/>
      <c r="J1" s="2836"/>
      <c r="P1" s="3088" t="s">
        <v>307</v>
      </c>
      <c r="Q1" s="3088"/>
      <c r="R1" s="2209"/>
      <c r="S1" s="2836"/>
      <c r="W1" s="2836"/>
      <c r="X1" s="3089"/>
      <c r="Y1" s="3090"/>
      <c r="Z1" s="3090"/>
      <c r="AB1" s="2837"/>
      <c r="AC1" s="2837"/>
    </row>
    <row r="2" spans="1:38" s="1972" customFormat="1" x14ac:dyDescent="0.2">
      <c r="A2" s="1981"/>
      <c r="B2" s="1988"/>
      <c r="C2" s="1989"/>
      <c r="D2" s="1989"/>
      <c r="E2" s="1990"/>
      <c r="F2" s="1990"/>
      <c r="H2" s="2836"/>
      <c r="I2" s="2836"/>
      <c r="J2" s="2836"/>
      <c r="K2" s="2836"/>
    </row>
    <row r="3" spans="1:38" s="1972" customFormat="1" x14ac:dyDescent="0.2">
      <c r="A3" s="1981"/>
      <c r="B3" s="1988"/>
      <c r="C3" s="1989"/>
      <c r="D3" s="1989"/>
      <c r="E3" s="1990"/>
      <c r="F3" s="1990"/>
      <c r="H3" s="1991"/>
      <c r="I3" s="1991"/>
      <c r="J3" s="1991"/>
      <c r="K3" s="1991"/>
      <c r="AD3" s="2184"/>
      <c r="AF3" s="2190"/>
      <c r="AH3" s="1973"/>
      <c r="AK3" s="1973"/>
    </row>
    <row r="4" spans="1:38" s="1994" customFormat="1" ht="12" x14ac:dyDescent="0.2">
      <c r="A4" s="1992"/>
      <c r="B4" s="1993"/>
      <c r="C4" s="3086">
        <v>2002</v>
      </c>
      <c r="D4" s="3086"/>
      <c r="E4" s="3086"/>
      <c r="F4" s="3086">
        <v>2003</v>
      </c>
      <c r="G4" s="3086"/>
      <c r="H4" s="3086"/>
      <c r="I4" s="3086">
        <v>2004</v>
      </c>
      <c r="J4" s="3086"/>
      <c r="K4" s="3086"/>
      <c r="L4" s="3086">
        <v>2005</v>
      </c>
      <c r="M4" s="3086"/>
      <c r="N4" s="3086"/>
      <c r="O4" s="3086">
        <v>2006</v>
      </c>
      <c r="P4" s="3086"/>
      <c r="Q4" s="3086"/>
      <c r="R4" s="3086">
        <v>2007</v>
      </c>
      <c r="S4" s="3086"/>
      <c r="T4" s="3086"/>
      <c r="U4" s="3086">
        <v>2008</v>
      </c>
      <c r="V4" s="3086"/>
      <c r="W4" s="3086"/>
      <c r="X4" s="3086">
        <v>2009</v>
      </c>
      <c r="Y4" s="3086"/>
      <c r="Z4" s="3086"/>
      <c r="AA4" s="3086">
        <v>2010</v>
      </c>
      <c r="AB4" s="3086"/>
      <c r="AC4" s="3086"/>
      <c r="AD4" s="3073">
        <v>2011</v>
      </c>
      <c r="AE4" s="3073"/>
      <c r="AF4" s="3087"/>
      <c r="AG4" s="3073">
        <v>2012</v>
      </c>
      <c r="AH4" s="3073"/>
      <c r="AI4" s="3073"/>
      <c r="AJ4" s="3086">
        <v>2013</v>
      </c>
      <c r="AK4" s="3086"/>
      <c r="AL4" s="3086"/>
    </row>
    <row r="5" spans="1:38" s="1972" customFormat="1" ht="12.75" customHeight="1" x14ac:dyDescent="0.2">
      <c r="A5" s="1950"/>
      <c r="B5" s="1951"/>
      <c r="C5" s="1948"/>
      <c r="D5" s="1952"/>
      <c r="E5" s="3077" t="s">
        <v>550</v>
      </c>
      <c r="F5" s="1948"/>
      <c r="G5" s="1952"/>
      <c r="H5" s="3077" t="s">
        <v>737</v>
      </c>
      <c r="I5" s="1948"/>
      <c r="J5" s="1952"/>
      <c r="K5" s="3077" t="s">
        <v>550</v>
      </c>
      <c r="L5" s="1948"/>
      <c r="M5" s="1952"/>
      <c r="N5" s="3077" t="s">
        <v>550</v>
      </c>
      <c r="O5" s="1948"/>
      <c r="P5" s="1952"/>
      <c r="Q5" s="3077" t="s">
        <v>550</v>
      </c>
      <c r="R5" s="1948"/>
      <c r="S5" s="1952"/>
      <c r="T5" s="3077" t="s">
        <v>550</v>
      </c>
      <c r="U5" s="1948"/>
      <c r="V5" s="1952"/>
      <c r="W5" s="3077" t="s">
        <v>550</v>
      </c>
      <c r="X5" s="1948"/>
      <c r="Y5" s="1952"/>
      <c r="Z5" s="3077" t="s">
        <v>550</v>
      </c>
      <c r="AA5" s="1948"/>
      <c r="AB5" s="1952"/>
      <c r="AC5" s="3077" t="s">
        <v>550</v>
      </c>
      <c r="AD5" s="1933"/>
      <c r="AE5" s="1935"/>
      <c r="AF5" s="3071" t="s">
        <v>550</v>
      </c>
      <c r="AG5" s="1933"/>
      <c r="AH5" s="1935"/>
      <c r="AI5" s="3071" t="s">
        <v>550</v>
      </c>
      <c r="AJ5" s="1933"/>
      <c r="AK5" s="1935"/>
      <c r="AL5" s="3071" t="s">
        <v>550</v>
      </c>
    </row>
    <row r="6" spans="1:38" s="1972" customFormat="1" ht="31.5" x14ac:dyDescent="0.2">
      <c r="A6" s="1953"/>
      <c r="B6" s="1954"/>
      <c r="C6" s="1936" t="s">
        <v>552</v>
      </c>
      <c r="D6" s="1955" t="s">
        <v>554</v>
      </c>
      <c r="E6" s="3078"/>
      <c r="F6" s="1936" t="s">
        <v>552</v>
      </c>
      <c r="G6" s="1955" t="s">
        <v>554</v>
      </c>
      <c r="H6" s="3078"/>
      <c r="I6" s="1936" t="s">
        <v>552</v>
      </c>
      <c r="J6" s="1955" t="s">
        <v>554</v>
      </c>
      <c r="K6" s="3078"/>
      <c r="L6" s="1936" t="s">
        <v>552</v>
      </c>
      <c r="M6" s="1955" t="s">
        <v>554</v>
      </c>
      <c r="N6" s="3078"/>
      <c r="O6" s="1936" t="s">
        <v>552</v>
      </c>
      <c r="P6" s="1955" t="s">
        <v>554</v>
      </c>
      <c r="Q6" s="3078"/>
      <c r="R6" s="1936" t="s">
        <v>552</v>
      </c>
      <c r="S6" s="1955" t="s">
        <v>554</v>
      </c>
      <c r="T6" s="3078"/>
      <c r="U6" s="1936" t="s">
        <v>552</v>
      </c>
      <c r="V6" s="1955" t="s">
        <v>554</v>
      </c>
      <c r="W6" s="3078"/>
      <c r="X6" s="1936" t="s">
        <v>552</v>
      </c>
      <c r="Y6" s="1955" t="s">
        <v>554</v>
      </c>
      <c r="Z6" s="3078"/>
      <c r="AA6" s="1936" t="s">
        <v>552</v>
      </c>
      <c r="AB6" s="1955" t="s">
        <v>554</v>
      </c>
      <c r="AC6" s="3078"/>
      <c r="AD6" s="1936" t="s">
        <v>552</v>
      </c>
      <c r="AE6" s="1936" t="s">
        <v>554</v>
      </c>
      <c r="AF6" s="3072"/>
      <c r="AG6" s="1936" t="s">
        <v>552</v>
      </c>
      <c r="AH6" s="1936" t="s">
        <v>554</v>
      </c>
      <c r="AI6" s="3072"/>
      <c r="AJ6" s="1936" t="s">
        <v>552</v>
      </c>
      <c r="AK6" s="1936" t="s">
        <v>554</v>
      </c>
      <c r="AL6" s="3072"/>
    </row>
    <row r="7" spans="1:38" s="1972" customFormat="1" x14ac:dyDescent="0.2">
      <c r="A7" s="1948"/>
      <c r="B7" s="1949"/>
      <c r="C7" s="1995"/>
      <c r="D7" s="1995"/>
      <c r="E7" s="1995"/>
      <c r="F7" s="1995"/>
      <c r="G7" s="1995"/>
      <c r="H7" s="1995"/>
      <c r="I7" s="1995"/>
      <c r="J7" s="1995"/>
      <c r="K7" s="1995"/>
      <c r="L7" s="1995"/>
      <c r="M7" s="1995"/>
      <c r="N7" s="1995"/>
      <c r="O7" s="1995"/>
      <c r="P7" s="1995"/>
      <c r="Q7" s="1995"/>
      <c r="R7" s="1995"/>
      <c r="S7" s="1995"/>
      <c r="T7" s="1995"/>
      <c r="U7" s="1995"/>
      <c r="V7" s="1995"/>
      <c r="W7" s="1995"/>
      <c r="X7" s="1995"/>
      <c r="Y7" s="1995"/>
      <c r="Z7" s="1995"/>
      <c r="AA7" s="1995"/>
      <c r="AB7" s="1995"/>
      <c r="AC7" s="1995"/>
      <c r="AD7" s="1995"/>
      <c r="AE7" s="1995"/>
      <c r="AF7" s="1995"/>
      <c r="AG7" s="1995"/>
      <c r="AH7" s="1995"/>
      <c r="AI7" s="1995"/>
      <c r="AJ7" s="1995"/>
      <c r="AK7" s="1995"/>
      <c r="AL7" s="1995"/>
    </row>
    <row r="8" spans="1:38" s="1996" customFormat="1" ht="22.5" x14ac:dyDescent="0.2">
      <c r="A8" s="1957"/>
      <c r="B8" s="1958" t="s">
        <v>10</v>
      </c>
      <c r="C8" s="1960"/>
      <c r="D8" s="1960"/>
      <c r="E8" s="1960"/>
      <c r="F8" s="2829"/>
      <c r="G8" s="1960"/>
      <c r="H8" s="1960"/>
      <c r="I8" s="1960"/>
      <c r="J8" s="1960"/>
      <c r="K8" s="1960"/>
      <c r="L8" s="1960"/>
      <c r="M8" s="1960"/>
      <c r="N8" s="1960"/>
      <c r="O8" s="1960"/>
      <c r="P8" s="1960"/>
      <c r="Q8" s="1960"/>
      <c r="R8" s="1960"/>
      <c r="S8" s="1960"/>
      <c r="T8" s="1960"/>
      <c r="U8" s="1960"/>
      <c r="V8" s="1960"/>
      <c r="W8" s="1960"/>
      <c r="X8" s="1960"/>
      <c r="Y8" s="1960"/>
      <c r="Z8" s="1960"/>
      <c r="AA8" s="1960"/>
      <c r="AB8" s="1960"/>
      <c r="AC8" s="1960"/>
      <c r="AD8" s="1960"/>
      <c r="AE8" s="1960"/>
      <c r="AF8" s="1960"/>
      <c r="AG8" s="1960"/>
      <c r="AH8" s="1960"/>
      <c r="AI8" s="1960"/>
      <c r="AJ8" s="1960"/>
      <c r="AK8" s="1960"/>
      <c r="AL8" s="1960"/>
    </row>
    <row r="9" spans="1:38" s="1997" customFormat="1" ht="22.5" x14ac:dyDescent="0.2">
      <c r="A9" s="1957">
        <v>1</v>
      </c>
      <c r="B9" s="1962" t="s">
        <v>308</v>
      </c>
      <c r="C9" s="1963">
        <v>29.944358419415931</v>
      </c>
      <c r="D9" s="1963">
        <v>14.777759355591938</v>
      </c>
      <c r="E9" s="1963">
        <v>38.011672099566645</v>
      </c>
      <c r="F9" s="1963">
        <v>32.72091071365243</v>
      </c>
      <c r="G9" s="1963">
        <v>11.635241686664381</v>
      </c>
      <c r="H9" s="1963">
        <v>38.15351151986571</v>
      </c>
      <c r="I9" s="1963">
        <v>30.949431805804817</v>
      </c>
      <c r="J9" s="1963">
        <v>12.412836234676313</v>
      </c>
      <c r="K9" s="1963">
        <v>37.120748249068107</v>
      </c>
      <c r="L9" s="1963">
        <v>32.37647282431071</v>
      </c>
      <c r="M9" s="1963">
        <v>12.543367783885556</v>
      </c>
      <c r="N9" s="1963">
        <v>38.450272403138975</v>
      </c>
      <c r="O9" s="1963">
        <v>32.266622581425558</v>
      </c>
      <c r="P9" s="1963">
        <v>13.039599455168004</v>
      </c>
      <c r="Q9" s="1963">
        <v>38.567732851700192</v>
      </c>
      <c r="R9" s="1963">
        <v>32.93738289147268</v>
      </c>
      <c r="S9" s="1963">
        <v>13.13250190790472</v>
      </c>
      <c r="T9" s="1963">
        <v>39.421099113217174</v>
      </c>
      <c r="U9" s="1963">
        <v>31.807095768106695</v>
      </c>
      <c r="V9" s="1963">
        <v>13.283417437687399</v>
      </c>
      <c r="W9" s="1963">
        <v>38.037553415470292</v>
      </c>
      <c r="X9" s="1963">
        <v>30.264789093129867</v>
      </c>
      <c r="Y9" s="1963">
        <v>12.897456613977798</v>
      </c>
      <c r="Z9" s="1963">
        <v>35.959763260253574</v>
      </c>
      <c r="AA9" s="1963">
        <v>30.212824723720246</v>
      </c>
      <c r="AB9" s="1963">
        <v>13.789550469907779</v>
      </c>
      <c r="AC9" s="1963">
        <v>36.681713965881116</v>
      </c>
      <c r="AD9" s="1963">
        <v>30.949567332223079</v>
      </c>
      <c r="AE9" s="1963">
        <v>13.177222732262075</v>
      </c>
      <c r="AF9" s="1963">
        <v>37.315177959996063</v>
      </c>
      <c r="AG9" s="1963">
        <v>31.60423302440017</v>
      </c>
      <c r="AH9" s="1963">
        <v>12.821445066054133</v>
      </c>
      <c r="AI9" s="1963">
        <v>37.840222593767429</v>
      </c>
      <c r="AJ9" s="1963">
        <v>30.052724574310925</v>
      </c>
      <c r="AK9" s="1963">
        <v>12.862772128169491</v>
      </c>
      <c r="AL9" s="1963">
        <v>36.349939168580917</v>
      </c>
    </row>
    <row r="10" spans="1:38" s="1996" customFormat="1" ht="11.25" x14ac:dyDescent="0.2">
      <c r="A10" s="1964">
        <v>11</v>
      </c>
      <c r="B10" s="1965" t="s">
        <v>739</v>
      </c>
      <c r="C10" s="1959">
        <v>16.703700194715925</v>
      </c>
      <c r="D10" s="1959">
        <v>3.1057831517925609</v>
      </c>
      <c r="E10" s="1959">
        <v>19.708572533902579</v>
      </c>
      <c r="F10" s="1959">
        <v>16.841937276133958</v>
      </c>
      <c r="G10" s="1959">
        <v>3.0729492984053053</v>
      </c>
      <c r="H10" s="1959">
        <v>19.856489307625928</v>
      </c>
      <c r="I10" s="1959">
        <v>15.227548354578024</v>
      </c>
      <c r="J10" s="1959">
        <v>4.0605789112593014</v>
      </c>
      <c r="K10" s="1959">
        <v>19.200130442350112</v>
      </c>
      <c r="L10" s="1959">
        <v>16.437698575994428</v>
      </c>
      <c r="M10" s="1959">
        <v>4.1198315922255118</v>
      </c>
      <c r="N10" s="1959">
        <v>20.485138421041569</v>
      </c>
      <c r="O10" s="1959">
        <v>17.018536548364072</v>
      </c>
      <c r="P10" s="1959">
        <v>4.2589760076214143</v>
      </c>
      <c r="Q10" s="1959">
        <v>21.203536469975706</v>
      </c>
      <c r="R10" s="1959">
        <v>18.130845736223712</v>
      </c>
      <c r="S10" s="1959">
        <v>4.6053453688830661</v>
      </c>
      <c r="T10" s="1959">
        <v>22.638868373406844</v>
      </c>
      <c r="U10" s="1959">
        <v>17.928840020671377</v>
      </c>
      <c r="V10" s="1959">
        <v>4.571126510866212</v>
      </c>
      <c r="W10" s="1959">
        <v>22.431385541890421</v>
      </c>
      <c r="X10" s="1959">
        <v>16.375446368942715</v>
      </c>
      <c r="Y10" s="1959">
        <v>4.1310720072748106</v>
      </c>
      <c r="Z10" s="1959">
        <v>20.389545132690468</v>
      </c>
      <c r="AA10" s="1959">
        <v>16.303957995111166</v>
      </c>
      <c r="AB10" s="1959">
        <v>3.9432110266311802</v>
      </c>
      <c r="AC10" s="1959">
        <v>20.155612055881754</v>
      </c>
      <c r="AD10" s="1959">
        <v>16.585732213864691</v>
      </c>
      <c r="AE10" s="1959">
        <v>3.9049106056370491</v>
      </c>
      <c r="AF10" s="1959">
        <v>20.424859371788671</v>
      </c>
      <c r="AG10" s="1959">
        <v>16.021283075260552</v>
      </c>
      <c r="AH10" s="1959">
        <v>3.9378813329559983</v>
      </c>
      <c r="AI10" s="1959">
        <v>19.889295976846999</v>
      </c>
      <c r="AJ10" s="1959">
        <v>15.308002040609672</v>
      </c>
      <c r="AK10" s="1959">
        <v>4.0585967120288569</v>
      </c>
      <c r="AL10" s="1959">
        <v>19.300957015612564</v>
      </c>
    </row>
    <row r="11" spans="1:38" s="1996" customFormat="1" ht="11.25" x14ac:dyDescent="0.2">
      <c r="A11" s="1964">
        <v>12</v>
      </c>
      <c r="B11" s="1965" t="s">
        <v>309</v>
      </c>
      <c r="C11" s="1959">
        <v>9.2091602345275838</v>
      </c>
      <c r="D11" s="1959">
        <v>3.1869559081430334</v>
      </c>
      <c r="E11" s="1959">
        <v>12.396116142670618</v>
      </c>
      <c r="F11" s="1959">
        <v>12.337663872897284</v>
      </c>
      <c r="G11" s="1959">
        <v>0</v>
      </c>
      <c r="H11" s="1959">
        <v>12.337663872897284</v>
      </c>
      <c r="I11" s="1959">
        <v>12.11120986789477</v>
      </c>
      <c r="J11" s="1959">
        <v>0</v>
      </c>
      <c r="K11" s="1959">
        <v>12.11120986789477</v>
      </c>
      <c r="L11" s="1959">
        <v>12.113586204914942</v>
      </c>
      <c r="M11" s="1959">
        <v>3.045936066411153E-4</v>
      </c>
      <c r="N11" s="1959">
        <v>12.113890798521584</v>
      </c>
      <c r="O11" s="1959">
        <v>11.865369907185357</v>
      </c>
      <c r="P11" s="1959">
        <v>0</v>
      </c>
      <c r="Q11" s="1959">
        <v>11.865369907185357</v>
      </c>
      <c r="R11" s="1959">
        <v>11.868907375807556</v>
      </c>
      <c r="S11" s="1959">
        <v>0</v>
      </c>
      <c r="T11" s="1959">
        <v>11.868907375807556</v>
      </c>
      <c r="U11" s="1959">
        <v>11.213226673714747</v>
      </c>
      <c r="V11" s="1959">
        <v>0</v>
      </c>
      <c r="W11" s="1959">
        <v>11.213226673714747</v>
      </c>
      <c r="X11" s="1959">
        <v>11.043214086956279</v>
      </c>
      <c r="Y11" s="1959">
        <v>0</v>
      </c>
      <c r="Z11" s="1959">
        <v>11.043214086956279</v>
      </c>
      <c r="AA11" s="1959">
        <v>10.857014248031021</v>
      </c>
      <c r="AB11" s="1959">
        <v>0</v>
      </c>
      <c r="AC11" s="1959">
        <v>10.857014248031021</v>
      </c>
      <c r="AD11" s="1959">
        <v>11.150230019999583</v>
      </c>
      <c r="AE11" s="1959">
        <v>0</v>
      </c>
      <c r="AF11" s="1959">
        <v>11.150230019999583</v>
      </c>
      <c r="AG11" s="1959">
        <v>12.028942734682584</v>
      </c>
      <c r="AH11" s="1959">
        <v>0</v>
      </c>
      <c r="AI11" s="1959">
        <v>12.028942734682584</v>
      </c>
      <c r="AJ11" s="1959">
        <v>11.948901968969327</v>
      </c>
      <c r="AK11" s="1959">
        <v>0</v>
      </c>
      <c r="AL11" s="1959">
        <v>11.948901968969327</v>
      </c>
    </row>
    <row r="12" spans="1:38" s="1996" customFormat="1" ht="11.25" x14ac:dyDescent="0.2">
      <c r="A12" s="1964">
        <v>13</v>
      </c>
      <c r="B12" s="1965" t="s">
        <v>310</v>
      </c>
      <c r="C12" s="1959">
        <v>1.0231714911410668</v>
      </c>
      <c r="D12" s="1959">
        <v>5.6674127651931219</v>
      </c>
      <c r="E12" s="1959">
        <v>8.3640013382402137E-2</v>
      </c>
      <c r="F12" s="1959">
        <v>0.26928942111049375</v>
      </c>
      <c r="G12" s="1959">
        <v>6.0999137044436305</v>
      </c>
      <c r="H12" s="1959">
        <v>0.23157944510775122</v>
      </c>
      <c r="I12" s="1959">
        <v>0.73686555746095517</v>
      </c>
      <c r="J12" s="1959">
        <v>6.0140868248265784</v>
      </c>
      <c r="K12" s="1959">
        <v>0.60044891320687821</v>
      </c>
      <c r="L12" s="1959">
        <v>0.65721147192931317</v>
      </c>
      <c r="M12" s="1959">
        <v>6.4310878794182953</v>
      </c>
      <c r="N12" s="1959">
        <v>0.69802701521922261</v>
      </c>
      <c r="O12" s="1959">
        <v>0.66005819890198081</v>
      </c>
      <c r="P12" s="1959">
        <v>6.8060815477449443</v>
      </c>
      <c r="Q12" s="1959">
        <v>0.80688383154068055</v>
      </c>
      <c r="R12" s="1959">
        <v>0.39282993522519172</v>
      </c>
      <c r="S12" s="1959">
        <v>6.8420829558742096</v>
      </c>
      <c r="T12" s="1959">
        <v>0.68833713875044855</v>
      </c>
      <c r="U12" s="1959">
        <v>0.37461191262750604</v>
      </c>
      <c r="V12" s="1959">
        <v>6.8107342401316382</v>
      </c>
      <c r="W12" s="1959">
        <v>0.20636927934923846</v>
      </c>
      <c r="X12" s="1959">
        <v>0.41032422148725789</v>
      </c>
      <c r="Y12" s="1959">
        <v>6.8678640722446733</v>
      </c>
      <c r="Z12" s="1959">
        <v>0.19701143275775107</v>
      </c>
      <c r="AA12" s="1959">
        <v>0.82609985762056948</v>
      </c>
      <c r="AB12" s="1959">
        <v>7.884265316224611</v>
      </c>
      <c r="AC12" s="1959">
        <v>1.4854352417093464</v>
      </c>
      <c r="AD12" s="1959">
        <v>1.1521114780980706</v>
      </c>
      <c r="AE12" s="1959">
        <v>7.5084532052148116</v>
      </c>
      <c r="AF12" s="1959">
        <v>1.9185337011112962</v>
      </c>
      <c r="AG12" s="1959">
        <v>1.3110387232630252</v>
      </c>
      <c r="AH12" s="1959">
        <v>7.1335730313548353</v>
      </c>
      <c r="AI12" s="1959">
        <v>1.9337898524674539</v>
      </c>
      <c r="AJ12" s="1959">
        <v>0.74570457259377454</v>
      </c>
      <c r="AK12" s="1959">
        <v>7.0863594364629803</v>
      </c>
      <c r="AL12" s="1959">
        <v>1.3365403724058502</v>
      </c>
    </row>
    <row r="13" spans="1:38" s="1996" customFormat="1" ht="11.25" x14ac:dyDescent="0.2">
      <c r="A13" s="1964">
        <v>14</v>
      </c>
      <c r="B13" s="1965" t="s">
        <v>311</v>
      </c>
      <c r="C13" s="1959">
        <v>3.0083264990313547</v>
      </c>
      <c r="D13" s="1959">
        <v>2.8176075304632224</v>
      </c>
      <c r="E13" s="1959">
        <v>5.8233434096110512</v>
      </c>
      <c r="F13" s="1959">
        <v>3.2720201435106926</v>
      </c>
      <c r="G13" s="1959">
        <v>2.4623786838154458</v>
      </c>
      <c r="H13" s="1959">
        <v>5.7277788942347474</v>
      </c>
      <c r="I13" s="1959">
        <v>2.8738080258710661</v>
      </c>
      <c r="J13" s="1959">
        <v>2.3381704985904332</v>
      </c>
      <c r="K13" s="1959">
        <v>5.20895902561635</v>
      </c>
      <c r="L13" s="1959">
        <v>3.1679765714720265</v>
      </c>
      <c r="M13" s="1959">
        <v>1.9921437186351079</v>
      </c>
      <c r="N13" s="1959">
        <v>5.1532161683566029</v>
      </c>
      <c r="O13" s="1959">
        <v>2.7226579269741498</v>
      </c>
      <c r="P13" s="1959">
        <v>1.9745418998016444</v>
      </c>
      <c r="Q13" s="1959">
        <v>4.6919426429984492</v>
      </c>
      <c r="R13" s="1959">
        <v>2.5447998442162194</v>
      </c>
      <c r="S13" s="1959">
        <v>1.6850735831474439</v>
      </c>
      <c r="T13" s="1959">
        <v>4.2249862252523247</v>
      </c>
      <c r="U13" s="1959">
        <v>2.2904171610930653</v>
      </c>
      <c r="V13" s="1959">
        <v>1.9015566866895495</v>
      </c>
      <c r="W13" s="1959">
        <v>4.1865719205158856</v>
      </c>
      <c r="X13" s="1959">
        <v>2.4358044157436147</v>
      </c>
      <c r="Y13" s="1959">
        <v>1.8985205344583131</v>
      </c>
      <c r="Z13" s="1959">
        <v>4.329992607849074</v>
      </c>
      <c r="AA13" s="1959">
        <v>2.2257526229574918</v>
      </c>
      <c r="AB13" s="1959">
        <v>1.9620741270519875</v>
      </c>
      <c r="AC13" s="1959">
        <v>4.183652420258996</v>
      </c>
      <c r="AD13" s="1959">
        <v>2.0614936202607352</v>
      </c>
      <c r="AE13" s="1959">
        <v>1.7638589214102143</v>
      </c>
      <c r="AF13" s="1959">
        <v>3.8215548670965163</v>
      </c>
      <c r="AG13" s="1959">
        <v>2.2429684911940093</v>
      </c>
      <c r="AH13" s="1959">
        <v>1.749990701743301</v>
      </c>
      <c r="AI13" s="1959">
        <v>3.9881940297703875</v>
      </c>
      <c r="AJ13" s="1959">
        <v>2.0501159921381533</v>
      </c>
      <c r="AK13" s="1959">
        <v>1.7178159796776551</v>
      </c>
      <c r="AL13" s="1959">
        <v>3.7635398115931729</v>
      </c>
    </row>
    <row r="14" spans="1:38" s="1997" customFormat="1" ht="22.5" x14ac:dyDescent="0.2">
      <c r="A14" s="1957">
        <v>2</v>
      </c>
      <c r="B14" s="1962" t="s">
        <v>312</v>
      </c>
      <c r="C14" s="1963">
        <v>34.512731539736166</v>
      </c>
      <c r="D14" s="1963">
        <v>13.405841082987672</v>
      </c>
      <c r="E14" s="1963">
        <v>41.207880221579416</v>
      </c>
      <c r="F14" s="1963">
        <v>36.795124892130559</v>
      </c>
      <c r="G14" s="1963">
        <v>10.092679063279467</v>
      </c>
      <c r="H14" s="1963">
        <v>40.685163074958922</v>
      </c>
      <c r="I14" s="1963">
        <v>35.207572212932469</v>
      </c>
      <c r="J14" s="1963">
        <v>10.537296094860574</v>
      </c>
      <c r="K14" s="1963">
        <v>39.503348516380029</v>
      </c>
      <c r="L14" s="1963">
        <v>34.947953582777224</v>
      </c>
      <c r="M14" s="1963">
        <v>10.439539742815372</v>
      </c>
      <c r="N14" s="1963">
        <v>38.917925120535294</v>
      </c>
      <c r="O14" s="1963">
        <v>34.66183306169652</v>
      </c>
      <c r="P14" s="1963">
        <v>10.977187483659309</v>
      </c>
      <c r="Q14" s="1963">
        <v>38.900531360462459</v>
      </c>
      <c r="R14" s="1963">
        <v>33.043974454763088</v>
      </c>
      <c r="S14" s="1963">
        <v>10.626631156368475</v>
      </c>
      <c r="T14" s="1963">
        <v>37.021819924971332</v>
      </c>
      <c r="U14" s="1963">
        <v>33.618698622485056</v>
      </c>
      <c r="V14" s="1963">
        <v>11.69102322601687</v>
      </c>
      <c r="W14" s="1963">
        <v>38.25676205817814</v>
      </c>
      <c r="X14" s="1963">
        <v>34.850389899797335</v>
      </c>
      <c r="Y14" s="1963">
        <v>11.802548871208199</v>
      </c>
      <c r="Z14" s="1963">
        <v>39.450456324151439</v>
      </c>
      <c r="AA14" s="1963">
        <v>34.659042485284616</v>
      </c>
      <c r="AB14" s="1963">
        <v>12.096511895274412</v>
      </c>
      <c r="AC14" s="1963">
        <v>39.434893152812123</v>
      </c>
      <c r="AD14" s="1963">
        <v>32.58224556240117</v>
      </c>
      <c r="AE14" s="1963">
        <v>11.298725532596503</v>
      </c>
      <c r="AF14" s="1963">
        <v>37.069358990508583</v>
      </c>
      <c r="AG14" s="1963">
        <v>33.254279070109966</v>
      </c>
      <c r="AH14" s="1963">
        <v>11.168985496142907</v>
      </c>
      <c r="AI14" s="1963">
        <v>37.837809069565992</v>
      </c>
      <c r="AJ14" s="1963">
        <v>33.161110513790689</v>
      </c>
      <c r="AK14" s="1963">
        <v>11.133765164910875</v>
      </c>
      <c r="AL14" s="1963">
        <v>37.729318144802058</v>
      </c>
    </row>
    <row r="15" spans="1:38" s="1996" customFormat="1" ht="11.25" x14ac:dyDescent="0.2">
      <c r="A15" s="1964">
        <v>21</v>
      </c>
      <c r="B15" s="1965" t="s">
        <v>744</v>
      </c>
      <c r="C15" s="1959">
        <v>4.7528005834569429</v>
      </c>
      <c r="D15" s="1959">
        <v>6.2087289579984031</v>
      </c>
      <c r="E15" s="1959">
        <v>10.961529541455345</v>
      </c>
      <c r="F15" s="1959">
        <v>4.7677703828922011</v>
      </c>
      <c r="G15" s="1959">
        <v>5.8119466149681411</v>
      </c>
      <c r="H15" s="1959">
        <v>10.579716997860343</v>
      </c>
      <c r="I15" s="1959">
        <v>4.2955606249586173</v>
      </c>
      <c r="J15" s="1959">
        <v>5.8311914662060929</v>
      </c>
      <c r="K15" s="1959">
        <v>10.126752091164709</v>
      </c>
      <c r="L15" s="1959">
        <v>4.3056336922765928</v>
      </c>
      <c r="M15" s="1959">
        <v>5.433340755264215</v>
      </c>
      <c r="N15" s="1959">
        <v>9.7389744475408069</v>
      </c>
      <c r="O15" s="1959">
        <v>4.2463024395867439</v>
      </c>
      <c r="P15" s="1959">
        <v>5.5225776798189194</v>
      </c>
      <c r="Q15" s="1959">
        <v>9.7688801194056634</v>
      </c>
      <c r="R15" s="1959">
        <v>4.0827517913912938</v>
      </c>
      <c r="S15" s="1959">
        <v>5.4061724182996729</v>
      </c>
      <c r="T15" s="1959">
        <v>9.4889242096909676</v>
      </c>
      <c r="U15" s="1959">
        <v>4.2245419889849227</v>
      </c>
      <c r="V15" s="1959">
        <v>5.6815748637833581</v>
      </c>
      <c r="W15" s="1959">
        <v>9.9061168527682817</v>
      </c>
      <c r="X15" s="1959">
        <v>4.3548852189951335</v>
      </c>
      <c r="Y15" s="1959">
        <v>5.7537912217785534</v>
      </c>
      <c r="Z15" s="1959">
        <v>10.108676440773687</v>
      </c>
      <c r="AA15" s="1959">
        <v>4.3130566425239669</v>
      </c>
      <c r="AB15" s="1959">
        <v>5.7897257917572986</v>
      </c>
      <c r="AC15" s="1959">
        <v>10.102782434281266</v>
      </c>
      <c r="AD15" s="1959">
        <v>3.9357425737921963</v>
      </c>
      <c r="AE15" s="1959">
        <v>5.6262226983404737</v>
      </c>
      <c r="AF15" s="1959">
        <v>9.5619652721326709</v>
      </c>
      <c r="AG15" s="1959">
        <v>3.9348489563952294</v>
      </c>
      <c r="AH15" s="1959">
        <v>5.5355105838296472</v>
      </c>
      <c r="AI15" s="1959">
        <v>9.4703595402248766</v>
      </c>
      <c r="AJ15" s="1959">
        <v>3.9212364135593085</v>
      </c>
      <c r="AK15" s="1959">
        <v>5.4741358018637563</v>
      </c>
      <c r="AL15" s="1959">
        <v>9.3953722154230643</v>
      </c>
    </row>
    <row r="16" spans="1:38" s="1996" customFormat="1" ht="11.25" x14ac:dyDescent="0.2">
      <c r="A16" s="1964">
        <v>22</v>
      </c>
      <c r="B16" s="1965" t="s">
        <v>313</v>
      </c>
      <c r="C16" s="1959">
        <v>2.5547212937111592</v>
      </c>
      <c r="D16" s="1959">
        <v>3.2281591005762524</v>
      </c>
      <c r="E16" s="1959">
        <v>5.7010908236789559</v>
      </c>
      <c r="F16" s="1959">
        <v>2.8509451136618869</v>
      </c>
      <c r="G16" s="1959">
        <v>3.0475334838580026</v>
      </c>
      <c r="H16" s="1959">
        <v>5.8749541924272695</v>
      </c>
      <c r="I16" s="1959">
        <v>2.5619369308649076</v>
      </c>
      <c r="J16" s="1959">
        <v>3.1168776829056033</v>
      </c>
      <c r="K16" s="1959">
        <v>5.6419335921618989</v>
      </c>
      <c r="L16" s="1959">
        <v>2.5225427189995036</v>
      </c>
      <c r="M16" s="1959">
        <v>3.0257313571706259</v>
      </c>
      <c r="N16" s="1959">
        <v>5.527663242120747</v>
      </c>
      <c r="O16" s="1959">
        <v>2.4393332726879633</v>
      </c>
      <c r="P16" s="1959">
        <v>3.1671715910049958</v>
      </c>
      <c r="Q16" s="1959">
        <v>5.5837863195122903</v>
      </c>
      <c r="R16" s="1959">
        <v>2.677512660170676</v>
      </c>
      <c r="S16" s="1959">
        <v>3.0023430763639651</v>
      </c>
      <c r="T16" s="1959">
        <v>5.6410109059600355</v>
      </c>
      <c r="U16" s="1959">
        <v>2.5691252925358912</v>
      </c>
      <c r="V16" s="1959">
        <v>3.9046539482334097</v>
      </c>
      <c r="W16" s="1959">
        <v>6.4530327085130228</v>
      </c>
      <c r="X16" s="1959">
        <v>2.3418880450775084</v>
      </c>
      <c r="Y16" s="1959">
        <v>3.8344901299328216</v>
      </c>
      <c r="Z16" s="1959">
        <v>6.1514121343328663</v>
      </c>
      <c r="AA16" s="1959">
        <v>2.648194793706363</v>
      </c>
      <c r="AB16" s="1959">
        <v>4.0718499551085623</v>
      </c>
      <c r="AC16" s="1959">
        <v>6.6796928945602572</v>
      </c>
      <c r="AD16" s="1959">
        <v>2.5224926931775675</v>
      </c>
      <c r="AE16" s="1959">
        <v>3.5753496934150188</v>
      </c>
      <c r="AF16" s="1959">
        <v>6.0773091969443778</v>
      </c>
      <c r="AG16" s="1959">
        <v>2.5473819667536421</v>
      </c>
      <c r="AH16" s="1959">
        <v>3.5317904147567076</v>
      </c>
      <c r="AI16" s="1959">
        <v>6.0496531239698044</v>
      </c>
      <c r="AJ16" s="1959">
        <v>2.3892749945353704</v>
      </c>
      <c r="AK16" s="1959">
        <v>3.5871314037470419</v>
      </c>
      <c r="AL16" s="1959">
        <v>5.9545057637476271</v>
      </c>
    </row>
    <row r="17" spans="1:38" s="1996" customFormat="1" ht="11.25" x14ac:dyDescent="0.2">
      <c r="A17" s="1964">
        <v>24</v>
      </c>
      <c r="B17" s="1965" t="s">
        <v>747</v>
      </c>
      <c r="C17" s="1959">
        <v>3.0550810197864142</v>
      </c>
      <c r="D17" s="1959">
        <v>0.13865984519442479</v>
      </c>
      <c r="E17" s="1959">
        <v>3.1934941392776461</v>
      </c>
      <c r="F17" s="1959">
        <v>2.8914922038466542</v>
      </c>
      <c r="G17" s="1959">
        <v>0.12412374546357263</v>
      </c>
      <c r="H17" s="1959">
        <v>3.0141973922192142</v>
      </c>
      <c r="I17" s="1959">
        <v>2.5204188217441015</v>
      </c>
      <c r="J17" s="1959">
        <v>0.13771071518771255</v>
      </c>
      <c r="K17" s="1959">
        <v>2.6581295369318139</v>
      </c>
      <c r="L17" s="1959">
        <v>2.5636628558960539</v>
      </c>
      <c r="M17" s="1959">
        <v>0.13432578052873184</v>
      </c>
      <c r="N17" s="1959">
        <v>2.6948411691561609</v>
      </c>
      <c r="O17" s="1959">
        <v>2.4965051462665873</v>
      </c>
      <c r="P17" s="1959">
        <v>0.10927431994338012</v>
      </c>
      <c r="Q17" s="1959">
        <v>2.6044651702656312</v>
      </c>
      <c r="R17" s="1959">
        <v>2.1072267310406678</v>
      </c>
      <c r="S17" s="1959">
        <v>0.11139450329637568</v>
      </c>
      <c r="T17" s="1959">
        <v>2.2175258269672611</v>
      </c>
      <c r="U17" s="1959">
        <v>2.1467572113184628</v>
      </c>
      <c r="V17" s="1959">
        <v>0.12988112080439551</v>
      </c>
      <c r="W17" s="1959">
        <v>2.2766383321228583</v>
      </c>
      <c r="X17" s="1959">
        <v>2.4349966908981675</v>
      </c>
      <c r="Y17" s="1959">
        <v>0.12358190135344579</v>
      </c>
      <c r="Z17" s="1959">
        <v>2.5585051627202091</v>
      </c>
      <c r="AA17" s="1959">
        <v>2.1849137635652673</v>
      </c>
      <c r="AB17" s="1959">
        <v>0.15152816994252991</v>
      </c>
      <c r="AC17" s="1959">
        <v>2.3364419335077971</v>
      </c>
      <c r="AD17" s="1959">
        <v>2.1748445512027268</v>
      </c>
      <c r="AE17" s="1959">
        <v>0.19799401679589165</v>
      </c>
      <c r="AF17" s="1959">
        <v>2.3726454659016132</v>
      </c>
      <c r="AG17" s="1959">
        <v>2.5178627092130963</v>
      </c>
      <c r="AH17" s="1959">
        <v>0.24030037113194841</v>
      </c>
      <c r="AI17" s="1959">
        <v>2.7580393098731766</v>
      </c>
      <c r="AJ17" s="1959">
        <v>2.3926443229253374</v>
      </c>
      <c r="AK17" s="1959">
        <v>0.19536088003969548</v>
      </c>
      <c r="AL17" s="1959">
        <v>2.587824703229856</v>
      </c>
    </row>
    <row r="18" spans="1:38" s="1996" customFormat="1" ht="11.25" x14ac:dyDescent="0.2">
      <c r="A18" s="1964">
        <v>25</v>
      </c>
      <c r="B18" s="1965" t="s">
        <v>748</v>
      </c>
      <c r="C18" s="1959">
        <v>0.48284220114855747</v>
      </c>
      <c r="D18" s="1959">
        <v>0.14840551047054537</v>
      </c>
      <c r="E18" s="1959">
        <v>0.63124771161910287</v>
      </c>
      <c r="F18" s="1959">
        <v>0.4787630182166373</v>
      </c>
      <c r="G18" s="1959">
        <v>0.15509557528400694</v>
      </c>
      <c r="H18" s="1959">
        <v>0.63385859350064422</v>
      </c>
      <c r="I18" s="1959">
        <v>0.66127024708774729</v>
      </c>
      <c r="J18" s="1959">
        <v>0.17362118359609804</v>
      </c>
      <c r="K18" s="1959">
        <v>0.8348914306838453</v>
      </c>
      <c r="L18" s="1959">
        <v>0.4297815789706137</v>
      </c>
      <c r="M18" s="1959">
        <v>0.15117996009620691</v>
      </c>
      <c r="N18" s="1959">
        <v>0.58096153906682058</v>
      </c>
      <c r="O18" s="1959">
        <v>0.68700126576087261</v>
      </c>
      <c r="P18" s="1959">
        <v>7.4914868827162667E-2</v>
      </c>
      <c r="Q18" s="1959">
        <v>0.76191613458803531</v>
      </c>
      <c r="R18" s="1959">
        <v>0.68227026716395911</v>
      </c>
      <c r="S18" s="1959">
        <v>7.2465410616401729E-2</v>
      </c>
      <c r="T18" s="1959">
        <v>0.75473567778036077</v>
      </c>
      <c r="U18" s="1959">
        <v>0.91331715208202413</v>
      </c>
      <c r="V18" s="1959">
        <v>1.9807066644672734E-2</v>
      </c>
      <c r="W18" s="1959">
        <v>0.93312421872669693</v>
      </c>
      <c r="X18" s="1959">
        <v>0.85589461804858236</v>
      </c>
      <c r="Y18" s="1959">
        <v>1.4098470029626614E-2</v>
      </c>
      <c r="Z18" s="1959">
        <v>0.86999308807820896</v>
      </c>
      <c r="AA18" s="1959">
        <v>0.90068121582919758</v>
      </c>
      <c r="AB18" s="1959">
        <v>1.4401437639166067E-2</v>
      </c>
      <c r="AC18" s="1959">
        <v>0.91508265346836359</v>
      </c>
      <c r="AD18" s="1959">
        <v>0.74350744083528753</v>
      </c>
      <c r="AE18" s="1959">
        <v>2.1756169595907471E-2</v>
      </c>
      <c r="AF18" s="1959">
        <v>0.76526361043119506</v>
      </c>
      <c r="AG18" s="1959">
        <v>0.69478554383167268</v>
      </c>
      <c r="AH18" s="1959">
        <v>2.3083193003403748E-2</v>
      </c>
      <c r="AI18" s="1959">
        <v>0.71786873683507635</v>
      </c>
      <c r="AJ18" s="1959">
        <v>0.64486538720833275</v>
      </c>
      <c r="AK18" s="1959">
        <v>2.4006464778515091E-2</v>
      </c>
      <c r="AL18" s="1959">
        <v>0.66887185198684784</v>
      </c>
    </row>
    <row r="19" spans="1:38" s="1996" customFormat="1" ht="11.25" x14ac:dyDescent="0.2">
      <c r="A19" s="1964">
        <v>26</v>
      </c>
      <c r="B19" s="1965" t="s">
        <v>741</v>
      </c>
      <c r="C19" s="1959">
        <v>5.6928255126219929</v>
      </c>
      <c r="D19" s="1959">
        <v>0.95112758580873225</v>
      </c>
      <c r="E19" s="1959">
        <v>3.7008855478939E-2</v>
      </c>
      <c r="F19" s="1959">
        <v>6.1456621706287757</v>
      </c>
      <c r="G19" s="1959">
        <v>3.7828189093660231E-2</v>
      </c>
      <c r="H19" s="1959">
        <v>4.5866679276063034E-2</v>
      </c>
      <c r="I19" s="1959">
        <v>6.2782929737771624</v>
      </c>
      <c r="J19" s="1959">
        <v>0.14321051665566348</v>
      </c>
      <c r="K19" s="1959">
        <v>0.27100002135217044</v>
      </c>
      <c r="L19" s="1959">
        <v>7.2753198258252532</v>
      </c>
      <c r="M19" s="1959">
        <v>0.14224521430140086</v>
      </c>
      <c r="N19" s="1959">
        <v>1.0272927039982682</v>
      </c>
      <c r="O19" s="1959">
        <v>7.4561886487826659</v>
      </c>
      <c r="P19" s="1959">
        <v>0.17545850856888096</v>
      </c>
      <c r="Q19" s="1959">
        <v>0.97239124224530182</v>
      </c>
      <c r="R19" s="1959">
        <v>7.3352690585925817</v>
      </c>
      <c r="S19" s="1959">
        <v>0.17273731600421344</v>
      </c>
      <c r="T19" s="1959">
        <v>0.96143062224784159</v>
      </c>
      <c r="U19" s="1959">
        <v>7.8017921715739789</v>
      </c>
      <c r="V19" s="1959">
        <v>0.19212071757322882</v>
      </c>
      <c r="W19" s="1959">
        <v>1.0149360157373017</v>
      </c>
      <c r="X19" s="1959">
        <v>7.9208435525824106</v>
      </c>
      <c r="Y19" s="1959">
        <v>0.21691083576831779</v>
      </c>
      <c r="Z19" s="1959">
        <v>1.0565775273765488</v>
      </c>
      <c r="AA19" s="1959">
        <v>8.0792065155721637</v>
      </c>
      <c r="AB19" s="1959">
        <v>0.20815991022408151</v>
      </c>
      <c r="AC19" s="1959">
        <v>1.0624364936604107</v>
      </c>
      <c r="AD19" s="1959">
        <v>7.5779699601366461</v>
      </c>
      <c r="AE19" s="1959">
        <v>0.17237580525988228</v>
      </c>
      <c r="AF19" s="1959">
        <v>1.0083147831949424</v>
      </c>
      <c r="AG19" s="1959">
        <v>7.3861885644376617</v>
      </c>
      <c r="AH19" s="1959">
        <v>0.16702825178602337</v>
      </c>
      <c r="AI19" s="1959">
        <v>1.0423949140732782</v>
      </c>
      <c r="AJ19" s="1959">
        <v>7.503012991829439</v>
      </c>
      <c r="AK19" s="1959">
        <v>0.15083761202941687</v>
      </c>
      <c r="AL19" s="1959">
        <v>1.1583269672079513</v>
      </c>
    </row>
    <row r="20" spans="1:38" s="1996" customFormat="1" ht="11.25" x14ac:dyDescent="0.2">
      <c r="A20" s="1964">
        <v>27</v>
      </c>
      <c r="B20" s="1965" t="s">
        <v>749</v>
      </c>
      <c r="C20" s="1959">
        <v>16.798566227593604</v>
      </c>
      <c r="D20" s="1959">
        <v>2.3594378996339578</v>
      </c>
      <c r="E20" s="1959">
        <v>19.158004127227564</v>
      </c>
      <c r="F20" s="1959">
        <v>18.188266168595511</v>
      </c>
      <c r="G20" s="1959">
        <v>0.59142009386119421</v>
      </c>
      <c r="H20" s="1959">
        <v>18.779686262456703</v>
      </c>
      <c r="I20" s="1959">
        <v>17.507917018132737</v>
      </c>
      <c r="J20" s="1959">
        <v>0.79973583698674722</v>
      </c>
      <c r="K20" s="1959">
        <v>18.307652855119485</v>
      </c>
      <c r="L20" s="1959">
        <v>16.24915513348358</v>
      </c>
      <c r="M20" s="1959">
        <v>1.0109461804418618</v>
      </c>
      <c r="N20" s="1959">
        <v>17.260101313925439</v>
      </c>
      <c r="O20" s="1959">
        <v>15.704052847464407</v>
      </c>
      <c r="P20" s="1959">
        <v>1.3272511472160724</v>
      </c>
      <c r="Q20" s="1959">
        <v>17.031303994680478</v>
      </c>
      <c r="R20" s="1959">
        <v>14.898804160626828</v>
      </c>
      <c r="S20" s="1959">
        <v>1.2288785446855848</v>
      </c>
      <c r="T20" s="1959">
        <v>16.127682705312413</v>
      </c>
      <c r="U20" s="1959">
        <v>14.820852911079033</v>
      </c>
      <c r="V20" s="1959">
        <v>1.1831786490155694</v>
      </c>
      <c r="W20" s="1959">
        <v>16.004031560094603</v>
      </c>
      <c r="X20" s="1959">
        <v>15.77427879533567</v>
      </c>
      <c r="Y20" s="1959">
        <v>1.1190660586016126</v>
      </c>
      <c r="Z20" s="1959">
        <v>16.893344853937283</v>
      </c>
      <c r="AA20" s="1959">
        <v>15.292587468731661</v>
      </c>
      <c r="AB20" s="1959">
        <v>1.1913537107878247</v>
      </c>
      <c r="AC20" s="1959">
        <v>16.483941179519487</v>
      </c>
      <c r="AD20" s="1959">
        <v>14.54374190540147</v>
      </c>
      <c r="AE20" s="1959">
        <v>1.0909624807131235</v>
      </c>
      <c r="AF20" s="1959">
        <v>15.634704386114594</v>
      </c>
      <c r="AG20" s="1959">
        <v>14.903450058583658</v>
      </c>
      <c r="AH20" s="1959">
        <v>1.0880662181926133</v>
      </c>
      <c r="AI20" s="1959">
        <v>15.991516276776272</v>
      </c>
      <c r="AJ20" s="1959">
        <v>15.227799991612779</v>
      </c>
      <c r="AK20" s="1959">
        <v>1.0991230540699592</v>
      </c>
      <c r="AL20" s="1959">
        <v>16.326923045682737</v>
      </c>
    </row>
    <row r="21" spans="1:38" s="1996" customFormat="1" ht="11.25" x14ac:dyDescent="0.2">
      <c r="A21" s="1964">
        <v>28</v>
      </c>
      <c r="B21" s="1965" t="s">
        <v>314</v>
      </c>
      <c r="C21" s="1959">
        <v>1.1758947014174885</v>
      </c>
      <c r="D21" s="1959">
        <v>0.3713221833053546</v>
      </c>
      <c r="E21" s="1959">
        <v>1.5255050228418656</v>
      </c>
      <c r="F21" s="1959">
        <v>1.4722258342888892</v>
      </c>
      <c r="G21" s="1959">
        <v>0.32473136075088954</v>
      </c>
      <c r="H21" s="1959">
        <v>1.7568829572186824</v>
      </c>
      <c r="I21" s="1959">
        <v>1.3821755963671978</v>
      </c>
      <c r="J21" s="1959">
        <v>0.3349486933226587</v>
      </c>
      <c r="K21" s="1959">
        <v>1.6629889889661043</v>
      </c>
      <c r="L21" s="1959">
        <v>1.6018577773256255</v>
      </c>
      <c r="M21" s="1959">
        <v>0.54177049501233043</v>
      </c>
      <c r="N21" s="1959">
        <v>2.0880907047270592</v>
      </c>
      <c r="O21" s="1959">
        <v>1.6324494411472825</v>
      </c>
      <c r="P21" s="1959">
        <v>0.60053936827989918</v>
      </c>
      <c r="Q21" s="1959">
        <v>2.1777883797650621</v>
      </c>
      <c r="R21" s="1959">
        <v>1.2601397857770789</v>
      </c>
      <c r="S21" s="1959">
        <v>0.63263988710226071</v>
      </c>
      <c r="T21" s="1959">
        <v>1.8305099770124549</v>
      </c>
      <c r="U21" s="1959">
        <v>1.1423118949107505</v>
      </c>
      <c r="V21" s="1959">
        <v>0.57980685996223824</v>
      </c>
      <c r="W21" s="1959">
        <v>1.6688823702153703</v>
      </c>
      <c r="X21" s="1959">
        <v>1.1676029788598583</v>
      </c>
      <c r="Y21" s="1959">
        <v>0.74061025374382305</v>
      </c>
      <c r="Z21" s="1959">
        <v>1.8119471169326371</v>
      </c>
      <c r="AA21" s="1959">
        <v>1.2404020853559989</v>
      </c>
      <c r="AB21" s="1959">
        <v>0.66949291981495196</v>
      </c>
      <c r="AC21" s="1959">
        <v>1.8545155638145443</v>
      </c>
      <c r="AD21" s="1959">
        <v>1.0839464378552717</v>
      </c>
      <c r="AE21" s="1959">
        <v>0.61406466847620489</v>
      </c>
      <c r="AF21" s="1959">
        <v>1.6491562757891873</v>
      </c>
      <c r="AG21" s="1959">
        <v>1.2697612708950083</v>
      </c>
      <c r="AH21" s="1959">
        <v>0.58320646344256555</v>
      </c>
      <c r="AI21" s="1959">
        <v>1.8079771678135135</v>
      </c>
      <c r="AJ21" s="1959">
        <v>1.082276412120124</v>
      </c>
      <c r="AK21" s="1959">
        <v>0.60316994838249072</v>
      </c>
      <c r="AL21" s="1959">
        <v>1.6374935975239768</v>
      </c>
    </row>
    <row r="22" spans="1:38" s="1999" customFormat="1" ht="21" x14ac:dyDescent="0.2">
      <c r="A22" s="1967" t="s">
        <v>20</v>
      </c>
      <c r="B22" s="2204" t="s">
        <v>100</v>
      </c>
      <c r="C22" s="2000">
        <v>-4.5683731203202296</v>
      </c>
      <c r="D22" s="2000">
        <v>1.3719182726042687</v>
      </c>
      <c r="E22" s="2000">
        <v>-3.1962081220127683</v>
      </c>
      <c r="F22" s="2000">
        <v>-4.0742141784781243</v>
      </c>
      <c r="G22" s="2000">
        <v>1.5425626233849137</v>
      </c>
      <c r="H22" s="2000">
        <v>-2.531651555093211</v>
      </c>
      <c r="I22" s="2000">
        <v>-4.258140407127657</v>
      </c>
      <c r="J22" s="2000">
        <v>1.8755401398157374</v>
      </c>
      <c r="K22" s="2000">
        <v>-2.3826002673119193</v>
      </c>
      <c r="L22" s="2000">
        <v>-2.5714807584665094</v>
      </c>
      <c r="M22" s="2000">
        <v>2.1038280410701833</v>
      </c>
      <c r="N22" s="2000">
        <v>-0.46765271739632569</v>
      </c>
      <c r="O22" s="2000">
        <v>-2.3952104802709626</v>
      </c>
      <c r="P22" s="2000">
        <v>2.0624119715086922</v>
      </c>
      <c r="Q22" s="2000">
        <v>-0.33279850876227024</v>
      </c>
      <c r="R22" s="2000">
        <v>-0.10659156329040487</v>
      </c>
      <c r="S22" s="2000">
        <v>2.5058707515362455</v>
      </c>
      <c r="T22" s="2000">
        <v>2.3992791882458406</v>
      </c>
      <c r="U22" s="2000">
        <v>-1.8116028543783678</v>
      </c>
      <c r="V22" s="2000">
        <v>1.5923942116705274</v>
      </c>
      <c r="W22" s="2000">
        <v>-0.21920864270784055</v>
      </c>
      <c r="X22" s="2000">
        <v>-4.5856008066674603</v>
      </c>
      <c r="Y22" s="2000">
        <v>1.0949077427695961</v>
      </c>
      <c r="Z22" s="2000">
        <v>-3.4906930638978646</v>
      </c>
      <c r="AA22" s="2000">
        <v>-4.4462177615643714</v>
      </c>
      <c r="AB22" s="2000">
        <v>1.6930385746333634</v>
      </c>
      <c r="AC22" s="2000">
        <v>-2.7531791869310083</v>
      </c>
      <c r="AD22" s="2000">
        <v>-1.6326782301780858</v>
      </c>
      <c r="AE22" s="2000">
        <v>1.8784971996655728</v>
      </c>
      <c r="AF22" s="2000">
        <v>0.24581896948748708</v>
      </c>
      <c r="AG22" s="2000">
        <v>-1.6500460457097967</v>
      </c>
      <c r="AH22" s="2000">
        <v>1.652459569911225</v>
      </c>
      <c r="AI22" s="2000">
        <v>2.413524201428274E-3</v>
      </c>
      <c r="AJ22" s="2000">
        <v>-3.1083859394797622</v>
      </c>
      <c r="AK22" s="2000">
        <v>1.7290069632586169</v>
      </c>
      <c r="AL22" s="2000">
        <v>-1.3793789762211452</v>
      </c>
    </row>
    <row r="23" spans="1:38" s="1996" customFormat="1" ht="33.75" x14ac:dyDescent="0.2">
      <c r="A23" s="1967"/>
      <c r="B23" s="1958" t="s">
        <v>21</v>
      </c>
      <c r="C23" s="2000"/>
      <c r="D23" s="2000"/>
      <c r="E23" s="2000"/>
      <c r="F23" s="2000"/>
      <c r="G23" s="2000"/>
      <c r="H23" s="2000"/>
      <c r="I23" s="2000"/>
      <c r="J23" s="2000"/>
      <c r="K23" s="2000"/>
      <c r="L23" s="2000"/>
      <c r="M23" s="2000"/>
      <c r="N23" s="2000"/>
      <c r="O23" s="2000"/>
      <c r="P23" s="2000"/>
      <c r="Q23" s="2000"/>
      <c r="R23" s="2000"/>
      <c r="S23" s="2000"/>
      <c r="T23" s="2000"/>
      <c r="U23" s="2000"/>
      <c r="V23" s="2000"/>
      <c r="W23" s="2000"/>
      <c r="X23" s="2000"/>
      <c r="Y23" s="2000"/>
      <c r="Z23" s="2000"/>
      <c r="AA23" s="2000"/>
      <c r="AB23" s="2000"/>
      <c r="AC23" s="2000"/>
      <c r="AD23" s="1959"/>
      <c r="AE23" s="1959"/>
      <c r="AF23" s="1959"/>
      <c r="AG23" s="1959"/>
      <c r="AH23" s="1959"/>
      <c r="AI23" s="1959"/>
      <c r="AJ23" s="1959"/>
      <c r="AK23" s="1959"/>
      <c r="AL23" s="1959"/>
    </row>
    <row r="24" spans="1:38" s="1997" customFormat="1" ht="18" customHeight="1" x14ac:dyDescent="0.2">
      <c r="A24" s="1957">
        <v>31.1</v>
      </c>
      <c r="B24" s="1962" t="s">
        <v>315</v>
      </c>
      <c r="C24" s="1963">
        <v>1.0151529057872968</v>
      </c>
      <c r="D24" s="1963">
        <v>2.0481934250560805</v>
      </c>
      <c r="E24" s="1963">
        <v>3.0633463308433773</v>
      </c>
      <c r="F24" s="1963">
        <v>1.0479590509853063</v>
      </c>
      <c r="G24" s="1963">
        <v>1.8986204532289905</v>
      </c>
      <c r="H24" s="1963">
        <v>2.9465795042142964</v>
      </c>
      <c r="I24" s="1963">
        <v>1.2925611842129385</v>
      </c>
      <c r="J24" s="1963">
        <v>1.9610566606801509</v>
      </c>
      <c r="K24" s="1963">
        <v>3.2536178448930895</v>
      </c>
      <c r="L24" s="1963">
        <v>1.5424620240306079</v>
      </c>
      <c r="M24" s="1963">
        <v>2.0842325190429385</v>
      </c>
      <c r="N24" s="1963">
        <v>3.6266945430735467</v>
      </c>
      <c r="O24" s="1963">
        <v>1.4861870781990125</v>
      </c>
      <c r="P24" s="1963">
        <v>2.5537708981269498</v>
      </c>
      <c r="Q24" s="1963">
        <v>4.0399579763259625</v>
      </c>
      <c r="R24" s="1963">
        <v>1.563904675628391</v>
      </c>
      <c r="S24" s="1963">
        <v>2.4810976925580803</v>
      </c>
      <c r="T24" s="1963">
        <v>4.0450023681864709</v>
      </c>
      <c r="U24" s="1963">
        <v>1.6564344508616036</v>
      </c>
      <c r="V24" s="1963">
        <v>2.277421220132529</v>
      </c>
      <c r="W24" s="1963">
        <v>3.9338556709941321</v>
      </c>
      <c r="X24" s="1963">
        <v>2.0853252623508656</v>
      </c>
      <c r="Y24" s="1963">
        <v>2.7576460518886847</v>
      </c>
      <c r="Z24" s="1963">
        <v>4.8429713142395503</v>
      </c>
      <c r="AA24" s="1963">
        <v>2.289341579489848</v>
      </c>
      <c r="AB24" s="1963">
        <v>3.0786377631436594</v>
      </c>
      <c r="AC24" s="1963">
        <v>5.3679793426335092</v>
      </c>
      <c r="AD24" s="1963">
        <v>2.6067495748374574</v>
      </c>
      <c r="AE24" s="1963">
        <v>2.7592358641058152</v>
      </c>
      <c r="AF24" s="1963">
        <v>5.3659854389432731</v>
      </c>
      <c r="AG24" s="1963">
        <v>2.0879459751791933</v>
      </c>
      <c r="AH24" s="1963">
        <v>2.2042283334992891</v>
      </c>
      <c r="AI24" s="1963">
        <v>4.2921743086784812</v>
      </c>
      <c r="AJ24" s="1963">
        <v>1.3798603088482835</v>
      </c>
      <c r="AK24" s="1963">
        <v>2.0711742945754477</v>
      </c>
      <c r="AL24" s="1963">
        <v>3.4510346034237309</v>
      </c>
    </row>
    <row r="25" spans="1:38" s="1996" customFormat="1" ht="11.25" x14ac:dyDescent="0.2">
      <c r="A25" s="1964">
        <v>311.10000000000002</v>
      </c>
      <c r="B25" s="1965" t="s">
        <v>316</v>
      </c>
      <c r="C25" s="1966">
        <v>1.0151529057872968</v>
      </c>
      <c r="D25" s="1966">
        <v>2.0481934250560805</v>
      </c>
      <c r="E25" s="1966">
        <v>3.0633463308433773</v>
      </c>
      <c r="F25" s="1966">
        <v>1.0224250233470855</v>
      </c>
      <c r="G25" s="1966">
        <v>1.8986204532289905</v>
      </c>
      <c r="H25" s="1966">
        <v>2.9210454765760758</v>
      </c>
      <c r="I25" s="1966">
        <v>1.2951493260802096</v>
      </c>
      <c r="J25" s="1966">
        <v>1.9610566606801509</v>
      </c>
      <c r="K25" s="1966">
        <v>3.2562059867603605</v>
      </c>
      <c r="L25" s="1966">
        <v>1.5370808703132817</v>
      </c>
      <c r="M25" s="1966">
        <v>2.0842325190429385</v>
      </c>
      <c r="N25" s="1966">
        <v>3.6213133893562199</v>
      </c>
      <c r="O25" s="1966">
        <v>1.4845911474094615</v>
      </c>
      <c r="P25" s="1966">
        <v>2.5537708981269498</v>
      </c>
      <c r="Q25" s="1966">
        <v>4.0383620455364113</v>
      </c>
      <c r="R25" s="1966">
        <v>1.499949737654148</v>
      </c>
      <c r="S25" s="1966">
        <v>2.4651721546435454</v>
      </c>
      <c r="T25" s="1966">
        <v>3.9651218922976934</v>
      </c>
      <c r="U25" s="1966">
        <v>1.569377304186204</v>
      </c>
      <c r="V25" s="1966">
        <v>2.1669557219679709</v>
      </c>
      <c r="W25" s="1966">
        <v>3.736333026154175</v>
      </c>
      <c r="X25" s="1966">
        <v>2.0436172885132202</v>
      </c>
      <c r="Y25" s="1966">
        <v>2.7069796752197144</v>
      </c>
      <c r="Z25" s="1966">
        <v>4.7505969637329342</v>
      </c>
      <c r="AA25" s="1966">
        <v>2.0864691536163784</v>
      </c>
      <c r="AB25" s="1966">
        <v>2.9064466609362394</v>
      </c>
      <c r="AC25" s="1966">
        <v>4.9929158145526182</v>
      </c>
      <c r="AD25" s="1959">
        <v>2.5096192200438945</v>
      </c>
      <c r="AE25" s="1959">
        <v>2.6742709414235732</v>
      </c>
      <c r="AF25" s="1959">
        <v>5.1838901614674677</v>
      </c>
      <c r="AG25" s="1959">
        <v>2.0013685301074458</v>
      </c>
      <c r="AH25" s="1959">
        <v>2.1295328537268805</v>
      </c>
      <c r="AI25" s="1959">
        <v>4.1309013838343258</v>
      </c>
      <c r="AJ25" s="1959">
        <v>1.351943016474271</v>
      </c>
      <c r="AK25" s="1959">
        <v>2.0114288822319248</v>
      </c>
      <c r="AL25" s="1959">
        <v>3.363371898706196</v>
      </c>
    </row>
    <row r="26" spans="1:38" s="1996" customFormat="1" ht="11.25" x14ac:dyDescent="0.2">
      <c r="A26" s="1964">
        <v>312.10000000000002</v>
      </c>
      <c r="B26" s="1965" t="s">
        <v>317</v>
      </c>
      <c r="C26" s="1966">
        <v>0</v>
      </c>
      <c r="D26" s="1966">
        <v>0</v>
      </c>
      <c r="E26" s="1966">
        <v>0</v>
      </c>
      <c r="F26" s="1966">
        <v>0</v>
      </c>
      <c r="G26" s="1966">
        <v>0</v>
      </c>
      <c r="H26" s="1966">
        <v>0</v>
      </c>
      <c r="I26" s="1966">
        <v>-2.3616794538848119E-2</v>
      </c>
      <c r="J26" s="1966">
        <v>0</v>
      </c>
      <c r="K26" s="1966">
        <v>-2.3616794538848119E-2</v>
      </c>
      <c r="L26" s="1966">
        <v>4.3658416951893198E-3</v>
      </c>
      <c r="M26" s="1966">
        <v>0</v>
      </c>
      <c r="N26" s="1966">
        <v>4.3658416951893198E-3</v>
      </c>
      <c r="O26" s="1966">
        <v>7.5102625390639256E-4</v>
      </c>
      <c r="P26" s="1966">
        <v>0</v>
      </c>
      <c r="Q26" s="1966">
        <v>7.5102625390639256E-4</v>
      </c>
      <c r="R26" s="1966">
        <v>-3.5390084254521776E-3</v>
      </c>
      <c r="S26" s="1966">
        <v>2.5278631610372698E-4</v>
      </c>
      <c r="T26" s="1966">
        <v>-3.2862221093484505E-3</v>
      </c>
      <c r="U26" s="1966">
        <v>0</v>
      </c>
      <c r="V26" s="1966">
        <v>-8.6117681063794496E-4</v>
      </c>
      <c r="W26" s="1966">
        <v>-8.6117681063794496E-4</v>
      </c>
      <c r="X26" s="1966">
        <v>-6.6086578263874754E-3</v>
      </c>
      <c r="Y26" s="1966">
        <v>0</v>
      </c>
      <c r="Z26" s="1966">
        <v>-6.6086578263874754E-3</v>
      </c>
      <c r="AA26" s="1966">
        <v>1.8784483877173129E-3</v>
      </c>
      <c r="AB26" s="1966">
        <v>1.1827267626368268E-3</v>
      </c>
      <c r="AC26" s="1966">
        <v>3.0611751503541399E-3</v>
      </c>
      <c r="AD26" s="1959">
        <v>1.4804494103724019E-3</v>
      </c>
      <c r="AE26" s="1959">
        <v>0</v>
      </c>
      <c r="AF26" s="1959">
        <v>1.4804494103724019E-3</v>
      </c>
      <c r="AG26" s="1959">
        <v>-3.7131141560434985E-4</v>
      </c>
      <c r="AH26" s="1959">
        <v>0</v>
      </c>
      <c r="AI26" s="1959">
        <v>-3.7131141560434985E-4</v>
      </c>
      <c r="AJ26" s="1959">
        <v>0</v>
      </c>
      <c r="AK26" s="1959">
        <v>0</v>
      </c>
      <c r="AL26" s="1959">
        <v>0</v>
      </c>
    </row>
    <row r="27" spans="1:38" s="1996" customFormat="1" ht="11.25" x14ac:dyDescent="0.2">
      <c r="A27" s="1964">
        <v>313.10000000000002</v>
      </c>
      <c r="B27" s="1965" t="s">
        <v>754</v>
      </c>
      <c r="C27" s="1966">
        <v>0</v>
      </c>
      <c r="D27" s="1966">
        <v>0</v>
      </c>
      <c r="E27" s="1966">
        <v>0</v>
      </c>
      <c r="F27" s="1966">
        <v>0</v>
      </c>
      <c r="G27" s="1966">
        <v>0</v>
      </c>
      <c r="H27" s="1966">
        <v>0</v>
      </c>
      <c r="I27" s="1966">
        <v>0</v>
      </c>
      <c r="J27" s="1966">
        <v>0</v>
      </c>
      <c r="K27" s="1966">
        <v>0</v>
      </c>
      <c r="L27" s="1966">
        <v>0</v>
      </c>
      <c r="M27" s="1966">
        <v>0</v>
      </c>
      <c r="N27" s="1966">
        <v>0</v>
      </c>
      <c r="O27" s="1966">
        <v>0</v>
      </c>
      <c r="P27" s="1966">
        <v>0</v>
      </c>
      <c r="Q27" s="1966">
        <v>0</v>
      </c>
      <c r="R27" s="1966">
        <v>6.2775268499092193E-2</v>
      </c>
      <c r="S27" s="1966">
        <v>1.5672751598431071E-2</v>
      </c>
      <c r="T27" s="1966">
        <v>7.8448020097523274E-2</v>
      </c>
      <c r="U27" s="1966">
        <v>3.94575556874113E-2</v>
      </c>
      <c r="V27" s="1966">
        <v>9.9426777228199103E-3</v>
      </c>
      <c r="W27" s="1966">
        <v>4.9400233410231205E-2</v>
      </c>
      <c r="X27" s="1966">
        <v>3.2455852880702935E-2</v>
      </c>
      <c r="Y27" s="1966">
        <v>8.1506779858778865E-3</v>
      </c>
      <c r="Z27" s="1966">
        <v>4.0606530866580823E-2</v>
      </c>
      <c r="AA27" s="1966">
        <v>3.3533782328879443E-2</v>
      </c>
      <c r="AB27" s="1966">
        <v>8.0703708509336416E-3</v>
      </c>
      <c r="AC27" s="1966">
        <v>4.1604153179813079E-2</v>
      </c>
      <c r="AD27" s="1959">
        <v>2.7999804065738904E-2</v>
      </c>
      <c r="AE27" s="1959">
        <v>6.822940760846722E-3</v>
      </c>
      <c r="AF27" s="1959">
        <v>3.4822744826585629E-2</v>
      </c>
      <c r="AG27" s="1959">
        <v>2.9519257540545813E-2</v>
      </c>
      <c r="AH27" s="1959">
        <v>7.1786873683507635E-3</v>
      </c>
      <c r="AI27" s="1959">
        <v>3.6697944908896579E-2</v>
      </c>
      <c r="AJ27" s="1959">
        <v>2.4066631356907359E-2</v>
      </c>
      <c r="AK27" s="1959">
        <v>5.8361581040500352E-3</v>
      </c>
      <c r="AL27" s="1959">
        <v>2.9902789460957396E-2</v>
      </c>
    </row>
    <row r="28" spans="1:38" s="1997" customFormat="1" ht="11.25" x14ac:dyDescent="0.2">
      <c r="A28" s="1957">
        <v>314.10000000000002</v>
      </c>
      <c r="B28" s="1958" t="s">
        <v>755</v>
      </c>
      <c r="C28" s="2000">
        <v>0</v>
      </c>
      <c r="D28" s="2000">
        <v>0</v>
      </c>
      <c r="E28" s="2000">
        <v>0</v>
      </c>
      <c r="F28" s="2000">
        <v>2.5534027638220658E-2</v>
      </c>
      <c r="G28" s="2000">
        <v>0</v>
      </c>
      <c r="H28" s="2000">
        <v>2.5534027638220658E-2</v>
      </c>
      <c r="I28" s="2000">
        <v>2.1028652671577091E-2</v>
      </c>
      <c r="J28" s="2000">
        <v>0</v>
      </c>
      <c r="K28" s="2000">
        <v>2.1028652671577091E-2</v>
      </c>
      <c r="L28" s="2000">
        <v>1.0153120221370511E-3</v>
      </c>
      <c r="M28" s="2000">
        <v>0</v>
      </c>
      <c r="N28" s="2000">
        <v>1.0153120221370511E-3</v>
      </c>
      <c r="O28" s="2000">
        <v>8.4490453564469163E-4</v>
      </c>
      <c r="P28" s="2000">
        <v>0</v>
      </c>
      <c r="Q28" s="2000">
        <v>8.4490453564469163E-4</v>
      </c>
      <c r="R28" s="2000">
        <v>4.7186779006029031E-3</v>
      </c>
      <c r="S28" s="2000">
        <v>0</v>
      </c>
      <c r="T28" s="2000">
        <v>4.7186779006029031E-3</v>
      </c>
      <c r="U28" s="2000">
        <v>4.759959098798823E-2</v>
      </c>
      <c r="V28" s="2000">
        <v>0.10138399725237625</v>
      </c>
      <c r="W28" s="2000">
        <v>0.14898358824036448</v>
      </c>
      <c r="X28" s="2000">
        <v>1.5860778783329942E-2</v>
      </c>
      <c r="Y28" s="2000">
        <v>4.2515698683092761E-2</v>
      </c>
      <c r="Z28" s="2000">
        <v>5.8376477466422695E-2</v>
      </c>
      <c r="AA28" s="2000">
        <v>0.16746019515687305</v>
      </c>
      <c r="AB28" s="2000">
        <v>0.16293800459384988</v>
      </c>
      <c r="AC28" s="2000">
        <v>0.33039819975072293</v>
      </c>
      <c r="AD28" s="1963">
        <v>6.765010131745193E-2</v>
      </c>
      <c r="AE28" s="1963">
        <v>7.8141981921395473E-2</v>
      </c>
      <c r="AF28" s="1963">
        <v>0.1457920832388474</v>
      </c>
      <c r="AG28" s="2000">
        <v>5.7429498946806108E-2</v>
      </c>
      <c r="AH28" s="2000">
        <v>6.7516792404057613E-2</v>
      </c>
      <c r="AI28" s="2000">
        <v>0.12494629135086373</v>
      </c>
      <c r="AJ28" s="2000">
        <v>3.8506610171051775E-3</v>
      </c>
      <c r="AK28" s="2000">
        <v>5.3909254239472487E-2</v>
      </c>
      <c r="AL28" s="2000">
        <v>5.7759915256577664E-2</v>
      </c>
    </row>
    <row r="29" spans="1:38" s="1997" customFormat="1" ht="11.25" x14ac:dyDescent="0.2">
      <c r="A29" s="1957">
        <v>31.2</v>
      </c>
      <c r="B29" s="1962" t="s">
        <v>318</v>
      </c>
      <c r="C29" s="2000">
        <v>0.16505949543606793</v>
      </c>
      <c r="D29" s="2000">
        <v>0.12842072851191833</v>
      </c>
      <c r="E29" s="2000">
        <v>0.29348022394798623</v>
      </c>
      <c r="F29" s="2000">
        <v>-1.3830931637369523E-2</v>
      </c>
      <c r="G29" s="2000">
        <v>0.12577872873642026</v>
      </c>
      <c r="H29" s="2000">
        <v>0.11194779709905076</v>
      </c>
      <c r="I29" s="2000">
        <v>0.10967251162560976</v>
      </c>
      <c r="J29" s="2000">
        <v>0.14299483816672423</v>
      </c>
      <c r="K29" s="2000">
        <v>0.25266734979233396</v>
      </c>
      <c r="L29" s="2000">
        <v>9.0159707565770145E-2</v>
      </c>
      <c r="M29" s="2000">
        <v>0.22255639525244159</v>
      </c>
      <c r="N29" s="2000">
        <v>0.31271610281821172</v>
      </c>
      <c r="O29" s="2000">
        <v>0.12870712426320802</v>
      </c>
      <c r="P29" s="2000">
        <v>0.3349577092422511</v>
      </c>
      <c r="Q29" s="2000">
        <v>0.46366483350545912</v>
      </c>
      <c r="R29" s="2000">
        <v>0.13818985280337073</v>
      </c>
      <c r="S29" s="2000">
        <v>0.36097885939612206</v>
      </c>
      <c r="T29" s="2000">
        <v>0.49916871219949288</v>
      </c>
      <c r="U29" s="2000">
        <v>0.15062765306067327</v>
      </c>
      <c r="V29" s="2000">
        <v>0.35237789315285367</v>
      </c>
      <c r="W29" s="2000">
        <v>0.503005546213527</v>
      </c>
      <c r="X29" s="2000">
        <v>0.1432610157697996</v>
      </c>
      <c r="Y29" s="2000">
        <v>0.22462093656576984</v>
      </c>
      <c r="Z29" s="2000">
        <v>0.36788195233556947</v>
      </c>
      <c r="AA29" s="2000">
        <v>0.16133784485616476</v>
      </c>
      <c r="AB29" s="2000">
        <v>0.25560812505457065</v>
      </c>
      <c r="AC29" s="2000">
        <v>0.4169459699107354</v>
      </c>
      <c r="AD29" s="2000">
        <v>0.16741951810341812</v>
      </c>
      <c r="AE29" s="2000">
        <v>0.2194283495634573</v>
      </c>
      <c r="AF29" s="2000">
        <v>0.38684786766687546</v>
      </c>
      <c r="AG29" s="2000">
        <v>0.16640939942668279</v>
      </c>
      <c r="AH29" s="2000">
        <v>0.20415939334645836</v>
      </c>
      <c r="AI29" s="2000">
        <v>0.37056879277314114</v>
      </c>
      <c r="AJ29" s="2000">
        <v>0.14271512394646066</v>
      </c>
      <c r="AK29" s="2000">
        <v>0.19223221796329754</v>
      </c>
      <c r="AL29" s="2000">
        <v>0.33494734190975817</v>
      </c>
    </row>
    <row r="30" spans="1:38" s="1996" customFormat="1" ht="11.25" x14ac:dyDescent="0.2">
      <c r="A30" s="1964">
        <v>311.2</v>
      </c>
      <c r="B30" s="1965" t="s">
        <v>752</v>
      </c>
      <c r="C30" s="1966">
        <v>5.3169389038075693E-2</v>
      </c>
      <c r="D30" s="1966">
        <v>0.12842072851191833</v>
      </c>
      <c r="E30" s="1966">
        <v>0.18159011754999402</v>
      </c>
      <c r="F30" s="1966">
        <v>-0.11182958400813306</v>
      </c>
      <c r="G30" s="1966">
        <v>0</v>
      </c>
      <c r="H30" s="1966">
        <v>-0.11182958400813306</v>
      </c>
      <c r="I30" s="1966">
        <v>4.151810912080605E-2</v>
      </c>
      <c r="J30" s="1966">
        <v>0</v>
      </c>
      <c r="K30" s="1966">
        <v>4.151810912080605E-2</v>
      </c>
      <c r="L30" s="1966">
        <v>1.2691400276713139E-2</v>
      </c>
      <c r="M30" s="1966">
        <v>1.015312022137051E-4</v>
      </c>
      <c r="N30" s="1966">
        <v>1.2792931478926843E-2</v>
      </c>
      <c r="O30" s="1966">
        <v>3.8771730357917519E-2</v>
      </c>
      <c r="P30" s="1966">
        <v>0.12035195718849941</v>
      </c>
      <c r="Q30" s="1966">
        <v>0.15912368754641693</v>
      </c>
      <c r="R30" s="1966">
        <v>3.0502882143183054E-2</v>
      </c>
      <c r="S30" s="1966">
        <v>6.2522482182988476E-2</v>
      </c>
      <c r="T30" s="1966">
        <v>9.302536432617152E-2</v>
      </c>
      <c r="U30" s="1966">
        <v>4.2510818925127647E-2</v>
      </c>
      <c r="V30" s="1966">
        <v>9.0580142718918399E-2</v>
      </c>
      <c r="W30" s="1966">
        <v>0.13309096164404605</v>
      </c>
      <c r="X30" s="1966">
        <v>3.3337007257554598E-2</v>
      </c>
      <c r="Y30" s="1966">
        <v>2.8343799122061839E-2</v>
      </c>
      <c r="Z30" s="1966">
        <v>6.1680806379616433E-2</v>
      </c>
      <c r="AA30" s="1966">
        <v>4.0212709929652105E-2</v>
      </c>
      <c r="AB30" s="1966">
        <v>4.5221905630231608E-3</v>
      </c>
      <c r="AC30" s="1966">
        <v>4.473490049267527E-2</v>
      </c>
      <c r="AD30" s="1959">
        <v>2.9544620841779671E-2</v>
      </c>
      <c r="AE30" s="1959">
        <v>-2.574694626734612E-4</v>
      </c>
      <c r="AF30" s="1959">
        <v>2.9287151379106209E-2</v>
      </c>
      <c r="AG30" s="1959">
        <v>2.0731554037909532E-2</v>
      </c>
      <c r="AH30" s="1959">
        <v>1.9803275498898659E-3</v>
      </c>
      <c r="AI30" s="1959">
        <v>2.2711881587799399E-2</v>
      </c>
      <c r="AJ30" s="1959">
        <v>2.1058302437293942E-2</v>
      </c>
      <c r="AK30" s="1959">
        <v>1.50416445980671E-3</v>
      </c>
      <c r="AL30" s="1959">
        <v>2.256246689710065E-2</v>
      </c>
    </row>
    <row r="31" spans="1:38" s="1996" customFormat="1" ht="11.25" x14ac:dyDescent="0.2">
      <c r="A31" s="1964">
        <v>312.2</v>
      </c>
      <c r="B31" s="1965" t="s">
        <v>319</v>
      </c>
      <c r="C31" s="1966">
        <v>0</v>
      </c>
      <c r="D31" s="1966">
        <v>0</v>
      </c>
      <c r="E31" s="1966">
        <v>0</v>
      </c>
      <c r="F31" s="1966">
        <v>0</v>
      </c>
      <c r="G31" s="1966">
        <v>0</v>
      </c>
      <c r="H31" s="1966">
        <v>0</v>
      </c>
      <c r="I31" s="1966">
        <v>0</v>
      </c>
      <c r="J31" s="1966">
        <v>0</v>
      </c>
      <c r="K31" s="1966">
        <v>0</v>
      </c>
      <c r="L31" s="1966">
        <v>0</v>
      </c>
      <c r="M31" s="1966">
        <v>0</v>
      </c>
      <c r="N31" s="1966">
        <v>0</v>
      </c>
      <c r="O31" s="1966">
        <v>0</v>
      </c>
      <c r="P31" s="1966">
        <v>0</v>
      </c>
      <c r="Q31" s="1966">
        <v>0</v>
      </c>
      <c r="R31" s="1966">
        <v>0</v>
      </c>
      <c r="S31" s="1966">
        <v>0</v>
      </c>
      <c r="T31" s="1966">
        <v>0</v>
      </c>
      <c r="U31" s="1966">
        <v>0</v>
      </c>
      <c r="V31" s="1966">
        <v>0</v>
      </c>
      <c r="W31" s="1966">
        <v>0</v>
      </c>
      <c r="X31" s="1966">
        <v>0</v>
      </c>
      <c r="Y31" s="1966">
        <v>0</v>
      </c>
      <c r="Z31" s="1966">
        <v>0</v>
      </c>
      <c r="AA31" s="1966">
        <v>0</v>
      </c>
      <c r="AB31" s="1966">
        <v>0</v>
      </c>
      <c r="AC31" s="1966">
        <v>0</v>
      </c>
      <c r="AD31" s="1959">
        <v>0</v>
      </c>
      <c r="AE31" s="1959">
        <v>0</v>
      </c>
      <c r="AF31" s="1959">
        <v>0</v>
      </c>
      <c r="AG31" s="1959">
        <v>0</v>
      </c>
      <c r="AH31" s="1959">
        <v>0</v>
      </c>
      <c r="AI31" s="1959">
        <v>0</v>
      </c>
      <c r="AJ31" s="1959">
        <v>0</v>
      </c>
      <c r="AK31" s="1959">
        <v>0</v>
      </c>
      <c r="AL31" s="1959">
        <v>0</v>
      </c>
    </row>
    <row r="32" spans="1:38" s="1996" customFormat="1" ht="11.25" x14ac:dyDescent="0.2">
      <c r="A32" s="1964">
        <v>313.2</v>
      </c>
      <c r="B32" s="1965" t="s">
        <v>754</v>
      </c>
      <c r="C32" s="1966">
        <v>0</v>
      </c>
      <c r="D32" s="1966">
        <v>0</v>
      </c>
      <c r="E32" s="1966">
        <v>0</v>
      </c>
      <c r="F32" s="1966">
        <v>0</v>
      </c>
      <c r="G32" s="1966">
        <v>0</v>
      </c>
      <c r="H32" s="1966">
        <v>0</v>
      </c>
      <c r="I32" s="1966">
        <v>0</v>
      </c>
      <c r="J32" s="1966">
        <v>0</v>
      </c>
      <c r="K32" s="1966">
        <v>0</v>
      </c>
      <c r="L32" s="1966">
        <v>0</v>
      </c>
      <c r="M32" s="1966">
        <v>0</v>
      </c>
      <c r="N32" s="1966">
        <v>0</v>
      </c>
      <c r="O32" s="1966">
        <v>0</v>
      </c>
      <c r="P32" s="1966">
        <v>0</v>
      </c>
      <c r="Q32" s="1966">
        <v>0</v>
      </c>
      <c r="R32" s="1966">
        <v>0</v>
      </c>
      <c r="S32" s="1966">
        <v>0</v>
      </c>
      <c r="T32" s="1966">
        <v>0</v>
      </c>
      <c r="U32" s="1966">
        <v>0</v>
      </c>
      <c r="V32" s="1966">
        <v>0</v>
      </c>
      <c r="W32" s="1966">
        <v>0</v>
      </c>
      <c r="X32" s="1966">
        <v>0</v>
      </c>
      <c r="Y32" s="1966">
        <v>0</v>
      </c>
      <c r="Z32" s="1966">
        <v>0</v>
      </c>
      <c r="AA32" s="1966">
        <v>0</v>
      </c>
      <c r="AB32" s="1966">
        <v>0</v>
      </c>
      <c r="AC32" s="1966">
        <v>0</v>
      </c>
      <c r="AD32" s="1959">
        <v>0</v>
      </c>
      <c r="AE32" s="1959">
        <v>0</v>
      </c>
      <c r="AF32" s="1959">
        <v>0</v>
      </c>
      <c r="AG32" s="1959">
        <v>0</v>
      </c>
      <c r="AH32" s="1959">
        <v>0</v>
      </c>
      <c r="AI32" s="1959">
        <v>0</v>
      </c>
      <c r="AJ32" s="1959">
        <v>0</v>
      </c>
      <c r="AK32" s="1959">
        <v>0</v>
      </c>
      <c r="AL32" s="1959">
        <v>0</v>
      </c>
    </row>
    <row r="33" spans="1:38" s="1996" customFormat="1" ht="11.25" x14ac:dyDescent="0.2">
      <c r="A33" s="1964">
        <v>314.2</v>
      </c>
      <c r="B33" s="1965" t="s">
        <v>320</v>
      </c>
      <c r="C33" s="1966">
        <v>0.11189010639799224</v>
      </c>
      <c r="D33" s="1966">
        <v>0</v>
      </c>
      <c r="E33" s="1966">
        <v>0.11189010639799224</v>
      </c>
      <c r="F33" s="1966">
        <v>9.7998652370763537E-2</v>
      </c>
      <c r="G33" s="1966">
        <v>0.12577872873642026</v>
      </c>
      <c r="H33" s="1966">
        <v>0.22377738110718381</v>
      </c>
      <c r="I33" s="1966">
        <v>6.8154402504803702E-2</v>
      </c>
      <c r="J33" s="1966">
        <v>0.14299483816672423</v>
      </c>
      <c r="K33" s="1966">
        <v>0.21114924067152793</v>
      </c>
      <c r="L33" s="1966">
        <v>7.7468307289057001E-2</v>
      </c>
      <c r="M33" s="1966">
        <v>0.22245486405022788</v>
      </c>
      <c r="N33" s="1966">
        <v>0.29992317133928487</v>
      </c>
      <c r="O33" s="1966">
        <v>8.9935393905290512E-2</v>
      </c>
      <c r="P33" s="1966">
        <v>0.21460575205375168</v>
      </c>
      <c r="Q33" s="1966">
        <v>0.30454114595904219</v>
      </c>
      <c r="R33" s="1966">
        <v>0.10768697066018769</v>
      </c>
      <c r="S33" s="1966">
        <v>0.29845637721313362</v>
      </c>
      <c r="T33" s="1966">
        <v>0.40614334787332135</v>
      </c>
      <c r="U33" s="1966">
        <v>0.10811683413554564</v>
      </c>
      <c r="V33" s="1966">
        <v>0.26179775043393527</v>
      </c>
      <c r="W33" s="1966">
        <v>0.3699145845694809</v>
      </c>
      <c r="X33" s="1966">
        <v>0.109924008512245</v>
      </c>
      <c r="Y33" s="1966">
        <v>0.19627713744370801</v>
      </c>
      <c r="Z33" s="1966">
        <v>0.30620114595595305</v>
      </c>
      <c r="AA33" s="1966">
        <v>0.12112513492651267</v>
      </c>
      <c r="AB33" s="1966">
        <v>0.25108593449154748</v>
      </c>
      <c r="AC33" s="1966">
        <v>0.37221106941806015</v>
      </c>
      <c r="AD33" s="1959">
        <v>0.13787489726163846</v>
      </c>
      <c r="AE33" s="1959">
        <v>0.21968581902613077</v>
      </c>
      <c r="AF33" s="1959">
        <v>0.35756071628776925</v>
      </c>
      <c r="AG33" s="1959">
        <v>0.14567784538877326</v>
      </c>
      <c r="AH33" s="1959">
        <v>0.2021790657965685</v>
      </c>
      <c r="AI33" s="1959">
        <v>0.34785691118534173</v>
      </c>
      <c r="AJ33" s="1959">
        <v>0.12165682150916671</v>
      </c>
      <c r="AK33" s="1959">
        <v>0.19072805350349084</v>
      </c>
      <c r="AL33" s="1959">
        <v>0.31238487501265755</v>
      </c>
    </row>
    <row r="34" spans="1:38" s="1999" customFormat="1" ht="21" x14ac:dyDescent="0.2">
      <c r="A34" s="1967">
        <v>31</v>
      </c>
      <c r="B34" s="1968" t="s">
        <v>321</v>
      </c>
      <c r="C34" s="2000">
        <v>0.85009341035122876</v>
      </c>
      <c r="D34" s="2000">
        <v>1.9197726965441624</v>
      </c>
      <c r="E34" s="2000">
        <v>2.7698661068953911</v>
      </c>
      <c r="F34" s="2000">
        <v>1.0617899826226755</v>
      </c>
      <c r="G34" s="2000">
        <v>1.7728417244925703</v>
      </c>
      <c r="H34" s="2000">
        <v>2.8346317071152458</v>
      </c>
      <c r="I34" s="2000">
        <v>1.1828886725873289</v>
      </c>
      <c r="J34" s="2000">
        <v>1.8180618225134266</v>
      </c>
      <c r="K34" s="2000">
        <v>3.0009504951007555</v>
      </c>
      <c r="L34" s="2000">
        <v>1.4523023164648379</v>
      </c>
      <c r="M34" s="2000">
        <v>1.8616761237904969</v>
      </c>
      <c r="N34" s="2000">
        <v>3.3139784402553345</v>
      </c>
      <c r="O34" s="2000">
        <v>1.3574799539358047</v>
      </c>
      <c r="P34" s="2000">
        <v>2.2188131888846985</v>
      </c>
      <c r="Q34" s="2000">
        <v>3.5762931428205031</v>
      </c>
      <c r="R34" s="2000">
        <v>1.42571482282502</v>
      </c>
      <c r="S34" s="2000">
        <v>2.1201188331619583</v>
      </c>
      <c r="T34" s="2000">
        <v>3.5458336559869781</v>
      </c>
      <c r="U34" s="2000">
        <v>1.5058067978009304</v>
      </c>
      <c r="V34" s="2000">
        <v>1.9250433269796754</v>
      </c>
      <c r="W34" s="2000">
        <v>3.4308501247806058</v>
      </c>
      <c r="X34" s="2000">
        <v>1.942064246581066</v>
      </c>
      <c r="Y34" s="2000">
        <v>2.5330251153229151</v>
      </c>
      <c r="Z34" s="2000">
        <v>4.4750893619039811</v>
      </c>
      <c r="AA34" s="2000">
        <v>2.1280037346336833</v>
      </c>
      <c r="AB34" s="2000">
        <v>2.8230296380890891</v>
      </c>
      <c r="AC34" s="2000">
        <v>4.9510333727227724</v>
      </c>
      <c r="AD34" s="2000">
        <v>2.4393300567340397</v>
      </c>
      <c r="AE34" s="2000">
        <v>2.5398075145423578</v>
      </c>
      <c r="AF34" s="2000">
        <v>4.9791375712763974</v>
      </c>
      <c r="AG34" s="2000">
        <v>1.9215365757525105</v>
      </c>
      <c r="AH34" s="2000">
        <v>2.0000689401528304</v>
      </c>
      <c r="AI34" s="2000">
        <v>3.9216055159053411</v>
      </c>
      <c r="AJ34" s="2000">
        <v>1.2371451849018229</v>
      </c>
      <c r="AK34" s="2000">
        <v>1.8789420766121498</v>
      </c>
      <c r="AL34" s="2000">
        <v>3.1160872615139725</v>
      </c>
    </row>
    <row r="35" spans="1:38" s="1999" customFormat="1" ht="11.25" x14ac:dyDescent="0.2">
      <c r="A35" s="1967" t="s">
        <v>493</v>
      </c>
      <c r="B35" s="1968" t="s">
        <v>545</v>
      </c>
      <c r="C35" s="2000">
        <v>-5.4184665306714583</v>
      </c>
      <c r="D35" s="2000">
        <v>-0.54785442393989359</v>
      </c>
      <c r="E35" s="2000">
        <v>-5.9663209546113523</v>
      </c>
      <c r="F35" s="2000">
        <v>-5.1360041611008</v>
      </c>
      <c r="G35" s="2000">
        <v>-0.23027910110765668</v>
      </c>
      <c r="H35" s="2000">
        <v>-5.3662832622084569</v>
      </c>
      <c r="I35" s="2000">
        <v>-5.4410290797149852</v>
      </c>
      <c r="J35" s="2000">
        <v>5.7478317302310719E-2</v>
      </c>
      <c r="K35" s="2000">
        <v>-5.3835507624126748</v>
      </c>
      <c r="L35" s="2000">
        <v>-4.0237830749313472</v>
      </c>
      <c r="M35" s="2000">
        <v>0.24215191727968668</v>
      </c>
      <c r="N35" s="2000">
        <v>-3.7816311576516606</v>
      </c>
      <c r="O35" s="2000">
        <v>-3.7526904342067673</v>
      </c>
      <c r="P35" s="2000">
        <v>-0.15640121737600626</v>
      </c>
      <c r="Q35" s="2000">
        <v>-3.9090916515827736</v>
      </c>
      <c r="R35" s="2000">
        <v>-1.5323063861154249</v>
      </c>
      <c r="S35" s="2000">
        <v>0.38575191837428735</v>
      </c>
      <c r="T35" s="2000">
        <v>-1.1465544677411377</v>
      </c>
      <c r="U35" s="2000">
        <v>-3.3174096521792982</v>
      </c>
      <c r="V35" s="2000">
        <v>-0.33264911530914804</v>
      </c>
      <c r="W35" s="2000">
        <v>-3.6500587674884462</v>
      </c>
      <c r="X35" s="2000">
        <v>-6.5276650532485263</v>
      </c>
      <c r="Y35" s="2000">
        <v>-1.438117372553319</v>
      </c>
      <c r="Z35" s="2000">
        <v>-7.9657824258018453</v>
      </c>
      <c r="AA35" s="2000">
        <v>-6.5742214961980556</v>
      </c>
      <c r="AB35" s="2000">
        <v>-1.1299910634557258</v>
      </c>
      <c r="AC35" s="2000">
        <v>-7.7042125596537812</v>
      </c>
      <c r="AD35" s="2000">
        <v>-4.0720082869121255</v>
      </c>
      <c r="AE35" s="2000">
        <v>-0.66131031487678504</v>
      </c>
      <c r="AF35" s="2000">
        <v>-4.7333186017889108</v>
      </c>
      <c r="AG35" s="2000">
        <v>-3.5715826214623072</v>
      </c>
      <c r="AH35" s="2000">
        <v>-0.34760937024160554</v>
      </c>
      <c r="AI35" s="2000">
        <v>-3.9191919917039129</v>
      </c>
      <c r="AJ35" s="2000">
        <v>-4.3455311243815853</v>
      </c>
      <c r="AK35" s="2000">
        <v>-0.14993511335353285</v>
      </c>
      <c r="AL35" s="2000">
        <v>-4.4954662377351182</v>
      </c>
    </row>
    <row r="36" spans="1:38" s="1996" customFormat="1" ht="22.5" x14ac:dyDescent="0.2">
      <c r="A36" s="1964"/>
      <c r="B36" s="1958" t="s">
        <v>494</v>
      </c>
      <c r="C36" s="2000"/>
      <c r="D36" s="2000"/>
      <c r="E36" s="2000"/>
      <c r="F36" s="2000"/>
      <c r="G36" s="2000"/>
      <c r="H36" s="2000"/>
      <c r="I36" s="2000"/>
      <c r="J36" s="2000"/>
      <c r="K36" s="2000"/>
      <c r="L36" s="2000"/>
      <c r="M36" s="2000"/>
      <c r="N36" s="2000"/>
      <c r="O36" s="2000"/>
      <c r="P36" s="2000"/>
      <c r="Q36" s="2000"/>
      <c r="R36" s="2000"/>
      <c r="S36" s="2000"/>
      <c r="T36" s="2000"/>
      <c r="U36" s="2000"/>
      <c r="V36" s="2000"/>
      <c r="W36" s="2000"/>
      <c r="X36" s="2000"/>
      <c r="Y36" s="2000"/>
      <c r="Z36" s="2000"/>
      <c r="AA36" s="2000"/>
      <c r="AB36" s="2000"/>
      <c r="AC36" s="2000"/>
      <c r="AD36" s="2000"/>
      <c r="AE36" s="2000"/>
      <c r="AF36" s="2000"/>
      <c r="AG36" s="1959"/>
      <c r="AH36" s="1959"/>
      <c r="AI36" s="1959"/>
      <c r="AJ36" s="1959"/>
      <c r="AK36" s="1959"/>
      <c r="AL36" s="1959"/>
    </row>
    <row r="37" spans="1:38" s="1997" customFormat="1" ht="22.5" x14ac:dyDescent="0.2">
      <c r="A37" s="1957" t="s">
        <v>495</v>
      </c>
      <c r="B37" s="1962" t="s">
        <v>322</v>
      </c>
      <c r="C37" s="1963">
        <v>-0.26288623675206335</v>
      </c>
      <c r="D37" s="1963">
        <v>-0.16283896410733159</v>
      </c>
      <c r="E37" s="1963">
        <v>-0.40339652472043508</v>
      </c>
      <c r="F37" s="1963">
        <v>-0.4974406865816321</v>
      </c>
      <c r="G37" s="1963">
        <v>-0.13488113673708227</v>
      </c>
      <c r="H37" s="1963">
        <v>-0.62321941531805236</v>
      </c>
      <c r="I37" s="1963">
        <v>-1.0438838864659807</v>
      </c>
      <c r="J37" s="1963">
        <v>-6.0389976902990625E-2</v>
      </c>
      <c r="K37" s="1963">
        <v>-1.1892511880110368</v>
      </c>
      <c r="L37" s="1963">
        <v>-0.18214697677138694</v>
      </c>
      <c r="M37" s="1963">
        <v>0.19016794174626966</v>
      </c>
      <c r="N37" s="1963">
        <v>-0.13848855981949376</v>
      </c>
      <c r="O37" s="1963">
        <v>0.2322548690205519</v>
      </c>
      <c r="P37" s="1963">
        <v>6.7686241133313632E-2</v>
      </c>
      <c r="Q37" s="1963">
        <v>0.20897305514945372</v>
      </c>
      <c r="R37" s="1963">
        <v>0.12925806963437239</v>
      </c>
      <c r="S37" s="1963">
        <v>0.14804851913141609</v>
      </c>
      <c r="T37" s="1963">
        <v>0.28337346035227795</v>
      </c>
      <c r="U37" s="1963">
        <v>-0.26586876808422372</v>
      </c>
      <c r="V37" s="1963">
        <v>-0.32615114482887991</v>
      </c>
      <c r="W37" s="1963">
        <v>-0.58724429605411144</v>
      </c>
      <c r="X37" s="1963">
        <v>-0.72107799839027786</v>
      </c>
      <c r="Y37" s="1963">
        <v>-0.43705257091842503</v>
      </c>
      <c r="Z37" s="1963">
        <v>-1.1634174955698129</v>
      </c>
      <c r="AA37" s="1963">
        <v>-1.2549426673201811</v>
      </c>
      <c r="AB37" s="1963">
        <v>2.5185122827913603E-2</v>
      </c>
      <c r="AC37" s="1963">
        <v>-1.21897385930352</v>
      </c>
      <c r="AD37" s="1963">
        <v>-2.5332420432441847</v>
      </c>
      <c r="AE37" s="1963">
        <v>-4.5378992796197538E-2</v>
      </c>
      <c r="AF37" s="1963">
        <v>-2.6091955347328555</v>
      </c>
      <c r="AG37" s="1963">
        <v>-1.1472903889815069</v>
      </c>
      <c r="AH37" s="1963">
        <v>-0.1202430134198753</v>
      </c>
      <c r="AI37" s="1963">
        <v>-1.266110041974899</v>
      </c>
      <c r="AJ37" s="1963">
        <v>-0.72741393276252497</v>
      </c>
      <c r="AK37" s="1963">
        <v>-9.9455354082419664E-2</v>
      </c>
      <c r="AL37" s="1963">
        <v>-0.82169496110320961</v>
      </c>
    </row>
    <row r="38" spans="1:38" s="1996" customFormat="1" ht="11.25" x14ac:dyDescent="0.2">
      <c r="A38" s="1964" t="s">
        <v>496</v>
      </c>
      <c r="B38" s="1965" t="s">
        <v>757</v>
      </c>
      <c r="C38" s="1966">
        <v>-0.27880004460800711</v>
      </c>
      <c r="D38" s="1966">
        <v>-0.16283896410733159</v>
      </c>
      <c r="E38" s="1966">
        <v>-0.41931033257637884</v>
      </c>
      <c r="F38" s="1966">
        <v>-0.51529086331020302</v>
      </c>
      <c r="G38" s="1966">
        <v>-0.13488113673708227</v>
      </c>
      <c r="H38" s="1966">
        <v>-0.64106959204662328</v>
      </c>
      <c r="I38" s="1966">
        <v>-1.0909017970547377</v>
      </c>
      <c r="J38" s="1966">
        <v>-6.0389976902990625E-2</v>
      </c>
      <c r="K38" s="1966">
        <v>-1.2362690985997937</v>
      </c>
      <c r="L38" s="1966">
        <v>-0.22479008170114309</v>
      </c>
      <c r="M38" s="1966">
        <v>0.19016794174626966</v>
      </c>
      <c r="N38" s="1966">
        <v>-0.18113166474924991</v>
      </c>
      <c r="O38" s="1966">
        <v>0.21948742270414323</v>
      </c>
      <c r="P38" s="1966">
        <v>6.7686241133313632E-2</v>
      </c>
      <c r="Q38" s="1966">
        <v>0.19620560883304505</v>
      </c>
      <c r="R38" s="1966">
        <v>5.9151997968272113E-2</v>
      </c>
      <c r="S38" s="1966">
        <v>0.14804851913141609</v>
      </c>
      <c r="T38" s="1966">
        <v>0.21326738868617764</v>
      </c>
      <c r="U38" s="1966">
        <v>-0.33664184415846937</v>
      </c>
      <c r="V38" s="1966">
        <v>-0.32615114482887991</v>
      </c>
      <c r="W38" s="1966">
        <v>-0.65801737212835709</v>
      </c>
      <c r="X38" s="1966">
        <v>-0.78936746259628177</v>
      </c>
      <c r="Y38" s="1966">
        <v>-0.43705257091842503</v>
      </c>
      <c r="Z38" s="1966">
        <v>-1.2317069597758168</v>
      </c>
      <c r="AA38" s="1966">
        <v>-1.2229394725664788</v>
      </c>
      <c r="AB38" s="1966">
        <v>2.5185122827913603E-2</v>
      </c>
      <c r="AC38" s="1966">
        <v>-1.1869706645498177</v>
      </c>
      <c r="AD38" s="1959">
        <v>-2.4971319511042318</v>
      </c>
      <c r="AE38" s="1959">
        <v>-4.5378992796197538E-2</v>
      </c>
      <c r="AF38" s="1959">
        <v>-2.5730854425929026</v>
      </c>
      <c r="AG38" s="1959">
        <v>-1.299156757963686</v>
      </c>
      <c r="AH38" s="1959">
        <v>-0.11968604629646877</v>
      </c>
      <c r="AI38" s="1959">
        <v>-1.4174194438336716</v>
      </c>
      <c r="AJ38" s="1959">
        <v>-0.78944567508495367</v>
      </c>
      <c r="AK38" s="1959">
        <v>-9.909435461206606E-2</v>
      </c>
      <c r="AL38" s="1959">
        <v>-0.88336570395528469</v>
      </c>
    </row>
    <row r="39" spans="1:38" s="1996" customFormat="1" ht="11.25" x14ac:dyDescent="0.2">
      <c r="A39" s="1964" t="s">
        <v>498</v>
      </c>
      <c r="B39" s="1965" t="s">
        <v>323</v>
      </c>
      <c r="C39" s="1966">
        <v>1.5913807855943769E-2</v>
      </c>
      <c r="D39" s="1966">
        <v>0</v>
      </c>
      <c r="E39" s="1966">
        <v>1.5913807855943769E-2</v>
      </c>
      <c r="F39" s="1966">
        <v>1.7850176728570921E-2</v>
      </c>
      <c r="G39" s="1966">
        <v>0</v>
      </c>
      <c r="H39" s="1966">
        <v>1.7850176728570921E-2</v>
      </c>
      <c r="I39" s="1966">
        <v>4.7017910588756984E-2</v>
      </c>
      <c r="J39" s="1966">
        <v>0</v>
      </c>
      <c r="K39" s="1966">
        <v>4.7017910588756984E-2</v>
      </c>
      <c r="L39" s="1966">
        <v>4.2643104929756141E-2</v>
      </c>
      <c r="M39" s="1966">
        <v>0</v>
      </c>
      <c r="N39" s="1966">
        <v>4.2643104929756141E-2</v>
      </c>
      <c r="O39" s="1966">
        <v>1.2767446316408674E-2</v>
      </c>
      <c r="P39" s="1966">
        <v>0</v>
      </c>
      <c r="Q39" s="1966">
        <v>1.2767446316408674E-2</v>
      </c>
      <c r="R39" s="1966">
        <v>7.0106071666100278E-2</v>
      </c>
      <c r="S39" s="1966">
        <v>0</v>
      </c>
      <c r="T39" s="1966">
        <v>7.0106071666100278E-2</v>
      </c>
      <c r="U39" s="1966">
        <v>7.0773076074245655E-2</v>
      </c>
      <c r="V39" s="1966">
        <v>0</v>
      </c>
      <c r="W39" s="1966">
        <v>7.0773076074245655E-2</v>
      </c>
      <c r="X39" s="1966">
        <v>6.8289464206003916E-2</v>
      </c>
      <c r="Y39" s="1966">
        <v>0</v>
      </c>
      <c r="Z39" s="1966">
        <v>6.8289464206003916E-2</v>
      </c>
      <c r="AA39" s="1966">
        <v>-3.200319475370237E-2</v>
      </c>
      <c r="AB39" s="1966">
        <v>0</v>
      </c>
      <c r="AC39" s="1966">
        <v>-3.200319475370237E-2</v>
      </c>
      <c r="AD39" s="1959">
        <v>-3.6110092139952935E-2</v>
      </c>
      <c r="AE39" s="1959">
        <v>0</v>
      </c>
      <c r="AF39" s="1959">
        <v>-3.6110092139952935E-2</v>
      </c>
      <c r="AG39" s="1959">
        <v>0.15186636898217909</v>
      </c>
      <c r="AH39" s="1959">
        <v>-5.5696712340652481E-4</v>
      </c>
      <c r="AI39" s="1959">
        <v>0.15130940185877256</v>
      </c>
      <c r="AJ39" s="1959">
        <v>6.2031742322428723E-2</v>
      </c>
      <c r="AK39" s="1959">
        <v>-3.6099947035361042E-4</v>
      </c>
      <c r="AL39" s="1959">
        <v>6.1670742852075112E-2</v>
      </c>
    </row>
    <row r="40" spans="1:38" s="1996" customFormat="1" ht="11.25" x14ac:dyDescent="0.2">
      <c r="A40" s="1964">
        <v>323</v>
      </c>
      <c r="B40" s="1965" t="s">
        <v>759</v>
      </c>
      <c r="C40" s="1966">
        <v>0</v>
      </c>
      <c r="D40" s="1966">
        <v>0</v>
      </c>
      <c r="E40" s="1966">
        <v>0</v>
      </c>
      <c r="F40" s="1966">
        <v>0</v>
      </c>
      <c r="G40" s="1966">
        <v>0</v>
      </c>
      <c r="H40" s="1966">
        <v>0</v>
      </c>
      <c r="I40" s="1966">
        <v>0</v>
      </c>
      <c r="J40" s="1966">
        <v>0</v>
      </c>
      <c r="K40" s="1966">
        <v>0</v>
      </c>
      <c r="L40" s="1966">
        <v>0</v>
      </c>
      <c r="M40" s="1966">
        <v>0</v>
      </c>
      <c r="N40" s="1966">
        <v>0</v>
      </c>
      <c r="O40" s="1966">
        <v>0</v>
      </c>
      <c r="P40" s="1966">
        <v>0</v>
      </c>
      <c r="Q40" s="1966">
        <v>0</v>
      </c>
      <c r="R40" s="1966">
        <v>0</v>
      </c>
      <c r="S40" s="1966">
        <v>0</v>
      </c>
      <c r="T40" s="1966">
        <v>0</v>
      </c>
      <c r="U40" s="1966">
        <v>0</v>
      </c>
      <c r="V40" s="1966">
        <v>0</v>
      </c>
      <c r="W40" s="1966">
        <v>0</v>
      </c>
      <c r="X40" s="1966">
        <v>0</v>
      </c>
      <c r="Y40" s="1966">
        <v>0</v>
      </c>
      <c r="Z40" s="1966">
        <v>0</v>
      </c>
      <c r="AA40" s="1966">
        <v>0</v>
      </c>
      <c r="AB40" s="1966">
        <v>0</v>
      </c>
      <c r="AC40" s="1966">
        <v>0</v>
      </c>
      <c r="AD40" s="1959">
        <v>0</v>
      </c>
      <c r="AE40" s="1959">
        <v>0</v>
      </c>
      <c r="AF40" s="1959">
        <v>0</v>
      </c>
      <c r="AG40" s="1959">
        <v>0</v>
      </c>
      <c r="AH40" s="1959">
        <v>0</v>
      </c>
      <c r="AI40" s="1959">
        <v>0</v>
      </c>
      <c r="AJ40" s="1959">
        <v>0</v>
      </c>
      <c r="AK40" s="1959">
        <v>0</v>
      </c>
      <c r="AL40" s="1959">
        <v>0</v>
      </c>
    </row>
    <row r="41" spans="1:38" s="1997" customFormat="1" ht="11.25" x14ac:dyDescent="0.2">
      <c r="A41" s="1957">
        <v>33</v>
      </c>
      <c r="B41" s="1962" t="s">
        <v>324</v>
      </c>
      <c r="C41" s="1963">
        <v>5.4030461742219007</v>
      </c>
      <c r="D41" s="1963">
        <v>0.38045103432349286</v>
      </c>
      <c r="E41" s="1963">
        <v>5.8058258846843538</v>
      </c>
      <c r="F41" s="1963">
        <v>4.96932370290686</v>
      </c>
      <c r="G41" s="1963">
        <v>0.24753821238163914</v>
      </c>
      <c r="H41" s="1963">
        <v>5.2259643232891611</v>
      </c>
      <c r="I41" s="1963">
        <v>5.1848030348551539</v>
      </c>
      <c r="J41" s="1963">
        <v>0.28350937371064705</v>
      </c>
      <c r="K41" s="1963">
        <v>5.3833350839237362</v>
      </c>
      <c r="L41" s="1963">
        <v>4.0705889591518654</v>
      </c>
      <c r="M41" s="1963">
        <v>0.15960704987994442</v>
      </c>
      <c r="N41" s="1963">
        <v>4.0836864842374325</v>
      </c>
      <c r="O41" s="1963">
        <v>4.0310395395608234</v>
      </c>
      <c r="P41" s="1963">
        <v>0.37739069258796226</v>
      </c>
      <c r="Q41" s="1963">
        <v>4.3174621771443746</v>
      </c>
      <c r="R41" s="1963">
        <v>2.6067324916616328</v>
      </c>
      <c r="S41" s="1963">
        <v>0.10153583696833032</v>
      </c>
      <c r="T41" s="1963">
        <v>2.7143352002164525</v>
      </c>
      <c r="U41" s="1963">
        <v>3.0889629309573414</v>
      </c>
      <c r="V41" s="1963">
        <v>0.16464134843378167</v>
      </c>
      <c r="W41" s="1963">
        <v>3.2583798962501156</v>
      </c>
      <c r="X41" s="1963">
        <v>5.5567063594893984</v>
      </c>
      <c r="Y41" s="1963">
        <v>0.85119512803870689</v>
      </c>
      <c r="Z41" s="1963">
        <v>6.4026145612669945</v>
      </c>
      <c r="AA41" s="1963">
        <v>5.1365823301317386</v>
      </c>
      <c r="AB41" s="1963">
        <v>1.0119271036795674</v>
      </c>
      <c r="AC41" s="1963">
        <v>6.1592931190000533</v>
      </c>
      <c r="AD41" s="1963">
        <v>2.7367072861218871</v>
      </c>
      <c r="AE41" s="1963">
        <v>0.66536545891389198</v>
      </c>
      <c r="AF41" s="1963">
        <v>3.3714982463433061</v>
      </c>
      <c r="AG41" s="2000">
        <v>3.1620261300507093</v>
      </c>
      <c r="AH41" s="2000">
        <v>0.18683152728492203</v>
      </c>
      <c r="AI41" s="2000">
        <v>3.3502810177621147</v>
      </c>
      <c r="AJ41" s="2000">
        <v>2.786434578502734</v>
      </c>
      <c r="AK41" s="2000">
        <v>7.7915719017987578E-2</v>
      </c>
      <c r="AL41" s="2000">
        <v>2.8695246232624569</v>
      </c>
    </row>
    <row r="42" spans="1:38" s="1996" customFormat="1" ht="11.25" x14ac:dyDescent="0.2">
      <c r="A42" s="1964">
        <v>331</v>
      </c>
      <c r="B42" s="1965" t="s">
        <v>757</v>
      </c>
      <c r="C42" s="1966">
        <v>4.9412990206963388</v>
      </c>
      <c r="D42" s="1966">
        <v>0.35466819833983204</v>
      </c>
      <c r="E42" s="1966">
        <v>5.3182958951751305</v>
      </c>
      <c r="F42" s="1966">
        <v>4.5932878606976937</v>
      </c>
      <c r="G42" s="1966">
        <v>0.21822136583405247</v>
      </c>
      <c r="H42" s="1966">
        <v>4.8206116345324084</v>
      </c>
      <c r="I42" s="1966">
        <v>4.2732379013534043</v>
      </c>
      <c r="J42" s="1966">
        <v>0.19562038946790178</v>
      </c>
      <c r="K42" s="1966">
        <v>4.3838809661792411</v>
      </c>
      <c r="L42" s="1966">
        <v>1.6839965199165128</v>
      </c>
      <c r="M42" s="1966">
        <v>8.2849461006383365E-2</v>
      </c>
      <c r="N42" s="1966">
        <v>1.6203364561285198</v>
      </c>
      <c r="O42" s="1966">
        <v>3.0399665192496004</v>
      </c>
      <c r="P42" s="1966">
        <v>0.35007211260211724</v>
      </c>
      <c r="Q42" s="1966">
        <v>3.2990705768473059</v>
      </c>
      <c r="R42" s="1966">
        <v>2.0492544025475468</v>
      </c>
      <c r="S42" s="1966">
        <v>7.3223769564712909E-2</v>
      </c>
      <c r="T42" s="1966">
        <v>2.128545043698749</v>
      </c>
      <c r="U42" s="1966">
        <v>4.2535088453427443</v>
      </c>
      <c r="V42" s="1966">
        <v>5.7698846312742316E-2</v>
      </c>
      <c r="W42" s="1966">
        <v>4.315983308514479</v>
      </c>
      <c r="X42" s="1966">
        <v>1.8871389570906458</v>
      </c>
      <c r="Y42" s="1966">
        <v>0.63736833258936987</v>
      </c>
      <c r="Z42" s="1966">
        <v>2.5192203634189054</v>
      </c>
      <c r="AA42" s="1966">
        <v>-4.4943616980199413E-2</v>
      </c>
      <c r="AB42" s="1966">
        <v>0.84495391366025063</v>
      </c>
      <c r="AC42" s="1966">
        <v>0.8107939818687987</v>
      </c>
      <c r="AD42" s="1959">
        <v>-0.45475543844700084</v>
      </c>
      <c r="AE42" s="1959">
        <v>0.52395035654049349</v>
      </c>
      <c r="AF42" s="1959">
        <v>3.8620419401019179E-2</v>
      </c>
      <c r="AG42" s="1959">
        <v>-0.84256748724220387</v>
      </c>
      <c r="AH42" s="1959">
        <v>0.10520490108789912</v>
      </c>
      <c r="AI42" s="1959">
        <v>-0.73593922572782144</v>
      </c>
      <c r="AJ42" s="1959">
        <v>2.0922927635911335</v>
      </c>
      <c r="AK42" s="1959">
        <v>1.4078979343790805E-2</v>
      </c>
      <c r="AL42" s="1959">
        <v>2.1115460686766596</v>
      </c>
    </row>
    <row r="43" spans="1:38" s="1996" customFormat="1" ht="11.25" x14ac:dyDescent="0.2">
      <c r="A43" s="1964">
        <v>332</v>
      </c>
      <c r="B43" s="1965" t="s">
        <v>758</v>
      </c>
      <c r="C43" s="1966">
        <v>0.46174715352556223</v>
      </c>
      <c r="D43" s="1966">
        <v>2.5782835983660834E-2</v>
      </c>
      <c r="E43" s="1966">
        <v>0.48752998950922305</v>
      </c>
      <c r="F43" s="1966">
        <v>0.37603584220916625</v>
      </c>
      <c r="G43" s="1966">
        <v>2.9316846547586681E-2</v>
      </c>
      <c r="H43" s="1966">
        <v>0.4053526887567529</v>
      </c>
      <c r="I43" s="1966">
        <v>0.9115651335017495</v>
      </c>
      <c r="J43" s="1966">
        <v>8.7888984242745286E-2</v>
      </c>
      <c r="K43" s="1966">
        <v>0.99945411774449477</v>
      </c>
      <c r="L43" s="1966">
        <v>2.3865924392353524</v>
      </c>
      <c r="M43" s="1966">
        <v>7.6757588873561058E-2</v>
      </c>
      <c r="N43" s="1966">
        <v>2.4633500281089131</v>
      </c>
      <c r="O43" s="1966">
        <v>0.99107302031122335</v>
      </c>
      <c r="P43" s="1966">
        <v>2.731857998584503E-2</v>
      </c>
      <c r="Q43" s="1966">
        <v>1.0183916002970683</v>
      </c>
      <c r="R43" s="1966">
        <v>0.55747808911408592</v>
      </c>
      <c r="S43" s="1966">
        <v>2.8312067403617421E-2</v>
      </c>
      <c r="T43" s="1966">
        <v>0.58579015651770328</v>
      </c>
      <c r="U43" s="1966">
        <v>-1.1645459143854029</v>
      </c>
      <c r="V43" s="1966">
        <v>0.10694250212103935</v>
      </c>
      <c r="W43" s="1966">
        <v>-1.0576034122643636</v>
      </c>
      <c r="X43" s="1966">
        <v>3.6695674023987523</v>
      </c>
      <c r="Y43" s="1966">
        <v>0.21382679544933697</v>
      </c>
      <c r="Z43" s="1966">
        <v>3.883394197848089</v>
      </c>
      <c r="AA43" s="1966">
        <v>5.1815259471119379</v>
      </c>
      <c r="AB43" s="1966">
        <v>0.16697319001931671</v>
      </c>
      <c r="AC43" s="1966">
        <v>5.3484991371312542</v>
      </c>
      <c r="AD43" s="1959">
        <v>3.191462724568888</v>
      </c>
      <c r="AE43" s="1959">
        <v>0.14141510237339855</v>
      </c>
      <c r="AF43" s="1959">
        <v>3.332877826942287</v>
      </c>
      <c r="AG43" s="1959">
        <v>4.0045936172929135</v>
      </c>
      <c r="AH43" s="1959">
        <v>8.1626626197022906E-2</v>
      </c>
      <c r="AI43" s="1959">
        <v>4.0862202434899357</v>
      </c>
      <c r="AJ43" s="1959">
        <v>0.69414181491160054</v>
      </c>
      <c r="AK43" s="1959">
        <v>6.3836739674196771E-2</v>
      </c>
      <c r="AL43" s="1959">
        <v>0.75797855458579733</v>
      </c>
    </row>
    <row r="44" spans="1:38" s="1999" customFormat="1" ht="21" x14ac:dyDescent="0.2">
      <c r="A44" s="1967" t="s">
        <v>488</v>
      </c>
      <c r="B44" s="1968" t="s">
        <v>325</v>
      </c>
      <c r="C44" s="2000">
        <v>5.6659324109739639</v>
      </c>
      <c r="D44" s="2000">
        <v>0.54328999843082448</v>
      </c>
      <c r="E44" s="2000">
        <v>6.2092224094047888</v>
      </c>
      <c r="F44" s="2000">
        <v>5.4667643894884916</v>
      </c>
      <c r="G44" s="2000">
        <v>0.38241934911872139</v>
      </c>
      <c r="H44" s="2000">
        <v>5.8491837386072136</v>
      </c>
      <c r="I44" s="2000">
        <v>6.2286869213211347</v>
      </c>
      <c r="J44" s="2000">
        <v>0.34389935061363769</v>
      </c>
      <c r="K44" s="2000">
        <v>6.5725862719347719</v>
      </c>
      <c r="L44" s="2000">
        <v>4.2527359359232522</v>
      </c>
      <c r="M44" s="2000">
        <v>-3.0560891866325237E-2</v>
      </c>
      <c r="N44" s="2000">
        <v>4.222175044056927</v>
      </c>
      <c r="O44" s="2000">
        <v>3.7987846705402721</v>
      </c>
      <c r="P44" s="2000">
        <v>0.30970445145464864</v>
      </c>
      <c r="Q44" s="2000">
        <v>4.1084891219949204</v>
      </c>
      <c r="R44" s="2000">
        <v>2.4774744220272602</v>
      </c>
      <c r="S44" s="2000">
        <v>-4.651268216308576E-2</v>
      </c>
      <c r="T44" s="2000">
        <v>2.4309617398641743</v>
      </c>
      <c r="U44" s="2000">
        <v>3.3548316990415654</v>
      </c>
      <c r="V44" s="2000">
        <v>0.49079249326266156</v>
      </c>
      <c r="W44" s="2000">
        <v>3.8456241923042267</v>
      </c>
      <c r="X44" s="2000">
        <v>6.2777843578796757</v>
      </c>
      <c r="Y44" s="2000">
        <v>1.2882476989571319</v>
      </c>
      <c r="Z44" s="2000">
        <v>7.5660320568368071</v>
      </c>
      <c r="AA44" s="2000">
        <v>6.3915249974519197</v>
      </c>
      <c r="AB44" s="2000">
        <v>0.98674198085165377</v>
      </c>
      <c r="AC44" s="2000">
        <v>7.3782669783035733</v>
      </c>
      <c r="AD44" s="2000">
        <v>5.2699493293660717</v>
      </c>
      <c r="AE44" s="2000">
        <v>0.7107444517100896</v>
      </c>
      <c r="AF44" s="2000">
        <v>5.9806937810761616</v>
      </c>
      <c r="AG44" s="2000">
        <v>4.3093165190322162</v>
      </c>
      <c r="AH44" s="2000">
        <v>0.30707454070479734</v>
      </c>
      <c r="AI44" s="2000">
        <v>4.6163910597370137</v>
      </c>
      <c r="AJ44" s="2000">
        <v>3.5138485112652593</v>
      </c>
      <c r="AK44" s="2000">
        <v>0.17737107310040726</v>
      </c>
      <c r="AL44" s="2000">
        <v>3.6912195843656663</v>
      </c>
    </row>
    <row r="45" spans="1:38" s="2206" customFormat="1" ht="21" x14ac:dyDescent="0.2">
      <c r="A45" s="2001" t="s">
        <v>489</v>
      </c>
      <c r="B45" s="2002" t="s">
        <v>326</v>
      </c>
      <c r="C45" s="2205">
        <v>0.24746588030250544</v>
      </c>
      <c r="D45" s="2205">
        <v>-4.5644255090691432E-3</v>
      </c>
      <c r="E45" s="2205">
        <v>0.24290145479343631</v>
      </c>
      <c r="F45" s="2205">
        <v>0.33076022838769165</v>
      </c>
      <c r="G45" s="2205">
        <v>0.15214024801106474</v>
      </c>
      <c r="H45" s="2205">
        <v>0.48290047639875638</v>
      </c>
      <c r="I45" s="2205">
        <v>0.78765784160614916</v>
      </c>
      <c r="J45" s="2205">
        <v>0.40137766791594837</v>
      </c>
      <c r="K45" s="2205">
        <v>1.1890355095220975</v>
      </c>
      <c r="L45" s="2205">
        <v>0.22895286099190501</v>
      </c>
      <c r="M45" s="2205">
        <v>0.21159102541336144</v>
      </c>
      <c r="N45" s="2205">
        <v>0.44054388640526643</v>
      </c>
      <c r="O45" s="2205">
        <v>4.6094236333504846E-2</v>
      </c>
      <c r="P45" s="2205">
        <v>0.15330323407864238</v>
      </c>
      <c r="Q45" s="2205">
        <v>0.19939747041214723</v>
      </c>
      <c r="R45" s="2205">
        <v>0.94516803591183518</v>
      </c>
      <c r="S45" s="2205">
        <v>0.33923923621120161</v>
      </c>
      <c r="T45" s="2205">
        <v>1.2844072721230366</v>
      </c>
      <c r="U45" s="2205">
        <v>3.7422046862267064E-2</v>
      </c>
      <c r="V45" s="2205">
        <v>0.15814337795351352</v>
      </c>
      <c r="W45" s="2205">
        <v>0.1955654248157806</v>
      </c>
      <c r="X45" s="2205">
        <v>-0.24988069536885088</v>
      </c>
      <c r="Y45" s="2205">
        <v>-0.14986967359618708</v>
      </c>
      <c r="Z45" s="2205">
        <v>-0.39975036896503796</v>
      </c>
      <c r="AA45" s="2205">
        <v>-0.18269649874613569</v>
      </c>
      <c r="AB45" s="2205">
        <v>-0.14324908260407213</v>
      </c>
      <c r="AC45" s="2205">
        <v>-0.32594558135020785</v>
      </c>
      <c r="AD45" s="2205">
        <v>1.1979410424539465</v>
      </c>
      <c r="AE45" s="2205">
        <v>4.9434136833304547E-2</v>
      </c>
      <c r="AF45" s="2205">
        <v>1.2473751792872512</v>
      </c>
      <c r="AG45" s="2205">
        <v>0.73773389756990915</v>
      </c>
      <c r="AH45" s="2205">
        <v>-4.053482953680819E-2</v>
      </c>
      <c r="AI45" s="2205">
        <v>0.69719906803310094</v>
      </c>
      <c r="AJ45" s="2205">
        <v>-0.83168261311632607</v>
      </c>
      <c r="AK45" s="2205">
        <v>2.7435959746874392E-2</v>
      </c>
      <c r="AL45" s="2205">
        <v>-0.80424665336945167</v>
      </c>
    </row>
    <row r="47" spans="1:38" x14ac:dyDescent="0.2">
      <c r="M47" s="90"/>
      <c r="N47" s="90"/>
      <c r="O47" s="90"/>
      <c r="P47" s="90"/>
      <c r="Q47" s="90"/>
    </row>
    <row r="48" spans="1:38" x14ac:dyDescent="0.2">
      <c r="M48" s="90"/>
      <c r="N48" s="90"/>
      <c r="O48" s="90"/>
      <c r="P48" s="90"/>
    </row>
    <row r="49" spans="13:16" x14ac:dyDescent="0.2">
      <c r="M49" s="90"/>
      <c r="N49" s="90"/>
      <c r="O49" s="90"/>
      <c r="P49" s="90"/>
    </row>
  </sheetData>
  <mergeCells count="27">
    <mergeCell ref="AL5:AL6"/>
    <mergeCell ref="T5:T6"/>
    <mergeCell ref="W5:W6"/>
    <mergeCell ref="Z5:Z6"/>
    <mergeCell ref="AC5:AC6"/>
    <mergeCell ref="AF5:AF6"/>
    <mergeCell ref="AI5:AI6"/>
    <mergeCell ref="E5:E6"/>
    <mergeCell ref="H5:H6"/>
    <mergeCell ref="K5:K6"/>
    <mergeCell ref="N5:N6"/>
    <mergeCell ref="Q5:Q6"/>
    <mergeCell ref="A1:B1"/>
    <mergeCell ref="AA4:AC4"/>
    <mergeCell ref="AD4:AF4"/>
    <mergeCell ref="AG4:AI4"/>
    <mergeCell ref="AJ4:AL4"/>
    <mergeCell ref="P1:Q1"/>
    <mergeCell ref="X1:Z1"/>
    <mergeCell ref="C4:E4"/>
    <mergeCell ref="F4:H4"/>
    <mergeCell ref="I4:K4"/>
    <mergeCell ref="L4:N4"/>
    <mergeCell ref="O4:Q4"/>
    <mergeCell ref="R4:T4"/>
    <mergeCell ref="U4:W4"/>
    <mergeCell ref="X4:Z4"/>
  </mergeCells>
  <printOptions horizontalCentered="1"/>
  <pageMargins left="0.19685039370078741" right="0.19685039370078741" top="0.6692913385826772" bottom="0.51181102362204722" header="0" footer="0.31496062992125984"/>
  <pageSetup paperSize="9" scale="71" firstPageNumber="31" fitToWidth="0" fitToHeight="0" orientation="landscape" r:id="rId1"/>
  <headerFooter alignWithMargins="0">
    <oddHeader>&amp;L
STATEMENT OF SOURCES AND USES OF CASH TO GDP RATIO 2002 - 2013</oddHeader>
    <oddFooter>&amp;C&amp;P</oddFooter>
  </headerFooter>
  <colBreaks count="1" manualBreakCount="1">
    <brk id="20" max="44" man="1"/>
  </col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0"/>
  <dimension ref="A1:N100"/>
  <sheetViews>
    <sheetView view="pageBreakPreview" topLeftCell="A4" zoomScale="75" zoomScaleNormal="100" zoomScaleSheetLayoutView="75" workbookViewId="0">
      <selection activeCell="P25" sqref="P25"/>
    </sheetView>
  </sheetViews>
  <sheetFormatPr defaultRowHeight="12.75" x14ac:dyDescent="0.2"/>
  <cols>
    <col min="1" max="1" width="6.42578125" style="2928" customWidth="1"/>
    <col min="2" max="2" width="35.7109375" style="2928" customWidth="1"/>
    <col min="3" max="3" width="0.85546875" style="2928" customWidth="1"/>
    <col min="4" max="4" width="10" style="2996" customWidth="1"/>
    <col min="5" max="5" width="11" style="2996" customWidth="1"/>
    <col min="6" max="12" width="10" style="2996" customWidth="1"/>
    <col min="13" max="13" width="3.28515625" style="2928" customWidth="1"/>
    <col min="14" max="16384" width="9.140625" style="2928"/>
  </cols>
  <sheetData>
    <row r="1" spans="1:12" ht="27.75" customHeight="1" x14ac:dyDescent="0.2">
      <c r="A1" s="3239" t="s">
        <v>184</v>
      </c>
      <c r="B1" s="3240"/>
      <c r="C1" s="2924"/>
      <c r="D1" s="2925"/>
      <c r="E1" s="2926"/>
      <c r="F1" s="2926"/>
      <c r="G1" s="3235" t="str">
        <f>[1]Coverpage!I7</f>
        <v>Poland</v>
      </c>
      <c r="H1" s="3235"/>
      <c r="I1" s="3235"/>
      <c r="J1" s="3235"/>
      <c r="K1" s="3235"/>
      <c r="L1" s="2927">
        <f>[1]Coverpage!I9</f>
        <v>964</v>
      </c>
    </row>
    <row r="2" spans="1:12" x14ac:dyDescent="0.2">
      <c r="A2" s="2929" t="s">
        <v>518</v>
      </c>
      <c r="B2" s="2930"/>
      <c r="C2" s="2931"/>
      <c r="D2" s="2932"/>
      <c r="E2" s="2926"/>
      <c r="F2" s="2926"/>
      <c r="G2" s="3236" t="s">
        <v>549</v>
      </c>
      <c r="H2" s="3236"/>
      <c r="I2" s="3236"/>
      <c r="J2" s="3236"/>
      <c r="K2" s="3236"/>
      <c r="L2" s="3236"/>
    </row>
    <row r="3" spans="1:12" ht="12" customHeight="1" x14ac:dyDescent="0.2">
      <c r="A3" s="2933"/>
      <c r="B3" s="2934"/>
      <c r="C3" s="2935"/>
      <c r="D3" s="2936"/>
      <c r="E3" s="2937"/>
      <c r="F3" s="2937"/>
      <c r="G3" s="3237" t="s">
        <v>293</v>
      </c>
      <c r="H3" s="3237"/>
      <c r="I3" s="2938" t="str">
        <f>[1]Coverpage!I11</f>
        <v xml:space="preserve"> </v>
      </c>
      <c r="J3" s="2937"/>
      <c r="K3" s="2937"/>
      <c r="L3" s="2939"/>
    </row>
    <row r="4" spans="1:12" ht="12" customHeight="1" x14ac:dyDescent="0.2">
      <c r="A4" s="3227" t="s">
        <v>144</v>
      </c>
      <c r="B4" s="3228"/>
      <c r="C4" s="2940"/>
      <c r="D4" s="3229" t="s">
        <v>552</v>
      </c>
      <c r="E4" s="3230"/>
      <c r="F4" s="3230"/>
      <c r="G4" s="3230"/>
      <c r="H4" s="3231"/>
      <c r="I4" s="3232" t="s">
        <v>553</v>
      </c>
      <c r="J4" s="3234" t="s">
        <v>554</v>
      </c>
      <c r="K4" s="3232" t="s">
        <v>555</v>
      </c>
      <c r="L4" s="3238" t="s">
        <v>60</v>
      </c>
    </row>
    <row r="5" spans="1:12" ht="34.5" x14ac:dyDescent="0.2">
      <c r="A5" s="3227"/>
      <c r="B5" s="3228"/>
      <c r="C5" s="2940"/>
      <c r="D5" s="2941" t="s">
        <v>556</v>
      </c>
      <c r="E5" s="2942" t="s">
        <v>557</v>
      </c>
      <c r="F5" s="2943" t="s">
        <v>558</v>
      </c>
      <c r="G5" s="2942" t="s">
        <v>555</v>
      </c>
      <c r="H5" s="2943" t="s">
        <v>61</v>
      </c>
      <c r="I5" s="3233"/>
      <c r="J5" s="3234"/>
      <c r="K5" s="3233"/>
      <c r="L5" s="3238"/>
    </row>
    <row r="6" spans="1:12" ht="10.5" customHeight="1" x14ac:dyDescent="0.2">
      <c r="A6" s="2944"/>
      <c r="B6" s="2945"/>
      <c r="C6" s="2945"/>
      <c r="D6" s="2946" t="s">
        <v>559</v>
      </c>
      <c r="E6" s="2947" t="s">
        <v>560</v>
      </c>
      <c r="F6" s="2948" t="s">
        <v>561</v>
      </c>
      <c r="G6" s="2947" t="s">
        <v>562</v>
      </c>
      <c r="H6" s="2948" t="s">
        <v>563</v>
      </c>
      <c r="I6" s="2947" t="s">
        <v>564</v>
      </c>
      <c r="J6" s="2948" t="s">
        <v>565</v>
      </c>
      <c r="K6" s="2947" t="s">
        <v>566</v>
      </c>
      <c r="L6" s="2949" t="s">
        <v>567</v>
      </c>
    </row>
    <row r="7" spans="1:12" ht="10.5" customHeight="1" x14ac:dyDescent="0.2">
      <c r="A7" s="2950"/>
      <c r="B7" s="2951" t="s">
        <v>568</v>
      </c>
      <c r="C7" s="2952"/>
      <c r="D7" s="2953" t="str">
        <f>IF([2]Coverage!J18="","",[2]Coverage!J18)</f>
        <v>A</v>
      </c>
      <c r="E7" s="2953" t="str">
        <f>IF([2]Coverage!K18="","",[2]Coverage!K18)</f>
        <v>A</v>
      </c>
      <c r="F7" s="2953" t="str">
        <f>IF([2]Coverage!L18="","",[2]Coverage!L18)</f>
        <v>A</v>
      </c>
      <c r="G7" s="2953" t="str">
        <f>IF([2]Coverage!M18="","",[2]Coverage!M18)</f>
        <v>A</v>
      </c>
      <c r="H7" s="2953" t="str">
        <f>IF([2]Coverage!M18="","",[2]Coverage!M18)</f>
        <v>A</v>
      </c>
      <c r="I7" s="2953" t="str">
        <f>IF([2]Coverage!N18="","",[2]Coverage!N18)</f>
        <v>A</v>
      </c>
      <c r="J7" s="2953" t="str">
        <f>IF([2]Coverage!O18="","",[2]Coverage!O18)</f>
        <v>A</v>
      </c>
      <c r="K7" s="2953" t="str">
        <f>IF([2]Coverage!P18="","",[2]Coverage!P18)</f>
        <v>A</v>
      </c>
      <c r="L7" s="2953" t="str">
        <f>IF([2]Coverage!P18="","",[2]Coverage!P18)</f>
        <v>A</v>
      </c>
    </row>
    <row r="8" spans="1:12" s="2960" customFormat="1" ht="15" customHeight="1" x14ac:dyDescent="0.2">
      <c r="A8" s="2954">
        <v>3</v>
      </c>
      <c r="B8" s="2955" t="s">
        <v>656</v>
      </c>
      <c r="C8" s="2956" t="s">
        <v>571</v>
      </c>
      <c r="D8" s="2957">
        <v>-36967</v>
      </c>
      <c r="E8" s="2958">
        <v>-1347</v>
      </c>
      <c r="F8" s="2958">
        <v>2539</v>
      </c>
      <c r="G8" s="2958">
        <v>0</v>
      </c>
      <c r="H8" s="2959">
        <v>-35775</v>
      </c>
      <c r="I8" s="2958">
        <v>0</v>
      </c>
      <c r="J8" s="2958">
        <v>9377</v>
      </c>
      <c r="K8" s="2958">
        <v>0</v>
      </c>
      <c r="L8" s="2959">
        <v>-26398</v>
      </c>
    </row>
    <row r="9" spans="1:12" s="2960" customFormat="1" ht="15" customHeight="1" x14ac:dyDescent="0.2">
      <c r="A9" s="2961">
        <v>31</v>
      </c>
      <c r="B9" s="2962" t="s">
        <v>657</v>
      </c>
      <c r="C9" s="2963" t="s">
        <v>571</v>
      </c>
      <c r="D9" s="2964">
        <v>4371</v>
      </c>
      <c r="E9" s="2964">
        <v>-488</v>
      </c>
      <c r="F9" s="2964">
        <v>11</v>
      </c>
      <c r="G9" s="2964">
        <v>0</v>
      </c>
      <c r="H9" s="2964">
        <v>3894</v>
      </c>
      <c r="I9" s="2964">
        <v>0</v>
      </c>
      <c r="J9" s="2964">
        <v>8875</v>
      </c>
      <c r="K9" s="2964">
        <v>0</v>
      </c>
      <c r="L9" s="2964">
        <v>12769</v>
      </c>
    </row>
    <row r="10" spans="1:12" s="2960" customFormat="1" ht="14.45" customHeight="1" x14ac:dyDescent="0.2">
      <c r="A10" s="2961">
        <v>311</v>
      </c>
      <c r="B10" s="2965" t="s">
        <v>462</v>
      </c>
      <c r="C10" s="2963" t="s">
        <v>571</v>
      </c>
      <c r="D10" s="2964">
        <v>4405</v>
      </c>
      <c r="E10" s="2964">
        <v>282</v>
      </c>
      <c r="F10" s="2964">
        <v>11</v>
      </c>
      <c r="G10" s="2964">
        <v>0</v>
      </c>
      <c r="H10" s="2964">
        <v>4698</v>
      </c>
      <c r="I10" s="2964">
        <v>0</v>
      </c>
      <c r="J10" s="2964">
        <v>11105</v>
      </c>
      <c r="K10" s="2964">
        <v>0</v>
      </c>
      <c r="L10" s="2964">
        <v>15803</v>
      </c>
    </row>
    <row r="11" spans="1:12" ht="9.75" customHeight="1" x14ac:dyDescent="0.2">
      <c r="A11" s="2966">
        <v>311.10000000000002</v>
      </c>
      <c r="B11" s="2967" t="s">
        <v>3</v>
      </c>
      <c r="C11" s="2968" t="s">
        <v>571</v>
      </c>
      <c r="D11" s="2969">
        <v>8124</v>
      </c>
      <c r="E11" s="2969">
        <v>6756</v>
      </c>
      <c r="F11" s="2969">
        <v>250</v>
      </c>
      <c r="G11" s="2969">
        <v>0</v>
      </c>
      <c r="H11" s="2969">
        <v>15130</v>
      </c>
      <c r="I11" s="2969">
        <v>0</v>
      </c>
      <c r="J11" s="2969">
        <v>20507</v>
      </c>
      <c r="K11" s="2969">
        <v>0</v>
      </c>
      <c r="L11" s="2969">
        <v>35637</v>
      </c>
    </row>
    <row r="12" spans="1:12" ht="9.75" customHeight="1" x14ac:dyDescent="0.2">
      <c r="A12" s="2966">
        <v>311.2</v>
      </c>
      <c r="B12" s="2967" t="s">
        <v>4</v>
      </c>
      <c r="C12" s="2968" t="s">
        <v>571</v>
      </c>
      <c r="D12" s="2969">
        <v>0</v>
      </c>
      <c r="E12" s="2969">
        <v>126</v>
      </c>
      <c r="F12" s="2969">
        <v>1</v>
      </c>
      <c r="G12" s="2969">
        <v>0</v>
      </c>
      <c r="H12" s="2969">
        <v>127</v>
      </c>
      <c r="I12" s="2969">
        <v>0</v>
      </c>
      <c r="J12" s="2969">
        <v>1</v>
      </c>
      <c r="K12" s="2969">
        <v>0</v>
      </c>
      <c r="L12" s="2969">
        <v>128</v>
      </c>
    </row>
    <row r="13" spans="1:12" ht="9.75" customHeight="1" x14ac:dyDescent="0.2">
      <c r="A13" s="2966">
        <v>311.3</v>
      </c>
      <c r="B13" s="2967" t="s">
        <v>780</v>
      </c>
      <c r="C13" s="2968" t="s">
        <v>571</v>
      </c>
      <c r="D13" s="2969">
        <v>3719</v>
      </c>
      <c r="E13" s="2969">
        <v>6348</v>
      </c>
      <c r="F13" s="2969">
        <v>238</v>
      </c>
      <c r="G13" s="2969">
        <v>0</v>
      </c>
      <c r="H13" s="2969">
        <v>10305</v>
      </c>
      <c r="I13" s="2969">
        <v>0</v>
      </c>
      <c r="J13" s="2969">
        <v>9401</v>
      </c>
      <c r="K13" s="2969">
        <v>0</v>
      </c>
      <c r="L13" s="2969">
        <v>19706</v>
      </c>
    </row>
    <row r="14" spans="1:12" x14ac:dyDescent="0.2">
      <c r="A14" s="2970">
        <v>3111</v>
      </c>
      <c r="B14" s="2971" t="s">
        <v>145</v>
      </c>
      <c r="C14" s="2968" t="s">
        <v>571</v>
      </c>
      <c r="D14" s="2972" t="s">
        <v>146</v>
      </c>
      <c r="E14" s="2972" t="s">
        <v>146</v>
      </c>
      <c r="F14" s="2972" t="s">
        <v>146</v>
      </c>
      <c r="G14" s="2972" t="s">
        <v>146</v>
      </c>
      <c r="H14" s="2972" t="s">
        <v>146</v>
      </c>
      <c r="I14" s="2972" t="s">
        <v>146</v>
      </c>
      <c r="J14" s="2972" t="s">
        <v>146</v>
      </c>
      <c r="K14" s="2972" t="s">
        <v>146</v>
      </c>
      <c r="L14" s="2972" t="s">
        <v>146</v>
      </c>
    </row>
    <row r="15" spans="1:12" ht="9.75" customHeight="1" x14ac:dyDescent="0.2">
      <c r="A15" s="2966">
        <v>3111.1</v>
      </c>
      <c r="B15" s="2973" t="s">
        <v>492</v>
      </c>
      <c r="C15" s="2968" t="s">
        <v>571</v>
      </c>
      <c r="D15" s="2972" t="s">
        <v>146</v>
      </c>
      <c r="E15" s="2972" t="s">
        <v>146</v>
      </c>
      <c r="F15" s="2972" t="s">
        <v>146</v>
      </c>
      <c r="G15" s="2972" t="s">
        <v>146</v>
      </c>
      <c r="H15" s="2972" t="s">
        <v>146</v>
      </c>
      <c r="I15" s="2972" t="s">
        <v>146</v>
      </c>
      <c r="J15" s="2972" t="s">
        <v>146</v>
      </c>
      <c r="K15" s="2972" t="s">
        <v>146</v>
      </c>
      <c r="L15" s="2972" t="s">
        <v>146</v>
      </c>
    </row>
    <row r="16" spans="1:12" ht="9.75" customHeight="1" x14ac:dyDescent="0.2">
      <c r="A16" s="2966">
        <v>3111.2</v>
      </c>
      <c r="B16" s="2973" t="s">
        <v>122</v>
      </c>
      <c r="C16" s="2968" t="s">
        <v>571</v>
      </c>
      <c r="D16" s="2972" t="s">
        <v>146</v>
      </c>
      <c r="E16" s="2972" t="s">
        <v>146</v>
      </c>
      <c r="F16" s="2972" t="s">
        <v>146</v>
      </c>
      <c r="G16" s="2972" t="s">
        <v>146</v>
      </c>
      <c r="H16" s="2972" t="s">
        <v>146</v>
      </c>
      <c r="I16" s="2972" t="s">
        <v>146</v>
      </c>
      <c r="J16" s="2972" t="s">
        <v>146</v>
      </c>
      <c r="K16" s="2972" t="s">
        <v>146</v>
      </c>
      <c r="L16" s="2972" t="s">
        <v>146</v>
      </c>
    </row>
    <row r="17" spans="1:12" ht="9.75" customHeight="1" x14ac:dyDescent="0.2">
      <c r="A17" s="2966">
        <v>3111.3</v>
      </c>
      <c r="B17" s="2973" t="s">
        <v>123</v>
      </c>
      <c r="C17" s="2968" t="s">
        <v>571</v>
      </c>
      <c r="D17" s="2972" t="s">
        <v>146</v>
      </c>
      <c r="E17" s="2972" t="s">
        <v>146</v>
      </c>
      <c r="F17" s="2972" t="s">
        <v>146</v>
      </c>
      <c r="G17" s="2972" t="s">
        <v>146</v>
      </c>
      <c r="H17" s="2972" t="s">
        <v>146</v>
      </c>
      <c r="I17" s="2972" t="s">
        <v>146</v>
      </c>
      <c r="J17" s="2972" t="s">
        <v>146</v>
      </c>
      <c r="K17" s="2972" t="s">
        <v>146</v>
      </c>
      <c r="L17" s="2972" t="s">
        <v>146</v>
      </c>
    </row>
    <row r="18" spans="1:12" ht="14.45" customHeight="1" x14ac:dyDescent="0.2">
      <c r="A18" s="2970">
        <v>3112</v>
      </c>
      <c r="B18" s="2971" t="s">
        <v>440</v>
      </c>
      <c r="C18" s="2968" t="s">
        <v>571</v>
      </c>
      <c r="D18" s="2972" t="s">
        <v>146</v>
      </c>
      <c r="E18" s="2972" t="s">
        <v>146</v>
      </c>
      <c r="F18" s="2972" t="s">
        <v>146</v>
      </c>
      <c r="G18" s="2972" t="s">
        <v>146</v>
      </c>
      <c r="H18" s="2972" t="s">
        <v>146</v>
      </c>
      <c r="I18" s="2972" t="s">
        <v>146</v>
      </c>
      <c r="J18" s="2972" t="s">
        <v>146</v>
      </c>
      <c r="K18" s="2972" t="s">
        <v>146</v>
      </c>
      <c r="L18" s="2972" t="s">
        <v>146</v>
      </c>
    </row>
    <row r="19" spans="1:12" ht="9.75" customHeight="1" x14ac:dyDescent="0.2">
      <c r="A19" s="2966">
        <v>3112.1</v>
      </c>
      <c r="B19" s="2973" t="s">
        <v>441</v>
      </c>
      <c r="C19" s="2968" t="s">
        <v>571</v>
      </c>
      <c r="D19" s="2972" t="s">
        <v>146</v>
      </c>
      <c r="E19" s="2972" t="s">
        <v>146</v>
      </c>
      <c r="F19" s="2972" t="s">
        <v>146</v>
      </c>
      <c r="G19" s="2972" t="s">
        <v>146</v>
      </c>
      <c r="H19" s="2972" t="s">
        <v>146</v>
      </c>
      <c r="I19" s="2972" t="s">
        <v>146</v>
      </c>
      <c r="J19" s="2972" t="s">
        <v>146</v>
      </c>
      <c r="K19" s="2972" t="s">
        <v>146</v>
      </c>
      <c r="L19" s="2972" t="s">
        <v>146</v>
      </c>
    </row>
    <row r="20" spans="1:12" ht="9.75" customHeight="1" x14ac:dyDescent="0.2">
      <c r="A20" s="2966">
        <v>3112.2</v>
      </c>
      <c r="B20" s="2973" t="s">
        <v>442</v>
      </c>
      <c r="C20" s="2968" t="s">
        <v>571</v>
      </c>
      <c r="D20" s="2972" t="s">
        <v>146</v>
      </c>
      <c r="E20" s="2972" t="s">
        <v>146</v>
      </c>
      <c r="F20" s="2972" t="s">
        <v>146</v>
      </c>
      <c r="G20" s="2972" t="s">
        <v>146</v>
      </c>
      <c r="H20" s="2972" t="s">
        <v>146</v>
      </c>
      <c r="I20" s="2972" t="s">
        <v>146</v>
      </c>
      <c r="J20" s="2972" t="s">
        <v>146</v>
      </c>
      <c r="K20" s="2972" t="s">
        <v>146</v>
      </c>
      <c r="L20" s="2972" t="s">
        <v>146</v>
      </c>
    </row>
    <row r="21" spans="1:12" ht="9.75" customHeight="1" x14ac:dyDescent="0.2">
      <c r="A21" s="2966">
        <v>3112.3</v>
      </c>
      <c r="B21" s="2973" t="s">
        <v>443</v>
      </c>
      <c r="C21" s="2968" t="s">
        <v>571</v>
      </c>
      <c r="D21" s="2972" t="s">
        <v>146</v>
      </c>
      <c r="E21" s="2972" t="s">
        <v>146</v>
      </c>
      <c r="F21" s="2972" t="s">
        <v>146</v>
      </c>
      <c r="G21" s="2972" t="s">
        <v>146</v>
      </c>
      <c r="H21" s="2972" t="s">
        <v>146</v>
      </c>
      <c r="I21" s="2972" t="s">
        <v>146</v>
      </c>
      <c r="J21" s="2972" t="s">
        <v>146</v>
      </c>
      <c r="K21" s="2972" t="s">
        <v>146</v>
      </c>
      <c r="L21" s="2972" t="s">
        <v>146</v>
      </c>
    </row>
    <row r="22" spans="1:12" ht="14.25" customHeight="1" x14ac:dyDescent="0.2">
      <c r="A22" s="2970">
        <v>3113</v>
      </c>
      <c r="B22" s="2971" t="s">
        <v>444</v>
      </c>
      <c r="C22" s="2968" t="s">
        <v>571</v>
      </c>
      <c r="D22" s="2972" t="s">
        <v>146</v>
      </c>
      <c r="E22" s="2972" t="s">
        <v>146</v>
      </c>
      <c r="F22" s="2972" t="s">
        <v>146</v>
      </c>
      <c r="G22" s="2972" t="s">
        <v>146</v>
      </c>
      <c r="H22" s="2972" t="s">
        <v>146</v>
      </c>
      <c r="I22" s="2972" t="s">
        <v>146</v>
      </c>
      <c r="J22" s="2972" t="s">
        <v>146</v>
      </c>
      <c r="K22" s="2972" t="s">
        <v>146</v>
      </c>
      <c r="L22" s="2972" t="s">
        <v>146</v>
      </c>
    </row>
    <row r="23" spans="1:12" ht="9.75" customHeight="1" x14ac:dyDescent="0.2">
      <c r="A23" s="2966">
        <v>3113.1</v>
      </c>
      <c r="B23" s="2973" t="s">
        <v>445</v>
      </c>
      <c r="C23" s="2968" t="s">
        <v>571</v>
      </c>
      <c r="D23" s="2972" t="s">
        <v>146</v>
      </c>
      <c r="E23" s="2972" t="s">
        <v>146</v>
      </c>
      <c r="F23" s="2972" t="s">
        <v>146</v>
      </c>
      <c r="G23" s="2972" t="s">
        <v>146</v>
      </c>
      <c r="H23" s="2972" t="s">
        <v>146</v>
      </c>
      <c r="I23" s="2972" t="s">
        <v>146</v>
      </c>
      <c r="J23" s="2972" t="s">
        <v>146</v>
      </c>
      <c r="K23" s="2972" t="s">
        <v>146</v>
      </c>
      <c r="L23" s="2972" t="s">
        <v>146</v>
      </c>
    </row>
    <row r="24" spans="1:12" ht="9.75" customHeight="1" x14ac:dyDescent="0.2">
      <c r="A24" s="2966">
        <v>3113.2</v>
      </c>
      <c r="B24" s="2973" t="s">
        <v>446</v>
      </c>
      <c r="C24" s="2968" t="s">
        <v>571</v>
      </c>
      <c r="D24" s="2972" t="s">
        <v>146</v>
      </c>
      <c r="E24" s="2972" t="s">
        <v>146</v>
      </c>
      <c r="F24" s="2972" t="s">
        <v>146</v>
      </c>
      <c r="G24" s="2972" t="s">
        <v>146</v>
      </c>
      <c r="H24" s="2972" t="s">
        <v>146</v>
      </c>
      <c r="I24" s="2972" t="s">
        <v>146</v>
      </c>
      <c r="J24" s="2972" t="s">
        <v>146</v>
      </c>
      <c r="K24" s="2972" t="s">
        <v>146</v>
      </c>
      <c r="L24" s="2972" t="s">
        <v>146</v>
      </c>
    </row>
    <row r="25" spans="1:12" ht="9.75" customHeight="1" x14ac:dyDescent="0.2">
      <c r="A25" s="2966">
        <v>3113.3</v>
      </c>
      <c r="B25" s="2973" t="s">
        <v>447</v>
      </c>
      <c r="C25" s="2968" t="s">
        <v>571</v>
      </c>
      <c r="D25" s="2972" t="s">
        <v>146</v>
      </c>
      <c r="E25" s="2972" t="s">
        <v>146</v>
      </c>
      <c r="F25" s="2972" t="s">
        <v>146</v>
      </c>
      <c r="G25" s="2972" t="s">
        <v>146</v>
      </c>
      <c r="H25" s="2972" t="s">
        <v>146</v>
      </c>
      <c r="I25" s="2972" t="s">
        <v>146</v>
      </c>
      <c r="J25" s="2972" t="s">
        <v>146</v>
      </c>
      <c r="K25" s="2972" t="s">
        <v>146</v>
      </c>
      <c r="L25" s="2972" t="s">
        <v>146</v>
      </c>
    </row>
    <row r="26" spans="1:12" ht="14.25" customHeight="1" x14ac:dyDescent="0.2">
      <c r="A26" s="2961">
        <v>312</v>
      </c>
      <c r="B26" s="2965" t="s">
        <v>621</v>
      </c>
      <c r="C26" s="2968" t="s">
        <v>571</v>
      </c>
      <c r="D26" s="2969">
        <v>0</v>
      </c>
      <c r="E26" s="2969">
        <v>-52</v>
      </c>
      <c r="F26" s="2969">
        <v>0</v>
      </c>
      <c r="G26" s="2969">
        <v>0</v>
      </c>
      <c r="H26" s="2969">
        <v>-52</v>
      </c>
      <c r="I26" s="2969"/>
      <c r="J26" s="2969">
        <v>0</v>
      </c>
      <c r="K26" s="2969"/>
      <c r="L26" s="2969">
        <v>-52</v>
      </c>
    </row>
    <row r="27" spans="1:12" s="2960" customFormat="1" ht="14.25" customHeight="1" x14ac:dyDescent="0.2">
      <c r="A27" s="2961">
        <v>313</v>
      </c>
      <c r="B27" s="2965" t="s">
        <v>794</v>
      </c>
      <c r="C27" s="2963" t="s">
        <v>571</v>
      </c>
      <c r="D27" s="2964">
        <v>0</v>
      </c>
      <c r="E27" s="2964">
        <v>0</v>
      </c>
      <c r="F27" s="2964">
        <v>0</v>
      </c>
      <c r="G27" s="2964">
        <v>0</v>
      </c>
      <c r="H27" s="2964">
        <v>0</v>
      </c>
      <c r="I27" s="2964">
        <v>0</v>
      </c>
      <c r="J27" s="2964">
        <v>0</v>
      </c>
      <c r="K27" s="2964">
        <v>0</v>
      </c>
      <c r="L27" s="2964">
        <v>0</v>
      </c>
    </row>
    <row r="28" spans="1:12" ht="9.75" customHeight="1" x14ac:dyDescent="0.2">
      <c r="A28" s="2966">
        <v>313.10000000000002</v>
      </c>
      <c r="B28" s="2967" t="s">
        <v>795</v>
      </c>
      <c r="C28" s="2968" t="s">
        <v>571</v>
      </c>
      <c r="D28" s="2969">
        <v>0</v>
      </c>
      <c r="E28" s="2969">
        <v>0</v>
      </c>
      <c r="F28" s="2969">
        <v>0</v>
      </c>
      <c r="G28" s="2969">
        <v>0</v>
      </c>
      <c r="H28" s="2969">
        <v>0</v>
      </c>
      <c r="I28" s="2969"/>
      <c r="J28" s="2969">
        <v>0</v>
      </c>
      <c r="K28" s="2969">
        <v>0</v>
      </c>
      <c r="L28" s="2969">
        <v>0</v>
      </c>
    </row>
    <row r="29" spans="1:12" ht="9.75" customHeight="1" x14ac:dyDescent="0.2">
      <c r="A29" s="2966">
        <v>313.2</v>
      </c>
      <c r="B29" s="2967" t="s">
        <v>796</v>
      </c>
      <c r="C29" s="2968" t="s">
        <v>571</v>
      </c>
      <c r="D29" s="2969">
        <v>0</v>
      </c>
      <c r="E29" s="2969">
        <v>0</v>
      </c>
      <c r="F29" s="2969">
        <v>0</v>
      </c>
      <c r="G29" s="2969">
        <v>0</v>
      </c>
      <c r="H29" s="2969">
        <v>0</v>
      </c>
      <c r="I29" s="2969"/>
      <c r="J29" s="2969">
        <v>0</v>
      </c>
      <c r="K29" s="2969">
        <v>0</v>
      </c>
      <c r="L29" s="2969">
        <v>0</v>
      </c>
    </row>
    <row r="30" spans="1:12" s="2960" customFormat="1" ht="14.25" customHeight="1" x14ac:dyDescent="0.2">
      <c r="A30" s="2961">
        <v>314</v>
      </c>
      <c r="B30" s="2965" t="s">
        <v>797</v>
      </c>
      <c r="C30" s="2963" t="s">
        <v>571</v>
      </c>
      <c r="D30" s="2964">
        <v>-34</v>
      </c>
      <c r="E30" s="2964">
        <v>-718</v>
      </c>
      <c r="F30" s="2964">
        <v>0</v>
      </c>
      <c r="G30" s="2964">
        <v>0</v>
      </c>
      <c r="H30" s="2964">
        <v>-752</v>
      </c>
      <c r="I30" s="2964">
        <v>0</v>
      </c>
      <c r="J30" s="2964">
        <v>-2230</v>
      </c>
      <c r="K30" s="2964">
        <v>0</v>
      </c>
      <c r="L30" s="2964">
        <v>-2982</v>
      </c>
    </row>
    <row r="31" spans="1:12" ht="9.75" customHeight="1" x14ac:dyDescent="0.2">
      <c r="A31" s="2966">
        <v>314.10000000000002</v>
      </c>
      <c r="B31" s="2967" t="s">
        <v>798</v>
      </c>
      <c r="C31" s="2968" t="s">
        <v>571</v>
      </c>
      <c r="D31" s="2969">
        <v>0</v>
      </c>
      <c r="E31" s="2969">
        <v>10</v>
      </c>
      <c r="F31" s="2969">
        <v>0</v>
      </c>
      <c r="G31" s="2969">
        <v>0</v>
      </c>
      <c r="H31" s="2974">
        <v>10</v>
      </c>
      <c r="I31" s="2969">
        <v>0</v>
      </c>
      <c r="J31" s="2969">
        <v>0</v>
      </c>
      <c r="K31" s="2969">
        <v>0</v>
      </c>
      <c r="L31" s="2969">
        <v>10</v>
      </c>
    </row>
    <row r="32" spans="1:12" ht="9.75" customHeight="1" x14ac:dyDescent="0.2">
      <c r="A32" s="2966">
        <v>314.2</v>
      </c>
      <c r="B32" s="2967" t="s">
        <v>799</v>
      </c>
      <c r="C32" s="2968" t="s">
        <v>571</v>
      </c>
      <c r="D32" s="2969">
        <v>34</v>
      </c>
      <c r="E32" s="2969">
        <v>728</v>
      </c>
      <c r="F32" s="2969">
        <v>0</v>
      </c>
      <c r="G32" s="2969">
        <v>0</v>
      </c>
      <c r="H32" s="2974">
        <v>762</v>
      </c>
      <c r="I32" s="2969">
        <v>0</v>
      </c>
      <c r="J32" s="2969">
        <v>2230</v>
      </c>
      <c r="K32" s="2969">
        <v>0</v>
      </c>
      <c r="L32" s="2969">
        <v>2992</v>
      </c>
    </row>
    <row r="33" spans="1:13" ht="9.75" customHeight="1" x14ac:dyDescent="0.2">
      <c r="A33" s="2966">
        <v>314.3</v>
      </c>
      <c r="B33" s="2967" t="s">
        <v>801</v>
      </c>
      <c r="C33" s="2968" t="s">
        <v>571</v>
      </c>
      <c r="D33" s="2969">
        <v>0</v>
      </c>
      <c r="E33" s="2969">
        <v>0</v>
      </c>
      <c r="F33" s="2969">
        <v>0</v>
      </c>
      <c r="G33" s="2969">
        <v>0</v>
      </c>
      <c r="H33" s="2974">
        <v>0</v>
      </c>
      <c r="I33" s="2969">
        <v>0</v>
      </c>
      <c r="J33" s="2969">
        <v>0</v>
      </c>
      <c r="K33" s="2969">
        <v>0</v>
      </c>
      <c r="L33" s="2969">
        <v>0</v>
      </c>
    </row>
    <row r="34" spans="1:13" ht="14.25" customHeight="1" x14ac:dyDescent="0.2">
      <c r="A34" s="2970">
        <v>3141</v>
      </c>
      <c r="B34" s="2971" t="s">
        <v>448</v>
      </c>
      <c r="C34" s="2968" t="s">
        <v>571</v>
      </c>
      <c r="D34" s="2969">
        <v>-34</v>
      </c>
      <c r="E34" s="2969">
        <v>-718</v>
      </c>
      <c r="F34" s="2969">
        <v>0</v>
      </c>
      <c r="G34" s="2969">
        <v>0</v>
      </c>
      <c r="H34" s="2969">
        <v>-752</v>
      </c>
      <c r="I34" s="2969">
        <v>0</v>
      </c>
      <c r="J34" s="2969">
        <v>-2230</v>
      </c>
      <c r="K34" s="2975">
        <v>0</v>
      </c>
      <c r="L34" s="2969">
        <v>-2982</v>
      </c>
    </row>
    <row r="35" spans="1:13" ht="9.75" customHeight="1" x14ac:dyDescent="0.2">
      <c r="A35" s="2966">
        <v>3141.1</v>
      </c>
      <c r="B35" s="2973" t="s">
        <v>449</v>
      </c>
      <c r="C35" s="2968" t="s">
        <v>571</v>
      </c>
      <c r="D35" s="2969">
        <v>0</v>
      </c>
      <c r="E35" s="2969">
        <v>10</v>
      </c>
      <c r="F35" s="2969">
        <v>0</v>
      </c>
      <c r="G35" s="2969">
        <v>0</v>
      </c>
      <c r="H35" s="2974">
        <v>10</v>
      </c>
      <c r="I35" s="2969"/>
      <c r="J35" s="2969">
        <v>0</v>
      </c>
      <c r="K35" s="2974">
        <v>0</v>
      </c>
      <c r="L35" s="2969">
        <v>10</v>
      </c>
    </row>
    <row r="36" spans="1:13" ht="9.75" customHeight="1" x14ac:dyDescent="0.2">
      <c r="A36" s="2966">
        <v>3141.2</v>
      </c>
      <c r="B36" s="2973" t="s">
        <v>450</v>
      </c>
      <c r="C36" s="2968" t="s">
        <v>571</v>
      </c>
      <c r="D36" s="2969">
        <v>34</v>
      </c>
      <c r="E36" s="2969">
        <v>728</v>
      </c>
      <c r="F36" s="2969">
        <v>0</v>
      </c>
      <c r="G36" s="2969">
        <v>0</v>
      </c>
      <c r="H36" s="2974">
        <v>762</v>
      </c>
      <c r="I36" s="2969"/>
      <c r="J36" s="2969">
        <v>2230</v>
      </c>
      <c r="K36" s="2974">
        <v>0</v>
      </c>
      <c r="L36" s="2969">
        <v>2992</v>
      </c>
    </row>
    <row r="37" spans="1:13" ht="9.75" customHeight="1" x14ac:dyDescent="0.2">
      <c r="A37" s="2966">
        <v>3141.3</v>
      </c>
      <c r="B37" s="2973" t="s">
        <v>451</v>
      </c>
      <c r="C37" s="2968" t="s">
        <v>571</v>
      </c>
      <c r="D37" s="2969">
        <v>0</v>
      </c>
      <c r="E37" s="2969">
        <v>0</v>
      </c>
      <c r="F37" s="2969">
        <v>0</v>
      </c>
      <c r="G37" s="2969">
        <v>0</v>
      </c>
      <c r="H37" s="2974">
        <v>0</v>
      </c>
      <c r="I37" s="2969"/>
      <c r="J37" s="2969">
        <v>0</v>
      </c>
      <c r="K37" s="2974">
        <v>0</v>
      </c>
      <c r="L37" s="2969">
        <v>0</v>
      </c>
    </row>
    <row r="38" spans="1:13" ht="14.25" customHeight="1" x14ac:dyDescent="0.2">
      <c r="A38" s="2970">
        <v>3142</v>
      </c>
      <c r="B38" s="2971" t="s">
        <v>452</v>
      </c>
      <c r="C38" s="2968" t="s">
        <v>571</v>
      </c>
      <c r="D38" s="2969">
        <v>0</v>
      </c>
      <c r="E38" s="2969">
        <v>0</v>
      </c>
      <c r="F38" s="2969">
        <v>0</v>
      </c>
      <c r="G38" s="2969">
        <v>0</v>
      </c>
      <c r="H38" s="2975">
        <v>0</v>
      </c>
      <c r="I38" s="2969">
        <v>0</v>
      </c>
      <c r="J38" s="2969">
        <v>0</v>
      </c>
      <c r="K38" s="2975">
        <v>0</v>
      </c>
      <c r="L38" s="2969">
        <v>0</v>
      </c>
    </row>
    <row r="39" spans="1:13" ht="9.75" customHeight="1" x14ac:dyDescent="0.2">
      <c r="A39" s="2966">
        <v>3142.1</v>
      </c>
      <c r="B39" s="2973" t="s">
        <v>453</v>
      </c>
      <c r="C39" s="2968" t="s">
        <v>571</v>
      </c>
      <c r="D39" s="2969">
        <v>0</v>
      </c>
      <c r="E39" s="2969">
        <v>0</v>
      </c>
      <c r="F39" s="2969">
        <v>0</v>
      </c>
      <c r="G39" s="2969">
        <v>0</v>
      </c>
      <c r="H39" s="2974">
        <v>0</v>
      </c>
      <c r="I39" s="2969"/>
      <c r="J39" s="2969">
        <v>0</v>
      </c>
      <c r="K39" s="2974">
        <v>0</v>
      </c>
      <c r="L39" s="2969">
        <v>0</v>
      </c>
    </row>
    <row r="40" spans="1:13" ht="9.75" customHeight="1" x14ac:dyDescent="0.2">
      <c r="A40" s="2966">
        <v>3142.2</v>
      </c>
      <c r="B40" s="2973" t="s">
        <v>454</v>
      </c>
      <c r="C40" s="2968" t="s">
        <v>571</v>
      </c>
      <c r="D40" s="2969">
        <v>0</v>
      </c>
      <c r="E40" s="2969">
        <v>0</v>
      </c>
      <c r="F40" s="2969">
        <v>0</v>
      </c>
      <c r="G40" s="2969">
        <v>0</v>
      </c>
      <c r="H40" s="2974">
        <v>0</v>
      </c>
      <c r="I40" s="2969"/>
      <c r="J40" s="2969">
        <v>0</v>
      </c>
      <c r="K40" s="2974">
        <v>0</v>
      </c>
      <c r="L40" s="2969">
        <v>0</v>
      </c>
    </row>
    <row r="41" spans="1:13" ht="9.75" customHeight="1" x14ac:dyDescent="0.2">
      <c r="A41" s="2966">
        <v>3142.3</v>
      </c>
      <c r="B41" s="2973" t="s">
        <v>0</v>
      </c>
      <c r="C41" s="2968" t="s">
        <v>571</v>
      </c>
      <c r="D41" s="2969">
        <v>0</v>
      </c>
      <c r="E41" s="2969">
        <v>0</v>
      </c>
      <c r="F41" s="2969">
        <v>0</v>
      </c>
      <c r="G41" s="2969">
        <v>0</v>
      </c>
      <c r="H41" s="2974">
        <v>0</v>
      </c>
      <c r="I41" s="2969"/>
      <c r="J41" s="2969">
        <v>0</v>
      </c>
      <c r="K41" s="2974">
        <v>0</v>
      </c>
      <c r="L41" s="2969">
        <v>0</v>
      </c>
    </row>
    <row r="42" spans="1:13" ht="14.25" customHeight="1" x14ac:dyDescent="0.2">
      <c r="A42" s="2970">
        <v>3143</v>
      </c>
      <c r="B42" s="2971" t="s">
        <v>1</v>
      </c>
      <c r="C42" s="2968" t="s">
        <v>571</v>
      </c>
      <c r="D42" s="2969">
        <v>0</v>
      </c>
      <c r="E42" s="2969">
        <v>0</v>
      </c>
      <c r="F42" s="2969">
        <v>0</v>
      </c>
      <c r="G42" s="2969">
        <v>0</v>
      </c>
      <c r="H42" s="2974">
        <v>0</v>
      </c>
      <c r="I42" s="2969">
        <v>0</v>
      </c>
      <c r="J42" s="2969">
        <v>0</v>
      </c>
      <c r="K42" s="2975">
        <v>0</v>
      </c>
      <c r="L42" s="2969">
        <v>0</v>
      </c>
    </row>
    <row r="43" spans="1:13" ht="9.75" customHeight="1" x14ac:dyDescent="0.2">
      <c r="A43" s="2966">
        <v>3143.1</v>
      </c>
      <c r="B43" s="2973" t="s">
        <v>2</v>
      </c>
      <c r="C43" s="2968" t="s">
        <v>571</v>
      </c>
      <c r="D43" s="2969">
        <v>0</v>
      </c>
      <c r="E43" s="2969">
        <v>0</v>
      </c>
      <c r="F43" s="2969">
        <v>0</v>
      </c>
      <c r="G43" s="2969">
        <v>0</v>
      </c>
      <c r="H43" s="2974">
        <v>0</v>
      </c>
      <c r="I43" s="2969"/>
      <c r="J43" s="2969">
        <v>0</v>
      </c>
      <c r="K43" s="2974">
        <v>0</v>
      </c>
      <c r="L43" s="2969">
        <v>0</v>
      </c>
    </row>
    <row r="44" spans="1:13" ht="9.75" customHeight="1" x14ac:dyDescent="0.2">
      <c r="A44" s="2966">
        <v>3143.2</v>
      </c>
      <c r="B44" s="2973" t="s">
        <v>761</v>
      </c>
      <c r="C44" s="2968" t="s">
        <v>571</v>
      </c>
      <c r="D44" s="2969">
        <v>0</v>
      </c>
      <c r="E44" s="2969">
        <v>0</v>
      </c>
      <c r="F44" s="2969">
        <v>0</v>
      </c>
      <c r="G44" s="2969">
        <v>0</v>
      </c>
      <c r="H44" s="2974">
        <v>0</v>
      </c>
      <c r="I44" s="2969"/>
      <c r="J44" s="2969">
        <v>0</v>
      </c>
      <c r="K44" s="2974">
        <v>0</v>
      </c>
      <c r="L44" s="2969">
        <v>0</v>
      </c>
    </row>
    <row r="45" spans="1:13" ht="14.25" customHeight="1" x14ac:dyDescent="0.2">
      <c r="A45" s="2970">
        <v>3144</v>
      </c>
      <c r="B45" s="2971" t="s">
        <v>762</v>
      </c>
      <c r="C45" s="2968" t="s">
        <v>571</v>
      </c>
      <c r="D45" s="2969">
        <v>0</v>
      </c>
      <c r="E45" s="2969">
        <v>0</v>
      </c>
      <c r="F45" s="2969">
        <v>0</v>
      </c>
      <c r="G45" s="2969">
        <v>0</v>
      </c>
      <c r="H45" s="2974">
        <v>0</v>
      </c>
      <c r="I45" s="2969">
        <v>0</v>
      </c>
      <c r="J45" s="2969">
        <v>0</v>
      </c>
      <c r="K45" s="2975">
        <v>0</v>
      </c>
      <c r="L45" s="2969">
        <v>0</v>
      </c>
    </row>
    <row r="46" spans="1:13" ht="9.75" customHeight="1" x14ac:dyDescent="0.2">
      <c r="A46" s="2966">
        <v>3144.1</v>
      </c>
      <c r="B46" s="2973" t="s">
        <v>763</v>
      </c>
      <c r="C46" s="2968" t="s">
        <v>571</v>
      </c>
      <c r="D46" s="2969">
        <v>0</v>
      </c>
      <c r="E46" s="2969">
        <v>0</v>
      </c>
      <c r="F46" s="2969">
        <v>0</v>
      </c>
      <c r="G46" s="2969">
        <v>0</v>
      </c>
      <c r="H46" s="2974">
        <v>0</v>
      </c>
      <c r="I46" s="2969"/>
      <c r="J46" s="2969">
        <v>0</v>
      </c>
      <c r="K46" s="2974">
        <v>0</v>
      </c>
      <c r="L46" s="2969">
        <v>0</v>
      </c>
    </row>
    <row r="47" spans="1:13" ht="9.75" customHeight="1" x14ac:dyDescent="0.2">
      <c r="A47" s="2976">
        <v>3144.2</v>
      </c>
      <c r="B47" s="2977" t="s">
        <v>764</v>
      </c>
      <c r="C47" s="2978" t="s">
        <v>571</v>
      </c>
      <c r="D47" s="2979">
        <v>0</v>
      </c>
      <c r="E47" s="2979">
        <v>0</v>
      </c>
      <c r="F47" s="2979">
        <v>0</v>
      </c>
      <c r="G47" s="2979">
        <v>0</v>
      </c>
      <c r="H47" s="2980">
        <v>0</v>
      </c>
      <c r="I47" s="2979"/>
      <c r="J47" s="2979">
        <v>0</v>
      </c>
      <c r="K47" s="2979">
        <v>0</v>
      </c>
      <c r="L47" s="2979">
        <v>0</v>
      </c>
    </row>
    <row r="48" spans="1:13" s="2960" customFormat="1" ht="13.5" customHeight="1" x14ac:dyDescent="0.2">
      <c r="A48" s="2961">
        <v>32</v>
      </c>
      <c r="B48" s="2962" t="s">
        <v>816</v>
      </c>
      <c r="C48" s="2963" t="s">
        <v>571</v>
      </c>
      <c r="D48" s="2964">
        <v>773</v>
      </c>
      <c r="E48" s="2964">
        <v>-1386</v>
      </c>
      <c r="F48" s="2964">
        <v>-95</v>
      </c>
      <c r="G48" s="2964">
        <v>205</v>
      </c>
      <c r="H48" s="2964">
        <v>-503</v>
      </c>
      <c r="I48" s="2964"/>
      <c r="J48" s="2964">
        <v>4336</v>
      </c>
      <c r="K48" s="2964">
        <v>-1443</v>
      </c>
      <c r="L48" s="2964">
        <v>2390</v>
      </c>
      <c r="M48" s="2981"/>
    </row>
    <row r="49" spans="1:14" ht="11.25" customHeight="1" x14ac:dyDescent="0.2">
      <c r="A49" s="2982" t="s">
        <v>765</v>
      </c>
      <c r="B49" s="2983" t="s">
        <v>766</v>
      </c>
      <c r="C49" s="2968"/>
      <c r="D49" s="2969">
        <v>1660</v>
      </c>
      <c r="E49" s="2969">
        <v>-715</v>
      </c>
      <c r="F49" s="2969">
        <v>1310</v>
      </c>
      <c r="G49" s="2969">
        <v>0</v>
      </c>
      <c r="H49" s="2969">
        <v>2255</v>
      </c>
      <c r="I49" s="2969"/>
      <c r="J49" s="2969">
        <v>2084</v>
      </c>
      <c r="K49" s="2969">
        <v>0</v>
      </c>
      <c r="L49" s="2969">
        <v>4339</v>
      </c>
      <c r="M49" s="2984"/>
    </row>
    <row r="50" spans="1:14" ht="11.25" customHeight="1" x14ac:dyDescent="0.2">
      <c r="A50" s="2982" t="s">
        <v>767</v>
      </c>
      <c r="B50" s="2983" t="s">
        <v>768</v>
      </c>
      <c r="C50" s="2968"/>
      <c r="D50" s="2969">
        <v>0</v>
      </c>
      <c r="E50" s="2969">
        <v>442</v>
      </c>
      <c r="F50" s="2969">
        <v>667</v>
      </c>
      <c r="G50" s="2969">
        <v>-1109</v>
      </c>
      <c r="H50" s="2969">
        <v>0</v>
      </c>
      <c r="I50" s="2969"/>
      <c r="J50" s="2969">
        <v>101</v>
      </c>
      <c r="K50" s="2969">
        <v>-101</v>
      </c>
      <c r="L50" s="2969">
        <v>0</v>
      </c>
    </row>
    <row r="51" spans="1:14" ht="11.25" customHeight="1" x14ac:dyDescent="0.2">
      <c r="A51" s="2982" t="s">
        <v>769</v>
      </c>
      <c r="B51" s="2983" t="s">
        <v>770</v>
      </c>
      <c r="C51" s="2968"/>
      <c r="D51" s="2969">
        <v>1458</v>
      </c>
      <c r="E51" s="2969">
        <v>-1314</v>
      </c>
      <c r="F51" s="2969">
        <v>-83</v>
      </c>
      <c r="G51" s="2969">
        <v>1488</v>
      </c>
      <c r="H51" s="2969">
        <v>1549</v>
      </c>
      <c r="I51" s="2969"/>
      <c r="J51" s="2969">
        <v>188</v>
      </c>
      <c r="K51" s="2969">
        <v>-1342</v>
      </c>
      <c r="L51" s="2969">
        <v>395</v>
      </c>
    </row>
    <row r="52" spans="1:14" ht="10.5" customHeight="1" x14ac:dyDescent="0.2">
      <c r="A52" s="2982" t="s">
        <v>771</v>
      </c>
      <c r="B52" s="2983" t="s">
        <v>772</v>
      </c>
      <c r="C52" s="2968"/>
      <c r="D52" s="2969">
        <v>-3273</v>
      </c>
      <c r="E52" s="2969">
        <v>-137</v>
      </c>
      <c r="F52" s="2969">
        <v>-84</v>
      </c>
      <c r="G52" s="2969">
        <v>0</v>
      </c>
      <c r="H52" s="2969">
        <v>-3494</v>
      </c>
      <c r="I52" s="2969"/>
      <c r="J52" s="2969">
        <v>562</v>
      </c>
      <c r="K52" s="2969">
        <v>0</v>
      </c>
      <c r="L52" s="2969">
        <v>-2932</v>
      </c>
    </row>
    <row r="53" spans="1:14" ht="12" customHeight="1" x14ac:dyDescent="0.2">
      <c r="A53" s="2982" t="s">
        <v>773</v>
      </c>
      <c r="B53" s="2983" t="s">
        <v>774</v>
      </c>
      <c r="C53" s="2968"/>
      <c r="D53" s="2969">
        <v>0</v>
      </c>
      <c r="E53" s="2969">
        <v>0</v>
      </c>
      <c r="F53" s="2969">
        <v>0</v>
      </c>
      <c r="G53" s="2969">
        <v>0</v>
      </c>
      <c r="H53" s="2969">
        <v>0</v>
      </c>
      <c r="I53" s="2969"/>
      <c r="J53" s="2969">
        <v>0</v>
      </c>
      <c r="K53" s="2969">
        <v>0</v>
      </c>
      <c r="L53" s="2969">
        <v>0</v>
      </c>
    </row>
    <row r="54" spans="1:14" ht="12" customHeight="1" x14ac:dyDescent="0.2">
      <c r="A54" s="2982" t="s">
        <v>775</v>
      </c>
      <c r="B54" s="2983" t="s">
        <v>359</v>
      </c>
      <c r="C54" s="2968"/>
      <c r="D54" s="2969">
        <v>0</v>
      </c>
      <c r="E54" s="2969">
        <v>0</v>
      </c>
      <c r="F54" s="2969">
        <v>0</v>
      </c>
      <c r="G54" s="2969">
        <v>0</v>
      </c>
      <c r="H54" s="2969">
        <v>0</v>
      </c>
      <c r="I54" s="2969"/>
      <c r="J54" s="2969">
        <v>0</v>
      </c>
      <c r="K54" s="2969">
        <v>0</v>
      </c>
      <c r="L54" s="2969">
        <v>0</v>
      </c>
    </row>
    <row r="55" spans="1:14" ht="12" customHeight="1" x14ac:dyDescent="0.2">
      <c r="A55" s="2982" t="s">
        <v>360</v>
      </c>
      <c r="B55" s="2983" t="s">
        <v>361</v>
      </c>
      <c r="C55" s="2968"/>
      <c r="D55" s="2969">
        <v>928</v>
      </c>
      <c r="E55" s="2969">
        <v>338</v>
      </c>
      <c r="F55" s="2969">
        <v>-1905</v>
      </c>
      <c r="G55" s="2969">
        <v>-174</v>
      </c>
      <c r="H55" s="2969">
        <v>-813</v>
      </c>
      <c r="I55" s="2969"/>
      <c r="J55" s="2969">
        <v>1401</v>
      </c>
      <c r="K55" s="2969">
        <v>0</v>
      </c>
      <c r="L55" s="2969">
        <v>588</v>
      </c>
    </row>
    <row r="56" spans="1:14" s="2960" customFormat="1" ht="13.5" customHeight="1" x14ac:dyDescent="0.2">
      <c r="A56" s="2961">
        <v>321</v>
      </c>
      <c r="B56" s="2965" t="s">
        <v>817</v>
      </c>
      <c r="C56" s="2963" t="s">
        <v>571</v>
      </c>
      <c r="D56" s="2964">
        <v>-3525</v>
      </c>
      <c r="E56" s="2964">
        <v>-2183</v>
      </c>
      <c r="F56" s="2964">
        <v>-95</v>
      </c>
      <c r="G56" s="2964">
        <v>205</v>
      </c>
      <c r="H56" s="2964">
        <v>-5598</v>
      </c>
      <c r="I56" s="2964"/>
      <c r="J56" s="2964">
        <v>3556</v>
      </c>
      <c r="K56" s="2964">
        <v>-1443</v>
      </c>
      <c r="L56" s="2964">
        <v>-3485</v>
      </c>
    </row>
    <row r="57" spans="1:14" ht="9.75" customHeight="1" x14ac:dyDescent="0.2">
      <c r="A57" s="2970">
        <v>3212</v>
      </c>
      <c r="B57" s="2971" t="s">
        <v>362</v>
      </c>
      <c r="C57" s="2968" t="s">
        <v>571</v>
      </c>
      <c r="D57" s="2969">
        <v>-1787</v>
      </c>
      <c r="E57" s="2969">
        <v>-715</v>
      </c>
      <c r="F57" s="2969">
        <v>1310</v>
      </c>
      <c r="G57" s="2969">
        <v>0</v>
      </c>
      <c r="H57" s="2969">
        <v>-1192</v>
      </c>
      <c r="I57" s="2969"/>
      <c r="J57" s="2969">
        <v>2084</v>
      </c>
      <c r="K57" s="2969">
        <v>0</v>
      </c>
      <c r="L57" s="2969">
        <v>892</v>
      </c>
      <c r="N57" s="2985"/>
    </row>
    <row r="58" spans="1:14" ht="9.75" customHeight="1" x14ac:dyDescent="0.2">
      <c r="A58" s="2970">
        <v>3213</v>
      </c>
      <c r="B58" s="2971" t="s">
        <v>363</v>
      </c>
      <c r="C58" s="2968" t="s">
        <v>571</v>
      </c>
      <c r="D58" s="2969">
        <v>0</v>
      </c>
      <c r="E58" s="2969">
        <v>442</v>
      </c>
      <c r="F58" s="2969">
        <v>667</v>
      </c>
      <c r="G58" s="2969">
        <v>-1109</v>
      </c>
      <c r="H58" s="2969">
        <v>0</v>
      </c>
      <c r="I58" s="2969"/>
      <c r="J58" s="2969">
        <v>101</v>
      </c>
      <c r="K58" s="2969">
        <v>-101</v>
      </c>
      <c r="L58" s="2969">
        <v>0</v>
      </c>
    </row>
    <row r="59" spans="1:14" ht="9.75" customHeight="1" x14ac:dyDescent="0.2">
      <c r="A59" s="2970">
        <v>3214</v>
      </c>
      <c r="B59" s="2971" t="s">
        <v>364</v>
      </c>
      <c r="C59" s="2968" t="s">
        <v>571</v>
      </c>
      <c r="D59" s="2969">
        <v>1362</v>
      </c>
      <c r="E59" s="2969">
        <v>-1314</v>
      </c>
      <c r="F59" s="2969">
        <v>-83</v>
      </c>
      <c r="G59" s="2969">
        <v>1488</v>
      </c>
      <c r="H59" s="2969">
        <v>1453</v>
      </c>
      <c r="I59" s="2969"/>
      <c r="J59" s="2969">
        <v>188</v>
      </c>
      <c r="K59" s="2969">
        <v>-1342</v>
      </c>
      <c r="L59" s="2969">
        <v>299</v>
      </c>
    </row>
    <row r="60" spans="1:14" ht="9.75" customHeight="1" x14ac:dyDescent="0.2">
      <c r="A60" s="2970">
        <v>3215</v>
      </c>
      <c r="B60" s="2971" t="s">
        <v>365</v>
      </c>
      <c r="C60" s="2968" t="s">
        <v>571</v>
      </c>
      <c r="D60" s="2969">
        <v>-3597</v>
      </c>
      <c r="E60" s="2969">
        <v>-137</v>
      </c>
      <c r="F60" s="2969">
        <v>-84</v>
      </c>
      <c r="G60" s="2969">
        <v>0</v>
      </c>
      <c r="H60" s="2969">
        <v>-3818</v>
      </c>
      <c r="I60" s="2969"/>
      <c r="J60" s="2969">
        <v>562</v>
      </c>
      <c r="K60" s="2969">
        <v>0</v>
      </c>
      <c r="L60" s="2969">
        <v>-3256</v>
      </c>
    </row>
    <row r="61" spans="1:14" ht="9.75" customHeight="1" x14ac:dyDescent="0.2">
      <c r="A61" s="2970">
        <v>3216</v>
      </c>
      <c r="B61" s="2971" t="s">
        <v>665</v>
      </c>
      <c r="C61" s="2968" t="s">
        <v>571</v>
      </c>
      <c r="D61" s="2969">
        <v>0</v>
      </c>
      <c r="E61" s="2969">
        <v>0</v>
      </c>
      <c r="F61" s="2969">
        <v>0</v>
      </c>
      <c r="G61" s="2969">
        <v>0</v>
      </c>
      <c r="H61" s="2969">
        <v>0</v>
      </c>
      <c r="I61" s="2969"/>
      <c r="J61" s="2969">
        <v>0</v>
      </c>
      <c r="K61" s="2969">
        <v>0</v>
      </c>
      <c r="L61" s="2969">
        <v>0</v>
      </c>
    </row>
    <row r="62" spans="1:14" ht="9.75" customHeight="1" x14ac:dyDescent="0.2">
      <c r="A62" s="2970">
        <v>3217</v>
      </c>
      <c r="B62" s="2971" t="s">
        <v>366</v>
      </c>
      <c r="C62" s="2968" t="s">
        <v>571</v>
      </c>
      <c r="D62" s="2969">
        <v>0</v>
      </c>
      <c r="E62" s="2969">
        <v>0</v>
      </c>
      <c r="F62" s="2969">
        <v>0</v>
      </c>
      <c r="G62" s="2969">
        <v>0</v>
      </c>
      <c r="H62" s="2969">
        <v>0</v>
      </c>
      <c r="I62" s="2969"/>
      <c r="J62" s="2969">
        <v>0</v>
      </c>
      <c r="K62" s="2969">
        <v>0</v>
      </c>
      <c r="L62" s="2969">
        <v>0</v>
      </c>
    </row>
    <row r="63" spans="1:14" ht="9.75" customHeight="1" x14ac:dyDescent="0.2">
      <c r="A63" s="2970">
        <v>3218</v>
      </c>
      <c r="B63" s="2971" t="s">
        <v>367</v>
      </c>
      <c r="C63" s="2968" t="s">
        <v>571</v>
      </c>
      <c r="D63" s="2969">
        <v>497</v>
      </c>
      <c r="E63" s="2969">
        <v>-459</v>
      </c>
      <c r="F63" s="2969">
        <v>-1905</v>
      </c>
      <c r="G63" s="2969">
        <v>-174</v>
      </c>
      <c r="H63" s="2969">
        <v>-2041</v>
      </c>
      <c r="I63" s="2969"/>
      <c r="J63" s="2969">
        <v>621</v>
      </c>
      <c r="K63" s="2969">
        <v>0</v>
      </c>
      <c r="L63" s="2969">
        <v>-1420</v>
      </c>
    </row>
    <row r="64" spans="1:14" s="2960" customFormat="1" ht="15" customHeight="1" x14ac:dyDescent="0.2">
      <c r="A64" s="2961">
        <v>322</v>
      </c>
      <c r="B64" s="2965" t="s">
        <v>825</v>
      </c>
      <c r="C64" s="2963" t="s">
        <v>571</v>
      </c>
      <c r="D64" s="2964">
        <v>4298</v>
      </c>
      <c r="E64" s="2964">
        <v>797</v>
      </c>
      <c r="F64" s="2964">
        <v>0</v>
      </c>
      <c r="G64" s="2964">
        <v>0</v>
      </c>
      <c r="H64" s="2964">
        <v>5095</v>
      </c>
      <c r="I64" s="2964"/>
      <c r="J64" s="2964">
        <v>780</v>
      </c>
      <c r="K64" s="2964">
        <v>0</v>
      </c>
      <c r="L64" s="2986">
        <v>5875</v>
      </c>
    </row>
    <row r="65" spans="1:12" ht="9.75" customHeight="1" x14ac:dyDescent="0.2">
      <c r="A65" s="2970">
        <v>3222</v>
      </c>
      <c r="B65" s="2971" t="s">
        <v>362</v>
      </c>
      <c r="C65" s="2968" t="s">
        <v>571</v>
      </c>
      <c r="D65" s="2969">
        <v>3447</v>
      </c>
      <c r="E65" s="2969">
        <v>0</v>
      </c>
      <c r="F65" s="2969">
        <v>0</v>
      </c>
      <c r="G65" s="2969">
        <v>0</v>
      </c>
      <c r="H65" s="2974">
        <v>3447</v>
      </c>
      <c r="I65" s="2969"/>
      <c r="J65" s="2969">
        <v>0</v>
      </c>
      <c r="K65" s="2969">
        <v>0</v>
      </c>
      <c r="L65" s="2975">
        <v>3447</v>
      </c>
    </row>
    <row r="66" spans="1:12" ht="9.75" customHeight="1" x14ac:dyDescent="0.2">
      <c r="A66" s="2970">
        <v>3223</v>
      </c>
      <c r="B66" s="2971" t="s">
        <v>368</v>
      </c>
      <c r="C66" s="2968" t="s">
        <v>571</v>
      </c>
      <c r="D66" s="2969">
        <v>0</v>
      </c>
      <c r="E66" s="2969">
        <v>0</v>
      </c>
      <c r="F66" s="2969">
        <v>0</v>
      </c>
      <c r="G66" s="2969">
        <v>0</v>
      </c>
      <c r="H66" s="2974">
        <v>0</v>
      </c>
      <c r="I66" s="2969"/>
      <c r="J66" s="2969">
        <v>0</v>
      </c>
      <c r="K66" s="2969">
        <v>0</v>
      </c>
      <c r="L66" s="2975">
        <v>0</v>
      </c>
    </row>
    <row r="67" spans="1:12" ht="9.75" customHeight="1" x14ac:dyDescent="0.2">
      <c r="A67" s="2970">
        <v>3224</v>
      </c>
      <c r="B67" s="2971" t="s">
        <v>364</v>
      </c>
      <c r="C67" s="2968" t="s">
        <v>571</v>
      </c>
      <c r="D67" s="2969">
        <v>96</v>
      </c>
      <c r="E67" s="2969">
        <v>0</v>
      </c>
      <c r="F67" s="2969">
        <v>0</v>
      </c>
      <c r="G67" s="2969">
        <v>0</v>
      </c>
      <c r="H67" s="2974">
        <v>96</v>
      </c>
      <c r="I67" s="2969"/>
      <c r="J67" s="2969">
        <v>0</v>
      </c>
      <c r="K67" s="2969">
        <v>0</v>
      </c>
      <c r="L67" s="2975">
        <v>96</v>
      </c>
    </row>
    <row r="68" spans="1:12" ht="9.75" customHeight="1" x14ac:dyDescent="0.2">
      <c r="A68" s="2970">
        <v>3225</v>
      </c>
      <c r="B68" s="2971" t="s">
        <v>365</v>
      </c>
      <c r="C68" s="2968" t="s">
        <v>571</v>
      </c>
      <c r="D68" s="2969">
        <v>324</v>
      </c>
      <c r="E68" s="2969">
        <v>0</v>
      </c>
      <c r="F68" s="2969">
        <v>0</v>
      </c>
      <c r="G68" s="2969">
        <v>0</v>
      </c>
      <c r="H68" s="2974">
        <v>324</v>
      </c>
      <c r="I68" s="2969"/>
      <c r="J68" s="2969">
        <v>0</v>
      </c>
      <c r="K68" s="2969">
        <v>0</v>
      </c>
      <c r="L68" s="2975">
        <v>324</v>
      </c>
    </row>
    <row r="69" spans="1:12" ht="9.75" customHeight="1" x14ac:dyDescent="0.2">
      <c r="A69" s="2970">
        <v>3226</v>
      </c>
      <c r="B69" s="2971" t="s">
        <v>665</v>
      </c>
      <c r="C69" s="2968" t="s">
        <v>571</v>
      </c>
      <c r="D69" s="2969">
        <v>0</v>
      </c>
      <c r="E69" s="2969">
        <v>0</v>
      </c>
      <c r="F69" s="2969">
        <v>0</v>
      </c>
      <c r="G69" s="2969">
        <v>0</v>
      </c>
      <c r="H69" s="2974">
        <v>0</v>
      </c>
      <c r="I69" s="2969"/>
      <c r="J69" s="2969">
        <v>0</v>
      </c>
      <c r="K69" s="2969">
        <v>0</v>
      </c>
      <c r="L69" s="2975">
        <v>0</v>
      </c>
    </row>
    <row r="70" spans="1:12" ht="9.75" customHeight="1" x14ac:dyDescent="0.2">
      <c r="A70" s="2970">
        <v>3227</v>
      </c>
      <c r="B70" s="2971" t="s">
        <v>366</v>
      </c>
      <c r="C70" s="2968" t="s">
        <v>571</v>
      </c>
      <c r="D70" s="2969">
        <v>0</v>
      </c>
      <c r="E70" s="2969">
        <v>0</v>
      </c>
      <c r="F70" s="2969">
        <v>0</v>
      </c>
      <c r="G70" s="2969">
        <v>0</v>
      </c>
      <c r="H70" s="2974">
        <v>0</v>
      </c>
      <c r="I70" s="2969"/>
      <c r="J70" s="2969">
        <v>0</v>
      </c>
      <c r="K70" s="2969">
        <v>0</v>
      </c>
      <c r="L70" s="2975">
        <v>0</v>
      </c>
    </row>
    <row r="71" spans="1:12" ht="9.75" customHeight="1" x14ac:dyDescent="0.2">
      <c r="A71" s="2970">
        <v>3228</v>
      </c>
      <c r="B71" s="2971" t="s">
        <v>367</v>
      </c>
      <c r="C71" s="2968" t="s">
        <v>571</v>
      </c>
      <c r="D71" s="2969">
        <v>431</v>
      </c>
      <c r="E71" s="2969">
        <v>797</v>
      </c>
      <c r="F71" s="2969">
        <v>0</v>
      </c>
      <c r="G71" s="2969">
        <v>0</v>
      </c>
      <c r="H71" s="2974">
        <v>1228</v>
      </c>
      <c r="I71" s="2969"/>
      <c r="J71" s="2969">
        <v>780</v>
      </c>
      <c r="K71" s="2969">
        <v>0</v>
      </c>
      <c r="L71" s="2975">
        <v>2008</v>
      </c>
    </row>
    <row r="72" spans="1:12" s="2960" customFormat="1" ht="15" customHeight="1" x14ac:dyDescent="0.2">
      <c r="A72" s="2987">
        <v>323</v>
      </c>
      <c r="B72" s="2988" t="s">
        <v>833</v>
      </c>
      <c r="C72" s="2989" t="s">
        <v>571</v>
      </c>
      <c r="D72" s="2990">
        <v>0</v>
      </c>
      <c r="E72" s="2990">
        <v>0</v>
      </c>
      <c r="F72" s="2990">
        <v>0</v>
      </c>
      <c r="G72" s="2990">
        <v>0</v>
      </c>
      <c r="H72" s="2991">
        <v>0</v>
      </c>
      <c r="I72" s="2990"/>
      <c r="J72" s="2990">
        <v>0</v>
      </c>
      <c r="K72" s="2990">
        <v>0</v>
      </c>
      <c r="L72" s="2992">
        <v>0</v>
      </c>
    </row>
    <row r="73" spans="1:12" s="2960" customFormat="1" ht="15" customHeight="1" x14ac:dyDescent="0.2">
      <c r="A73" s="2961">
        <v>33</v>
      </c>
      <c r="B73" s="2962" t="s">
        <v>834</v>
      </c>
      <c r="C73" s="2963" t="s">
        <v>571</v>
      </c>
      <c r="D73" s="2964">
        <v>42111</v>
      </c>
      <c r="E73" s="2964">
        <v>-527</v>
      </c>
      <c r="F73" s="2964">
        <v>-2623</v>
      </c>
      <c r="G73" s="2964">
        <v>205</v>
      </c>
      <c r="H73" s="2964">
        <v>39166</v>
      </c>
      <c r="I73" s="2964"/>
      <c r="J73" s="2964">
        <v>3834</v>
      </c>
      <c r="K73" s="2964">
        <v>-1443</v>
      </c>
      <c r="L73" s="2964">
        <v>41557</v>
      </c>
    </row>
    <row r="74" spans="1:12" ht="11.25" customHeight="1" x14ac:dyDescent="0.2">
      <c r="A74" s="2982" t="s">
        <v>369</v>
      </c>
      <c r="B74" s="2983" t="s">
        <v>370</v>
      </c>
      <c r="C74" s="2968"/>
      <c r="D74" s="2969">
        <v>-1452</v>
      </c>
      <c r="E74" s="2969">
        <v>2</v>
      </c>
      <c r="F74" s="2969">
        <v>0</v>
      </c>
      <c r="G74" s="2969">
        <v>0</v>
      </c>
      <c r="H74" s="2969">
        <v>-1450</v>
      </c>
      <c r="I74" s="2969"/>
      <c r="J74" s="2969">
        <v>-11</v>
      </c>
      <c r="K74" s="2969">
        <v>0</v>
      </c>
      <c r="L74" s="2969">
        <v>-1461</v>
      </c>
    </row>
    <row r="75" spans="1:12" ht="11.25" customHeight="1" x14ac:dyDescent="0.2">
      <c r="A75" s="2982" t="s">
        <v>371</v>
      </c>
      <c r="B75" s="2983" t="s">
        <v>213</v>
      </c>
      <c r="C75" s="2968"/>
      <c r="D75" s="2969">
        <v>69032</v>
      </c>
      <c r="E75" s="2969">
        <v>-2</v>
      </c>
      <c r="F75" s="2969">
        <v>0</v>
      </c>
      <c r="G75" s="2969">
        <v>-1109</v>
      </c>
      <c r="H75" s="2969">
        <v>67921</v>
      </c>
      <c r="I75" s="2969"/>
      <c r="J75" s="2969">
        <v>176</v>
      </c>
      <c r="K75" s="2969">
        <v>-101</v>
      </c>
      <c r="L75" s="2969">
        <v>67996</v>
      </c>
    </row>
    <row r="76" spans="1:12" ht="12" customHeight="1" x14ac:dyDescent="0.2">
      <c r="A76" s="2982" t="s">
        <v>214</v>
      </c>
      <c r="B76" s="2983" t="s">
        <v>667</v>
      </c>
      <c r="C76" s="2968"/>
      <c r="D76" s="2969">
        <v>-26150</v>
      </c>
      <c r="E76" s="2969">
        <v>-336</v>
      </c>
      <c r="F76" s="2969">
        <v>-1370</v>
      </c>
      <c r="G76" s="2969">
        <v>1488</v>
      </c>
      <c r="H76" s="2969">
        <v>-26368</v>
      </c>
      <c r="I76" s="2969"/>
      <c r="J76" s="2969">
        <v>2444</v>
      </c>
      <c r="K76" s="2969">
        <v>-1342</v>
      </c>
      <c r="L76" s="2969">
        <v>-25266</v>
      </c>
    </row>
    <row r="77" spans="1:12" ht="12" customHeight="1" x14ac:dyDescent="0.2">
      <c r="A77" s="2982" t="s">
        <v>668</v>
      </c>
      <c r="B77" s="2983" t="s">
        <v>669</v>
      </c>
      <c r="C77" s="2968"/>
      <c r="D77" s="2969">
        <v>0</v>
      </c>
      <c r="E77" s="2969">
        <v>0</v>
      </c>
      <c r="F77" s="2969">
        <v>0</v>
      </c>
      <c r="G77" s="2969">
        <v>0</v>
      </c>
      <c r="H77" s="2969">
        <v>0</v>
      </c>
      <c r="I77" s="2969"/>
      <c r="J77" s="2969">
        <v>0</v>
      </c>
      <c r="K77" s="2969">
        <v>0</v>
      </c>
      <c r="L77" s="2969">
        <v>0</v>
      </c>
    </row>
    <row r="78" spans="1:12" ht="11.25" customHeight="1" x14ac:dyDescent="0.2">
      <c r="A78" s="2982" t="s">
        <v>670</v>
      </c>
      <c r="B78" s="2983" t="s">
        <v>671</v>
      </c>
      <c r="C78" s="2968"/>
      <c r="D78" s="2969">
        <v>0</v>
      </c>
      <c r="E78" s="2969">
        <v>0</v>
      </c>
      <c r="F78" s="2969">
        <v>0</v>
      </c>
      <c r="G78" s="2969">
        <v>0</v>
      </c>
      <c r="H78" s="2969">
        <v>0</v>
      </c>
      <c r="I78" s="2969"/>
      <c r="J78" s="2969">
        <v>0</v>
      </c>
      <c r="K78" s="2969">
        <v>0</v>
      </c>
      <c r="L78" s="2969">
        <v>0</v>
      </c>
    </row>
    <row r="79" spans="1:12" ht="12" customHeight="1" x14ac:dyDescent="0.2">
      <c r="A79" s="2982" t="s">
        <v>672</v>
      </c>
      <c r="B79" s="2983" t="s">
        <v>613</v>
      </c>
      <c r="C79" s="2968"/>
      <c r="D79" s="2969">
        <v>0</v>
      </c>
      <c r="E79" s="2969">
        <v>0</v>
      </c>
      <c r="F79" s="2969">
        <v>0</v>
      </c>
      <c r="G79" s="2969">
        <v>0</v>
      </c>
      <c r="H79" s="2969">
        <v>0</v>
      </c>
      <c r="I79" s="2969"/>
      <c r="J79" s="2969">
        <v>0</v>
      </c>
      <c r="K79" s="2969">
        <v>0</v>
      </c>
      <c r="L79" s="2969">
        <v>0</v>
      </c>
    </row>
    <row r="80" spans="1:12" ht="12" customHeight="1" x14ac:dyDescent="0.2">
      <c r="A80" s="2982" t="s">
        <v>614</v>
      </c>
      <c r="B80" s="2983" t="s">
        <v>615</v>
      </c>
      <c r="C80" s="2968"/>
      <c r="D80" s="2969">
        <v>681</v>
      </c>
      <c r="E80" s="2969">
        <v>-191</v>
      </c>
      <c r="F80" s="2969">
        <v>-1253</v>
      </c>
      <c r="G80" s="2969">
        <v>-174</v>
      </c>
      <c r="H80" s="2969">
        <v>-937</v>
      </c>
      <c r="I80" s="2969"/>
      <c r="J80" s="2969">
        <v>1225</v>
      </c>
      <c r="K80" s="2969">
        <v>0</v>
      </c>
      <c r="L80" s="2969">
        <v>288</v>
      </c>
    </row>
    <row r="81" spans="1:12" s="2960" customFormat="1" ht="12.75" customHeight="1" x14ac:dyDescent="0.2">
      <c r="A81" s="2961">
        <v>331</v>
      </c>
      <c r="B81" s="2965" t="s">
        <v>817</v>
      </c>
      <c r="C81" s="2963" t="s">
        <v>571</v>
      </c>
      <c r="D81" s="2964">
        <v>18288</v>
      </c>
      <c r="E81" s="2964">
        <v>-1604</v>
      </c>
      <c r="F81" s="2964">
        <v>-2623</v>
      </c>
      <c r="G81" s="2964">
        <v>205</v>
      </c>
      <c r="H81" s="2964">
        <v>14266</v>
      </c>
      <c r="I81" s="2964"/>
      <c r="J81" s="2964">
        <v>3078</v>
      </c>
      <c r="K81" s="2964">
        <v>-1443</v>
      </c>
      <c r="L81" s="2964">
        <v>15901</v>
      </c>
    </row>
    <row r="82" spans="1:12" ht="9.75" customHeight="1" x14ac:dyDescent="0.2">
      <c r="A82" s="2970">
        <v>3312</v>
      </c>
      <c r="B82" s="2971" t="s">
        <v>616</v>
      </c>
      <c r="C82" s="2968" t="s">
        <v>571</v>
      </c>
      <c r="D82" s="2969">
        <v>0</v>
      </c>
      <c r="E82" s="2969">
        <v>2</v>
      </c>
      <c r="F82" s="2969">
        <v>0</v>
      </c>
      <c r="G82" s="2969">
        <v>0</v>
      </c>
      <c r="H82" s="2969">
        <v>2</v>
      </c>
      <c r="I82" s="2969"/>
      <c r="J82" s="2969">
        <v>-11</v>
      </c>
      <c r="K82" s="2969">
        <v>0</v>
      </c>
      <c r="L82" s="2969">
        <v>-9</v>
      </c>
    </row>
    <row r="83" spans="1:12" ht="9.75" customHeight="1" x14ac:dyDescent="0.2">
      <c r="A83" s="2970">
        <v>3313</v>
      </c>
      <c r="B83" s="2971" t="s">
        <v>368</v>
      </c>
      <c r="C83" s="2968" t="s">
        <v>571</v>
      </c>
      <c r="D83" s="2969">
        <v>23113</v>
      </c>
      <c r="E83" s="2969">
        <v>-2</v>
      </c>
      <c r="F83" s="2969">
        <v>0</v>
      </c>
      <c r="G83" s="2969">
        <v>-1109</v>
      </c>
      <c r="H83" s="2969">
        <v>22002</v>
      </c>
      <c r="I83" s="2969"/>
      <c r="J83" s="2969">
        <v>315</v>
      </c>
      <c r="K83" s="2969">
        <v>-101</v>
      </c>
      <c r="L83" s="2969">
        <v>22216</v>
      </c>
    </row>
    <row r="84" spans="1:12" ht="9.75" customHeight="1" x14ac:dyDescent="0.2">
      <c r="A84" s="2970">
        <v>3314</v>
      </c>
      <c r="B84" s="2971" t="s">
        <v>364</v>
      </c>
      <c r="C84" s="2968" t="s">
        <v>571</v>
      </c>
      <c r="D84" s="2969">
        <v>-4112</v>
      </c>
      <c r="E84" s="2969">
        <v>-1413</v>
      </c>
      <c r="F84" s="2969">
        <v>-1370</v>
      </c>
      <c r="G84" s="2969">
        <v>1488</v>
      </c>
      <c r="H84" s="2969">
        <v>-5407</v>
      </c>
      <c r="I84" s="2969"/>
      <c r="J84" s="2969">
        <v>1549</v>
      </c>
      <c r="K84" s="2969">
        <v>-1342</v>
      </c>
      <c r="L84" s="2969">
        <v>-5200</v>
      </c>
    </row>
    <row r="85" spans="1:12" ht="9.75" customHeight="1" x14ac:dyDescent="0.2">
      <c r="A85" s="2970">
        <v>3315</v>
      </c>
      <c r="B85" s="2971" t="s">
        <v>294</v>
      </c>
      <c r="C85" s="2968"/>
      <c r="D85" s="2969">
        <v>0</v>
      </c>
      <c r="E85" s="2969">
        <v>0</v>
      </c>
      <c r="F85" s="2969">
        <v>0</v>
      </c>
      <c r="G85" s="2969">
        <v>0</v>
      </c>
      <c r="H85" s="2969">
        <v>0</v>
      </c>
      <c r="I85" s="2969"/>
      <c r="J85" s="2969">
        <v>0</v>
      </c>
      <c r="K85" s="2969">
        <v>0</v>
      </c>
      <c r="L85" s="2969">
        <v>0</v>
      </c>
    </row>
    <row r="86" spans="1:12" ht="9.75" customHeight="1" x14ac:dyDescent="0.2">
      <c r="A86" s="2970">
        <v>3316</v>
      </c>
      <c r="B86" s="2971" t="s">
        <v>665</v>
      </c>
      <c r="C86" s="2968" t="s">
        <v>571</v>
      </c>
      <c r="D86" s="2969">
        <v>0</v>
      </c>
      <c r="E86" s="2969">
        <v>0</v>
      </c>
      <c r="F86" s="2969">
        <v>0</v>
      </c>
      <c r="G86" s="2969">
        <v>0</v>
      </c>
      <c r="H86" s="2969">
        <v>0</v>
      </c>
      <c r="I86" s="2969"/>
      <c r="J86" s="2969">
        <v>0</v>
      </c>
      <c r="K86" s="2969">
        <v>0</v>
      </c>
      <c r="L86" s="2969">
        <v>0</v>
      </c>
    </row>
    <row r="87" spans="1:12" ht="9.75" customHeight="1" x14ac:dyDescent="0.2">
      <c r="A87" s="2970">
        <v>3317</v>
      </c>
      <c r="B87" s="2971" t="s">
        <v>366</v>
      </c>
      <c r="C87" s="2968" t="s">
        <v>571</v>
      </c>
      <c r="D87" s="2969">
        <v>0</v>
      </c>
      <c r="E87" s="2969">
        <v>0</v>
      </c>
      <c r="F87" s="2969">
        <v>0</v>
      </c>
      <c r="G87" s="2969">
        <v>0</v>
      </c>
      <c r="H87" s="2969">
        <v>0</v>
      </c>
      <c r="I87" s="2969"/>
      <c r="J87" s="2969">
        <v>0</v>
      </c>
      <c r="K87" s="2969">
        <v>0</v>
      </c>
      <c r="L87" s="2969">
        <v>0</v>
      </c>
    </row>
    <row r="88" spans="1:12" ht="9.75" customHeight="1" x14ac:dyDescent="0.2">
      <c r="A88" s="2970">
        <v>3318</v>
      </c>
      <c r="B88" s="2971" t="s">
        <v>618</v>
      </c>
      <c r="C88" s="2968" t="s">
        <v>571</v>
      </c>
      <c r="D88" s="2969">
        <v>-713</v>
      </c>
      <c r="E88" s="2969">
        <v>-191</v>
      </c>
      <c r="F88" s="2969">
        <v>-1253</v>
      </c>
      <c r="G88" s="2969">
        <v>-174</v>
      </c>
      <c r="H88" s="2969">
        <v>-2331</v>
      </c>
      <c r="I88" s="2969"/>
      <c r="J88" s="2969">
        <v>1225</v>
      </c>
      <c r="K88" s="2969">
        <v>0</v>
      </c>
      <c r="L88" s="2969">
        <v>-1106</v>
      </c>
    </row>
    <row r="89" spans="1:12" s="2960" customFormat="1" ht="13.5" customHeight="1" x14ac:dyDescent="0.2">
      <c r="A89" s="2961">
        <v>332</v>
      </c>
      <c r="B89" s="2965" t="s">
        <v>825</v>
      </c>
      <c r="C89" s="2963" t="s">
        <v>571</v>
      </c>
      <c r="D89" s="2964">
        <v>23823</v>
      </c>
      <c r="E89" s="2964">
        <v>1077</v>
      </c>
      <c r="F89" s="2964">
        <v>0</v>
      </c>
      <c r="G89" s="2964">
        <v>0</v>
      </c>
      <c r="H89" s="2964">
        <v>24900</v>
      </c>
      <c r="I89" s="2964"/>
      <c r="J89" s="2964">
        <v>756</v>
      </c>
      <c r="K89" s="2964">
        <v>0</v>
      </c>
      <c r="L89" s="2964">
        <v>25656</v>
      </c>
    </row>
    <row r="90" spans="1:12" ht="9.75" customHeight="1" x14ac:dyDescent="0.2">
      <c r="A90" s="2970">
        <v>3322</v>
      </c>
      <c r="B90" s="2971" t="s">
        <v>362</v>
      </c>
      <c r="C90" s="2968" t="s">
        <v>571</v>
      </c>
      <c r="D90" s="2969">
        <v>-1452</v>
      </c>
      <c r="E90" s="2969">
        <v>0</v>
      </c>
      <c r="F90" s="2969">
        <v>0</v>
      </c>
      <c r="G90" s="2975">
        <v>0</v>
      </c>
      <c r="H90" s="2974">
        <v>-1452</v>
      </c>
      <c r="I90" s="2969"/>
      <c r="J90" s="2969">
        <v>0</v>
      </c>
      <c r="K90" s="2969">
        <v>0</v>
      </c>
      <c r="L90" s="2975">
        <v>-1452</v>
      </c>
    </row>
    <row r="91" spans="1:12" ht="9.75" customHeight="1" x14ac:dyDescent="0.2">
      <c r="A91" s="2970">
        <v>3323</v>
      </c>
      <c r="B91" s="2971" t="s">
        <v>368</v>
      </c>
      <c r="C91" s="2968" t="s">
        <v>571</v>
      </c>
      <c r="D91" s="2969">
        <v>45919</v>
      </c>
      <c r="E91" s="2969">
        <v>0</v>
      </c>
      <c r="F91" s="2969">
        <v>0</v>
      </c>
      <c r="G91" s="2975">
        <v>0</v>
      </c>
      <c r="H91" s="2974">
        <v>45919</v>
      </c>
      <c r="I91" s="2969"/>
      <c r="J91" s="2969">
        <v>-139</v>
      </c>
      <c r="K91" s="2969">
        <v>0</v>
      </c>
      <c r="L91" s="2975">
        <v>45780</v>
      </c>
    </row>
    <row r="92" spans="1:12" ht="9.75" customHeight="1" x14ac:dyDescent="0.2">
      <c r="A92" s="2970">
        <v>3324</v>
      </c>
      <c r="B92" s="2971" t="s">
        <v>364</v>
      </c>
      <c r="C92" s="2968" t="s">
        <v>571</v>
      </c>
      <c r="D92" s="2969">
        <v>-22038</v>
      </c>
      <c r="E92" s="2969">
        <v>1077</v>
      </c>
      <c r="F92" s="2969">
        <v>0</v>
      </c>
      <c r="G92" s="2975">
        <v>0</v>
      </c>
      <c r="H92" s="2974">
        <v>-20961</v>
      </c>
      <c r="I92" s="2969"/>
      <c r="J92" s="2969">
        <v>895</v>
      </c>
      <c r="K92" s="2969">
        <v>0</v>
      </c>
      <c r="L92" s="2975">
        <v>-20066</v>
      </c>
    </row>
    <row r="93" spans="1:12" ht="9.75" customHeight="1" x14ac:dyDescent="0.2">
      <c r="A93" s="2970">
        <v>3325</v>
      </c>
      <c r="B93" s="2971" t="s">
        <v>294</v>
      </c>
      <c r="C93" s="2968"/>
      <c r="D93" s="2969">
        <v>0</v>
      </c>
      <c r="E93" s="2969">
        <v>0</v>
      </c>
      <c r="F93" s="2969">
        <v>0</v>
      </c>
      <c r="G93" s="2969">
        <v>0</v>
      </c>
      <c r="H93" s="2969">
        <v>0</v>
      </c>
      <c r="I93" s="2969"/>
      <c r="J93" s="2969">
        <v>0</v>
      </c>
      <c r="K93" s="2969">
        <v>0</v>
      </c>
      <c r="L93" s="2969">
        <v>0</v>
      </c>
    </row>
    <row r="94" spans="1:12" ht="9.75" customHeight="1" x14ac:dyDescent="0.2">
      <c r="A94" s="2970">
        <v>3326</v>
      </c>
      <c r="B94" s="2971" t="s">
        <v>665</v>
      </c>
      <c r="C94" s="2968" t="s">
        <v>571</v>
      </c>
      <c r="D94" s="2969">
        <v>0</v>
      </c>
      <c r="E94" s="2969">
        <v>0</v>
      </c>
      <c r="F94" s="2969">
        <v>0</v>
      </c>
      <c r="G94" s="2975">
        <v>0</v>
      </c>
      <c r="H94" s="2974">
        <v>0</v>
      </c>
      <c r="I94" s="2969"/>
      <c r="J94" s="2969">
        <v>0</v>
      </c>
      <c r="K94" s="2969">
        <v>0</v>
      </c>
      <c r="L94" s="2975">
        <v>0</v>
      </c>
    </row>
    <row r="95" spans="1:12" ht="9.75" customHeight="1" x14ac:dyDescent="0.2">
      <c r="A95" s="2970">
        <v>3327</v>
      </c>
      <c r="B95" s="2971" t="s">
        <v>366</v>
      </c>
      <c r="C95" s="2968" t="s">
        <v>571</v>
      </c>
      <c r="D95" s="2969">
        <v>0</v>
      </c>
      <c r="E95" s="2969">
        <v>0</v>
      </c>
      <c r="F95" s="2969">
        <v>0</v>
      </c>
      <c r="G95" s="2975">
        <v>0</v>
      </c>
      <c r="H95" s="2974">
        <v>0</v>
      </c>
      <c r="I95" s="2969"/>
      <c r="J95" s="2969">
        <v>0</v>
      </c>
      <c r="K95" s="2969">
        <v>0</v>
      </c>
      <c r="L95" s="2975">
        <v>0</v>
      </c>
    </row>
    <row r="96" spans="1:12" ht="10.5" customHeight="1" x14ac:dyDescent="0.2">
      <c r="A96" s="2944">
        <v>3328</v>
      </c>
      <c r="B96" s="2993" t="s">
        <v>619</v>
      </c>
      <c r="C96" s="2978" t="s">
        <v>571</v>
      </c>
      <c r="D96" s="2979">
        <v>1394</v>
      </c>
      <c r="E96" s="2979">
        <v>0</v>
      </c>
      <c r="F96" s="2979">
        <v>0</v>
      </c>
      <c r="G96" s="2979">
        <v>0</v>
      </c>
      <c r="H96" s="2980">
        <v>1394</v>
      </c>
      <c r="I96" s="2979"/>
      <c r="J96" s="2979">
        <v>0</v>
      </c>
      <c r="K96" s="2994">
        <v>0</v>
      </c>
      <c r="L96" s="2994">
        <v>1394</v>
      </c>
    </row>
    <row r="97" spans="1:1" x14ac:dyDescent="0.2">
      <c r="A97" s="2995" t="s">
        <v>58</v>
      </c>
    </row>
    <row r="98" spans="1:1" x14ac:dyDescent="0.2">
      <c r="A98" s="2995" t="s">
        <v>59</v>
      </c>
    </row>
    <row r="99" spans="1:1" x14ac:dyDescent="0.2">
      <c r="A99" s="2997" t="s">
        <v>632</v>
      </c>
    </row>
    <row r="100" spans="1:1" x14ac:dyDescent="0.2">
      <c r="A100" s="2998" t="s">
        <v>633</v>
      </c>
    </row>
  </sheetData>
  <mergeCells count="10">
    <mergeCell ref="A4:B5"/>
    <mergeCell ref="D4:H4"/>
    <mergeCell ref="I4:I5"/>
    <mergeCell ref="J4:J5"/>
    <mergeCell ref="G1:K1"/>
    <mergeCell ref="G2:L2"/>
    <mergeCell ref="G3:H3"/>
    <mergeCell ref="K4:K5"/>
    <mergeCell ref="L4:L5"/>
    <mergeCell ref="A1:B1"/>
  </mergeCells>
  <phoneticPr fontId="2" type="noConversion"/>
  <printOptions horizontalCentered="1"/>
  <pageMargins left="0.19685039370078741" right="0.19685039370078741" top="0.6692913385826772" bottom="0.51181102362204722" header="0" footer="0.31496062992125984"/>
  <pageSetup paperSize="9" scale="92" firstPageNumber="31" fitToWidth="0" fitToHeight="0" orientation="landscape" r:id="rId1"/>
  <headerFooter alignWithMargins="0">
    <oddFooter>&amp;C&amp;P</oddFooter>
  </headerFooter>
  <rowBreaks count="2" manualBreakCount="2">
    <brk id="47" max="11" man="1"/>
    <brk id="72" max="11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pageSetUpPr fitToPage="1"/>
  </sheetPr>
  <dimension ref="A1:M48"/>
  <sheetViews>
    <sheetView view="pageBreakPreview" zoomScale="60" zoomScaleNormal="100" workbookViewId="0">
      <selection sqref="A1:B1"/>
    </sheetView>
  </sheetViews>
  <sheetFormatPr defaultRowHeight="12.75" x14ac:dyDescent="0.2"/>
  <cols>
    <col min="1" max="1" width="4.7109375" style="343" customWidth="1"/>
    <col min="2" max="2" width="35.28515625" style="343" customWidth="1"/>
    <col min="3" max="3" width="0.85546875" style="343" customWidth="1"/>
    <col min="4" max="4" width="10" style="1082" customWidth="1"/>
    <col min="5" max="5" width="10.85546875" style="1082" customWidth="1"/>
    <col min="6" max="12" width="10" style="1082" customWidth="1"/>
    <col min="13" max="13" width="3.28515625" style="343" customWidth="1"/>
    <col min="14" max="16384" width="9.140625" style="343"/>
  </cols>
  <sheetData>
    <row r="1" spans="1:12" ht="27.75" customHeight="1" x14ac:dyDescent="0.2">
      <c r="A1" s="3224" t="s">
        <v>184</v>
      </c>
      <c r="B1" s="3075"/>
      <c r="C1" s="366"/>
      <c r="D1" s="1085"/>
      <c r="E1" s="1078"/>
      <c r="F1" s="1078"/>
      <c r="G1" s="3221" t="str">
        <f>[1]Coverpage!I7</f>
        <v>Poland</v>
      </c>
      <c r="H1" s="3221"/>
      <c r="I1" s="3221"/>
      <c r="J1" s="3221"/>
      <c r="K1" s="3221"/>
      <c r="L1" s="1072">
        <f>[1]Coverpage!I9</f>
        <v>964</v>
      </c>
    </row>
    <row r="2" spans="1:12" x14ac:dyDescent="0.2">
      <c r="A2" s="365" t="s">
        <v>286</v>
      </c>
      <c r="B2" s="367"/>
      <c r="C2" s="368"/>
      <c r="D2" s="1086"/>
      <c r="E2" s="1078"/>
      <c r="F2" s="1078"/>
      <c r="G2" s="3222" t="s">
        <v>549</v>
      </c>
      <c r="H2" s="3222"/>
      <c r="I2" s="3222"/>
      <c r="J2" s="3222"/>
      <c r="K2" s="3222"/>
      <c r="L2" s="3222"/>
    </row>
    <row r="3" spans="1:12" ht="12" customHeight="1" x14ac:dyDescent="0.2">
      <c r="A3" s="383"/>
      <c r="B3" s="369"/>
      <c r="C3" s="370"/>
      <c r="D3" s="1087"/>
      <c r="E3" s="1079"/>
      <c r="F3" s="1079"/>
      <c r="G3" s="3223" t="s">
        <v>550</v>
      </c>
      <c r="H3" s="3223"/>
      <c r="I3" s="1088">
        <f>[2]Coverage!I11</f>
        <v>2005</v>
      </c>
      <c r="J3" s="1079"/>
      <c r="K3" s="1079"/>
      <c r="L3" s="1080"/>
    </row>
    <row r="4" spans="1:12" ht="12" customHeight="1" x14ac:dyDescent="0.2">
      <c r="A4" s="3241" t="s">
        <v>653</v>
      </c>
      <c r="B4" s="3242"/>
      <c r="C4" s="371"/>
      <c r="D4" s="3216" t="s">
        <v>552</v>
      </c>
      <c r="E4" s="3217"/>
      <c r="F4" s="3217"/>
      <c r="G4" s="3217"/>
      <c r="H4" s="3218"/>
      <c r="I4" s="3219" t="s">
        <v>553</v>
      </c>
      <c r="J4" s="3225" t="s">
        <v>554</v>
      </c>
      <c r="K4" s="3219" t="s">
        <v>555</v>
      </c>
      <c r="L4" s="3226" t="s">
        <v>502</v>
      </c>
    </row>
    <row r="5" spans="1:12" ht="34.5" x14ac:dyDescent="0.2">
      <c r="A5" s="3241"/>
      <c r="B5" s="3242"/>
      <c r="C5" s="371"/>
      <c r="D5" s="2145" t="s">
        <v>556</v>
      </c>
      <c r="E5" s="2146" t="s">
        <v>557</v>
      </c>
      <c r="F5" s="2144" t="s">
        <v>558</v>
      </c>
      <c r="G5" s="2146" t="s">
        <v>555</v>
      </c>
      <c r="H5" s="2144" t="s">
        <v>503</v>
      </c>
      <c r="I5" s="3220"/>
      <c r="J5" s="3225"/>
      <c r="K5" s="3220"/>
      <c r="L5" s="3226"/>
    </row>
    <row r="6" spans="1:12" ht="10.5" customHeight="1" x14ac:dyDescent="0.2">
      <c r="A6" s="384"/>
      <c r="B6" s="372"/>
      <c r="C6" s="372"/>
      <c r="D6" s="1089" t="s">
        <v>559</v>
      </c>
      <c r="E6" s="1090" t="s">
        <v>560</v>
      </c>
      <c r="F6" s="1081" t="s">
        <v>561</v>
      </c>
      <c r="G6" s="1090" t="s">
        <v>562</v>
      </c>
      <c r="H6" s="1081" t="s">
        <v>563</v>
      </c>
      <c r="I6" s="1090" t="s">
        <v>564</v>
      </c>
      <c r="J6" s="1081" t="s">
        <v>565</v>
      </c>
      <c r="K6" s="1090" t="s">
        <v>566</v>
      </c>
      <c r="L6" s="1073" t="s">
        <v>567</v>
      </c>
    </row>
    <row r="7" spans="1:12" ht="10.5" customHeight="1" x14ac:dyDescent="0.2">
      <c r="A7" s="362"/>
      <c r="B7" s="373" t="s">
        <v>568</v>
      </c>
      <c r="C7" s="356"/>
      <c r="D7" s="1075" t="str">
        <f>IF([2]Coverage!J18="","",[2]Coverage!J18)</f>
        <v>A</v>
      </c>
      <c r="E7" s="1075" t="str">
        <f>IF([2]Coverage!K18="","",[2]Coverage!K18)</f>
        <v>A</v>
      </c>
      <c r="F7" s="1075" t="str">
        <f>IF([2]Coverage!L18="","",[2]Coverage!L18)</f>
        <v>A</v>
      </c>
      <c r="G7" s="1075" t="str">
        <f>IF([2]Coverage!M18="","",[2]Coverage!M18)</f>
        <v>A</v>
      </c>
      <c r="H7" s="1075" t="str">
        <f>IF([2]Coverage!M18="","",[2]Coverage!M18)</f>
        <v>A</v>
      </c>
      <c r="I7" s="1075" t="str">
        <f>IF([2]Coverage!N18="","",[2]Coverage!N18)</f>
        <v>A</v>
      </c>
      <c r="J7" s="1075" t="str">
        <f>IF([2]Coverage!O18="","",[2]Coverage!O18)</f>
        <v>A</v>
      </c>
      <c r="K7" s="1075" t="str">
        <f>IF([2]Coverage!P18="","",[2]Coverage!P18)</f>
        <v>A</v>
      </c>
      <c r="L7" s="1075" t="str">
        <f>IF([2]Coverage!P18="","",[2]Coverage!P18)</f>
        <v>A</v>
      </c>
    </row>
    <row r="8" spans="1:12" ht="15" hidden="1" customHeight="1" x14ac:dyDescent="0.2">
      <c r="A8" s="385">
        <v>6</v>
      </c>
      <c r="B8" s="374" t="s">
        <v>42</v>
      </c>
      <c r="C8" s="375" t="s">
        <v>571</v>
      </c>
      <c r="D8" s="1091" t="e">
        <f>SUM(D9)+SUM(#REF!)-SUM(D21)</f>
        <v>#REF!</v>
      </c>
      <c r="E8" s="1091" t="e">
        <f>SUM(E9)+SUM(#REF!)-SUM(E21)</f>
        <v>#REF!</v>
      </c>
      <c r="F8" s="1091" t="e">
        <f>SUM(F9)+SUM(#REF!)-SUM(F21)</f>
        <v>#REF!</v>
      </c>
      <c r="G8" s="1091" t="e">
        <f>SUM(G9)+SUM(#REF!)-SUM(G21)</f>
        <v>#REF!</v>
      </c>
      <c r="H8" s="1092" t="e">
        <f t="shared" ref="H8:H20" si="0">SUM(D8:G8)</f>
        <v>#REF!</v>
      </c>
      <c r="I8" s="1091" t="e">
        <f>SUM(I9)+SUM(#REF!)-SUM(I21)</f>
        <v>#REF!</v>
      </c>
      <c r="J8" s="1091" t="e">
        <f>SUM(J9)+SUM(#REF!)-SUM(J21)</f>
        <v>#REF!</v>
      </c>
      <c r="K8" s="1091" t="e">
        <f>SUM(K9)+SUM(#REF!)-SUM(K21)</f>
        <v>#REF!</v>
      </c>
      <c r="L8" s="1092" t="e">
        <f t="shared" ref="L8:L20" si="1">SUM(H8:K8)</f>
        <v>#REF!</v>
      </c>
    </row>
    <row r="9" spans="1:12" ht="15" hidden="1" customHeight="1" x14ac:dyDescent="0.2">
      <c r="A9" s="386">
        <v>61</v>
      </c>
      <c r="B9" s="376" t="s">
        <v>43</v>
      </c>
      <c r="C9" s="377" t="s">
        <v>571</v>
      </c>
      <c r="D9" s="1093">
        <f>SUM(D10)+SUM(D14:D16)</f>
        <v>0</v>
      </c>
      <c r="E9" s="1093">
        <f>SUM(E10)+SUM(E14:E16)</f>
        <v>0</v>
      </c>
      <c r="F9" s="1093">
        <f>SUM(F10)+SUM(F14:F16)</f>
        <v>0</v>
      </c>
      <c r="G9" s="1093">
        <f>SUM(G10)+SUM(G14:G16)</f>
        <v>0</v>
      </c>
      <c r="H9" s="1093">
        <f t="shared" si="0"/>
        <v>0</v>
      </c>
      <c r="I9" s="1093">
        <f>SUM(I10)+SUM(I14:I16)</f>
        <v>0</v>
      </c>
      <c r="J9" s="1093">
        <f>SUM(J10)+SUM(J14:J16)</f>
        <v>0</v>
      </c>
      <c r="K9" s="1093">
        <f>SUM(K10)+SUM(K14:K16)</f>
        <v>0</v>
      </c>
      <c r="L9" s="1093">
        <f t="shared" si="1"/>
        <v>0</v>
      </c>
    </row>
    <row r="10" spans="1:12" ht="15" hidden="1" customHeight="1" x14ac:dyDescent="0.2">
      <c r="A10" s="363">
        <v>611</v>
      </c>
      <c r="B10" s="361" t="s">
        <v>620</v>
      </c>
      <c r="C10" s="360" t="s">
        <v>571</v>
      </c>
      <c r="D10" s="1094">
        <f>SUM(D11:D13)</f>
        <v>0</v>
      </c>
      <c r="E10" s="1094">
        <f>SUM(E11:E13)</f>
        <v>0</v>
      </c>
      <c r="F10" s="1094">
        <f>SUM(F11:F13)</f>
        <v>0</v>
      </c>
      <c r="G10" s="1094">
        <f>SUM(G11:G13)</f>
        <v>0</v>
      </c>
      <c r="H10" s="1094">
        <f t="shared" si="0"/>
        <v>0</v>
      </c>
      <c r="I10" s="1094">
        <f>SUM(I11:I13)</f>
        <v>0</v>
      </c>
      <c r="J10" s="1094">
        <f>SUM(J11:J13)</f>
        <v>0</v>
      </c>
      <c r="K10" s="1094">
        <f>SUM(K11:K13)</f>
        <v>0</v>
      </c>
      <c r="L10" s="1094">
        <f t="shared" si="1"/>
        <v>0</v>
      </c>
    </row>
    <row r="11" spans="1:12" ht="9.75" hidden="1" customHeight="1" x14ac:dyDescent="0.2">
      <c r="A11" s="362">
        <v>6111</v>
      </c>
      <c r="B11" s="359" t="s">
        <v>145</v>
      </c>
      <c r="C11" s="360" t="s">
        <v>571</v>
      </c>
      <c r="D11" s="1076"/>
      <c r="E11" s="1076"/>
      <c r="F11" s="1076"/>
      <c r="G11" s="1076"/>
      <c r="H11" s="1076">
        <f t="shared" si="0"/>
        <v>0</v>
      </c>
      <c r="I11" s="1076"/>
      <c r="J11" s="1076"/>
      <c r="K11" s="1076"/>
      <c r="L11" s="1076">
        <f t="shared" si="1"/>
        <v>0</v>
      </c>
    </row>
    <row r="12" spans="1:12" ht="9.75" hidden="1" customHeight="1" x14ac:dyDescent="0.2">
      <c r="A12" s="362">
        <v>6112</v>
      </c>
      <c r="B12" s="359" t="s">
        <v>287</v>
      </c>
      <c r="C12" s="360" t="s">
        <v>571</v>
      </c>
      <c r="D12" s="1076"/>
      <c r="E12" s="1076"/>
      <c r="F12" s="1076"/>
      <c r="G12" s="1076"/>
      <c r="H12" s="1076">
        <f t="shared" si="0"/>
        <v>0</v>
      </c>
      <c r="I12" s="1076"/>
      <c r="J12" s="1076"/>
      <c r="K12" s="1076"/>
      <c r="L12" s="1076">
        <f t="shared" si="1"/>
        <v>0</v>
      </c>
    </row>
    <row r="13" spans="1:12" ht="9.75" hidden="1" customHeight="1" x14ac:dyDescent="0.2">
      <c r="A13" s="362">
        <v>6113</v>
      </c>
      <c r="B13" s="359" t="s">
        <v>444</v>
      </c>
      <c r="C13" s="360" t="s">
        <v>571</v>
      </c>
      <c r="D13" s="1076"/>
      <c r="E13" s="1076"/>
      <c r="F13" s="1076"/>
      <c r="G13" s="1076"/>
      <c r="H13" s="1076">
        <f t="shared" si="0"/>
        <v>0</v>
      </c>
      <c r="I13" s="1076"/>
      <c r="J13" s="1076"/>
      <c r="K13" s="1076"/>
      <c r="L13" s="1076">
        <f t="shared" si="1"/>
        <v>0</v>
      </c>
    </row>
    <row r="14" spans="1:12" ht="15" hidden="1" customHeight="1" x14ac:dyDescent="0.2">
      <c r="A14" s="363">
        <v>612</v>
      </c>
      <c r="B14" s="361" t="s">
        <v>621</v>
      </c>
      <c r="C14" s="360" t="s">
        <v>571</v>
      </c>
      <c r="D14" s="1094"/>
      <c r="E14" s="1094"/>
      <c r="F14" s="1094"/>
      <c r="G14" s="1094"/>
      <c r="H14" s="1094">
        <f t="shared" si="0"/>
        <v>0</v>
      </c>
      <c r="I14" s="1094"/>
      <c r="J14" s="1094"/>
      <c r="K14" s="1094"/>
      <c r="L14" s="1094">
        <f t="shared" si="1"/>
        <v>0</v>
      </c>
    </row>
    <row r="15" spans="1:12" ht="15" hidden="1" customHeight="1" x14ac:dyDescent="0.2">
      <c r="A15" s="363">
        <v>613</v>
      </c>
      <c r="B15" s="361" t="s">
        <v>622</v>
      </c>
      <c r="C15" s="360" t="s">
        <v>571</v>
      </c>
      <c r="D15" s="1094"/>
      <c r="E15" s="1094"/>
      <c r="F15" s="1094"/>
      <c r="G15" s="1094"/>
      <c r="H15" s="1094">
        <f t="shared" si="0"/>
        <v>0</v>
      </c>
      <c r="I15" s="1094"/>
      <c r="J15" s="1094"/>
      <c r="K15" s="1094"/>
      <c r="L15" s="1094">
        <f t="shared" si="1"/>
        <v>0</v>
      </c>
    </row>
    <row r="16" spans="1:12" ht="15" hidden="1" customHeight="1" x14ac:dyDescent="0.2">
      <c r="A16" s="363">
        <v>614</v>
      </c>
      <c r="B16" s="361" t="s">
        <v>623</v>
      </c>
      <c r="C16" s="360" t="s">
        <v>571</v>
      </c>
      <c r="D16" s="1094">
        <f>SUM(D17:D20)</f>
        <v>0</v>
      </c>
      <c r="E16" s="1094">
        <f>SUM(E17:E20)</f>
        <v>0</v>
      </c>
      <c r="F16" s="1094">
        <f>SUM(F17:F20)</f>
        <v>0</v>
      </c>
      <c r="G16" s="1094">
        <f>SUM(G17:G20)</f>
        <v>0</v>
      </c>
      <c r="H16" s="1094">
        <f t="shared" si="0"/>
        <v>0</v>
      </c>
      <c r="I16" s="1094">
        <f>SUM(I17:I20)</f>
        <v>0</v>
      </c>
      <c r="J16" s="1094">
        <f>SUM(J17:J20)</f>
        <v>0</v>
      </c>
      <c r="K16" s="1094">
        <f>SUM(K17:K20)</f>
        <v>0</v>
      </c>
      <c r="L16" s="1094">
        <f t="shared" si="1"/>
        <v>0</v>
      </c>
    </row>
    <row r="17" spans="1:13" ht="9.75" hidden="1" customHeight="1" x14ac:dyDescent="0.2">
      <c r="A17" s="362">
        <v>6141</v>
      </c>
      <c r="B17" s="359" t="s">
        <v>448</v>
      </c>
      <c r="C17" s="360" t="s">
        <v>571</v>
      </c>
      <c r="D17" s="1076"/>
      <c r="E17" s="1076"/>
      <c r="F17" s="1083"/>
      <c r="G17" s="1076"/>
      <c r="H17" s="1083">
        <f t="shared" si="0"/>
        <v>0</v>
      </c>
      <c r="I17" s="1076"/>
      <c r="J17" s="1083"/>
      <c r="K17" s="1076"/>
      <c r="L17" s="1084">
        <f t="shared" si="1"/>
        <v>0</v>
      </c>
    </row>
    <row r="18" spans="1:13" ht="9.75" hidden="1" customHeight="1" x14ac:dyDescent="0.2">
      <c r="A18" s="362">
        <v>6142</v>
      </c>
      <c r="B18" s="359" t="s">
        <v>452</v>
      </c>
      <c r="C18" s="360" t="s">
        <v>571</v>
      </c>
      <c r="D18" s="1076"/>
      <c r="E18" s="1076"/>
      <c r="F18" s="1083"/>
      <c r="G18" s="1076"/>
      <c r="H18" s="1083">
        <f t="shared" si="0"/>
        <v>0</v>
      </c>
      <c r="I18" s="1076"/>
      <c r="J18" s="1083"/>
      <c r="K18" s="1076"/>
      <c r="L18" s="1084">
        <f t="shared" si="1"/>
        <v>0</v>
      </c>
    </row>
    <row r="19" spans="1:13" ht="9.75" hidden="1" customHeight="1" x14ac:dyDescent="0.2">
      <c r="A19" s="362">
        <v>6143</v>
      </c>
      <c r="B19" s="359" t="s">
        <v>1</v>
      </c>
      <c r="C19" s="360" t="s">
        <v>571</v>
      </c>
      <c r="D19" s="1076"/>
      <c r="E19" s="1076"/>
      <c r="F19" s="1083"/>
      <c r="G19" s="1076"/>
      <c r="H19" s="1083">
        <f t="shared" si="0"/>
        <v>0</v>
      </c>
      <c r="I19" s="1076"/>
      <c r="J19" s="1083"/>
      <c r="K19" s="1076"/>
      <c r="L19" s="1084">
        <f t="shared" si="1"/>
        <v>0</v>
      </c>
    </row>
    <row r="20" spans="1:13" ht="9.75" hidden="1" customHeight="1" x14ac:dyDescent="0.2">
      <c r="A20" s="362">
        <v>6144</v>
      </c>
      <c r="B20" s="359" t="s">
        <v>762</v>
      </c>
      <c r="C20" s="360" t="s">
        <v>571</v>
      </c>
      <c r="D20" s="1076"/>
      <c r="E20" s="1076"/>
      <c r="F20" s="1083"/>
      <c r="G20" s="1076"/>
      <c r="H20" s="1083">
        <f t="shared" si="0"/>
        <v>0</v>
      </c>
      <c r="I20" s="1076"/>
      <c r="J20" s="1083"/>
      <c r="K20" s="1076"/>
      <c r="L20" s="1084">
        <f t="shared" si="1"/>
        <v>0</v>
      </c>
    </row>
    <row r="21" spans="1:13" s="856" customFormat="1" ht="15" customHeight="1" x14ac:dyDescent="0.2">
      <c r="A21" s="798">
        <v>63</v>
      </c>
      <c r="B21" s="799" t="s">
        <v>658</v>
      </c>
      <c r="C21" s="857" t="s">
        <v>571</v>
      </c>
      <c r="D21" s="1616">
        <v>452003</v>
      </c>
      <c r="E21" s="1616">
        <v>1845</v>
      </c>
      <c r="F21" s="1616">
        <v>8271</v>
      </c>
      <c r="G21" s="1616">
        <v>-812</v>
      </c>
      <c r="H21" s="1616">
        <v>461307</v>
      </c>
      <c r="I21" s="1621"/>
      <c r="J21" s="1621">
        <v>22922</v>
      </c>
      <c r="K21" s="1621">
        <v>-5244</v>
      </c>
      <c r="L21" s="1616">
        <v>478985</v>
      </c>
    </row>
    <row r="22" spans="1:13" s="381" customFormat="1" ht="12" customHeight="1" x14ac:dyDescent="0.2">
      <c r="A22" s="357" t="s">
        <v>586</v>
      </c>
      <c r="B22" s="336" t="s">
        <v>372</v>
      </c>
      <c r="C22" s="371" t="s">
        <v>571</v>
      </c>
      <c r="D22" s="1622">
        <v>0</v>
      </c>
      <c r="E22" s="1622">
        <v>4</v>
      </c>
      <c r="F22" s="1622">
        <v>0</v>
      </c>
      <c r="G22" s="1622">
        <v>0</v>
      </c>
      <c r="H22" s="1622">
        <v>4</v>
      </c>
      <c r="I22" s="1622"/>
      <c r="J22" s="1622">
        <v>2</v>
      </c>
      <c r="K22" s="1622">
        <v>0</v>
      </c>
      <c r="L22" s="1622">
        <v>6</v>
      </c>
      <c r="M22" s="380"/>
    </row>
    <row r="23" spans="1:13" s="381" customFormat="1" ht="12" customHeight="1" x14ac:dyDescent="0.2">
      <c r="A23" s="357" t="s">
        <v>373</v>
      </c>
      <c r="B23" s="336" t="s">
        <v>374</v>
      </c>
      <c r="C23" s="371" t="s">
        <v>571</v>
      </c>
      <c r="D23" s="1622">
        <v>401458</v>
      </c>
      <c r="E23" s="1622">
        <v>0</v>
      </c>
      <c r="F23" s="1622">
        <v>0</v>
      </c>
      <c r="G23" s="1622">
        <v>-240</v>
      </c>
      <c r="H23" s="1622">
        <v>401218</v>
      </c>
      <c r="I23" s="1622"/>
      <c r="J23" s="1622">
        <v>3257</v>
      </c>
      <c r="K23" s="1622">
        <v>-207</v>
      </c>
      <c r="L23" s="1622">
        <v>404268</v>
      </c>
      <c r="M23" s="380"/>
    </row>
    <row r="24" spans="1:13" s="381" customFormat="1" ht="12" customHeight="1" x14ac:dyDescent="0.2">
      <c r="A24" s="357" t="s">
        <v>375</v>
      </c>
      <c r="B24" s="336" t="s">
        <v>376</v>
      </c>
      <c r="C24" s="371" t="s">
        <v>571</v>
      </c>
      <c r="D24" s="1622">
        <v>50545</v>
      </c>
      <c r="E24" s="1622">
        <v>1841</v>
      </c>
      <c r="F24" s="1622">
        <v>8271</v>
      </c>
      <c r="G24" s="1622">
        <v>-572</v>
      </c>
      <c r="H24" s="1622">
        <v>60085</v>
      </c>
      <c r="I24" s="1622">
        <v>0</v>
      </c>
      <c r="J24" s="1622">
        <v>19663</v>
      </c>
      <c r="K24" s="1622">
        <v>-5037</v>
      </c>
      <c r="L24" s="1622">
        <v>74711</v>
      </c>
      <c r="M24" s="380"/>
    </row>
    <row r="25" spans="1:13" s="381" customFormat="1" ht="12" customHeight="1" x14ac:dyDescent="0.2">
      <c r="A25" s="357" t="s">
        <v>377</v>
      </c>
      <c r="B25" s="336" t="s">
        <v>378</v>
      </c>
      <c r="C25" s="371" t="s">
        <v>571</v>
      </c>
      <c r="D25" s="1622">
        <v>0</v>
      </c>
      <c r="E25" s="1622">
        <v>0</v>
      </c>
      <c r="F25" s="1622">
        <v>0</v>
      </c>
      <c r="G25" s="1622">
        <v>0</v>
      </c>
      <c r="H25" s="1622">
        <v>0</v>
      </c>
      <c r="I25" s="1622">
        <v>0</v>
      </c>
      <c r="J25" s="1622">
        <v>0</v>
      </c>
      <c r="K25" s="1622">
        <v>0</v>
      </c>
      <c r="L25" s="1622">
        <v>0</v>
      </c>
      <c r="M25" s="380"/>
    </row>
    <row r="26" spans="1:13" s="381" customFormat="1" ht="12" customHeight="1" x14ac:dyDescent="0.2">
      <c r="A26" s="357" t="s">
        <v>379</v>
      </c>
      <c r="B26" s="336" t="s">
        <v>380</v>
      </c>
      <c r="C26" s="371" t="s">
        <v>571</v>
      </c>
      <c r="D26" s="1622">
        <v>0</v>
      </c>
      <c r="E26" s="1622">
        <v>0</v>
      </c>
      <c r="F26" s="1622">
        <v>0</v>
      </c>
      <c r="G26" s="1622">
        <v>0</v>
      </c>
      <c r="H26" s="1622">
        <v>0</v>
      </c>
      <c r="I26" s="1622">
        <v>0</v>
      </c>
      <c r="J26" s="1622">
        <v>0</v>
      </c>
      <c r="K26" s="1622">
        <v>0</v>
      </c>
      <c r="L26" s="1622">
        <v>0</v>
      </c>
      <c r="M26" s="380"/>
    </row>
    <row r="27" spans="1:13" s="381" customFormat="1" ht="12" customHeight="1" x14ac:dyDescent="0.2">
      <c r="A27" s="357" t="s">
        <v>381</v>
      </c>
      <c r="B27" s="336" t="s">
        <v>382</v>
      </c>
      <c r="C27" s="371" t="s">
        <v>571</v>
      </c>
      <c r="D27" s="1622">
        <v>0</v>
      </c>
      <c r="E27" s="1622">
        <v>0</v>
      </c>
      <c r="F27" s="1622">
        <v>0</v>
      </c>
      <c r="G27" s="1622">
        <v>0</v>
      </c>
      <c r="H27" s="1622">
        <v>0</v>
      </c>
      <c r="I27" s="1622">
        <v>0</v>
      </c>
      <c r="J27" s="1622">
        <v>0</v>
      </c>
      <c r="K27" s="1622">
        <v>0</v>
      </c>
      <c r="L27" s="1622">
        <v>0</v>
      </c>
      <c r="M27" s="380"/>
    </row>
    <row r="28" spans="1:13" s="381" customFormat="1" ht="12" customHeight="1" x14ac:dyDescent="0.2">
      <c r="A28" s="357" t="s">
        <v>383</v>
      </c>
      <c r="B28" s="336" t="s">
        <v>384</v>
      </c>
      <c r="C28" s="371" t="s">
        <v>571</v>
      </c>
      <c r="D28" s="1622">
        <v>0</v>
      </c>
      <c r="E28" s="1622">
        <v>0</v>
      </c>
      <c r="F28" s="1622">
        <v>0</v>
      </c>
      <c r="G28" s="1622">
        <v>0</v>
      </c>
      <c r="H28" s="1622">
        <v>0</v>
      </c>
      <c r="I28" s="1622">
        <v>0</v>
      </c>
      <c r="J28" s="1622">
        <v>0</v>
      </c>
      <c r="K28" s="1622">
        <v>0</v>
      </c>
      <c r="L28" s="1622">
        <v>0</v>
      </c>
      <c r="M28" s="380"/>
    </row>
    <row r="29" spans="1:13" s="856" customFormat="1" ht="15" customHeight="1" x14ac:dyDescent="0.2">
      <c r="A29" s="363">
        <v>631</v>
      </c>
      <c r="B29" s="361" t="s">
        <v>817</v>
      </c>
      <c r="C29" s="855" t="s">
        <v>571</v>
      </c>
      <c r="D29" s="1351">
        <v>254667</v>
      </c>
      <c r="E29" s="1351">
        <v>384</v>
      </c>
      <c r="F29" s="1351">
        <v>8271</v>
      </c>
      <c r="G29" s="1351">
        <v>-812</v>
      </c>
      <c r="H29" s="1351">
        <v>262510</v>
      </c>
      <c r="I29" s="1351"/>
      <c r="J29" s="1351">
        <v>20609</v>
      </c>
      <c r="K29" s="1351">
        <v>-5244</v>
      </c>
      <c r="L29" s="1351">
        <v>277875</v>
      </c>
    </row>
    <row r="30" spans="1:13" ht="12" customHeight="1" x14ac:dyDescent="0.2">
      <c r="A30" s="362">
        <v>6312</v>
      </c>
      <c r="B30" s="359" t="s">
        <v>616</v>
      </c>
      <c r="C30" s="360" t="s">
        <v>571</v>
      </c>
      <c r="D30" s="1352">
        <v>0</v>
      </c>
      <c r="E30" s="1352">
        <v>4</v>
      </c>
      <c r="F30" s="1352">
        <v>0</v>
      </c>
      <c r="G30" s="1352">
        <v>0</v>
      </c>
      <c r="H30" s="1352">
        <v>4</v>
      </c>
      <c r="I30" s="1622"/>
      <c r="J30" s="1352">
        <v>2</v>
      </c>
      <c r="K30" s="1619">
        <v>0</v>
      </c>
      <c r="L30" s="1352">
        <v>6</v>
      </c>
    </row>
    <row r="31" spans="1:13" ht="12" customHeight="1" x14ac:dyDescent="0.2">
      <c r="A31" s="362">
        <v>6313</v>
      </c>
      <c r="B31" s="359" t="s">
        <v>368</v>
      </c>
      <c r="C31" s="360" t="s">
        <v>571</v>
      </c>
      <c r="D31" s="1352">
        <v>244577</v>
      </c>
      <c r="E31" s="1352">
        <v>0</v>
      </c>
      <c r="F31" s="1352">
        <v>0</v>
      </c>
      <c r="G31" s="1352">
        <v>-240</v>
      </c>
      <c r="H31" s="1352">
        <v>244337</v>
      </c>
      <c r="I31" s="1622"/>
      <c r="J31" s="1352">
        <v>3257</v>
      </c>
      <c r="K31" s="1619">
        <v>-207</v>
      </c>
      <c r="L31" s="1352">
        <v>247387</v>
      </c>
    </row>
    <row r="32" spans="1:13" ht="12" customHeight="1" x14ac:dyDescent="0.2">
      <c r="A32" s="362">
        <v>6314</v>
      </c>
      <c r="B32" s="359" t="s">
        <v>364</v>
      </c>
      <c r="C32" s="360" t="s">
        <v>571</v>
      </c>
      <c r="D32" s="1352">
        <v>10090</v>
      </c>
      <c r="E32" s="1352">
        <v>380</v>
      </c>
      <c r="F32" s="1619">
        <v>8271</v>
      </c>
      <c r="G32" s="1352">
        <v>-572</v>
      </c>
      <c r="H32" s="1352">
        <v>18169</v>
      </c>
      <c r="I32" s="1622"/>
      <c r="J32" s="1352">
        <v>17350</v>
      </c>
      <c r="K32" s="1619">
        <v>-5037</v>
      </c>
      <c r="L32" s="1352">
        <v>30482</v>
      </c>
    </row>
    <row r="33" spans="1:13" s="355" customFormat="1" ht="12" customHeight="1" x14ac:dyDescent="0.2">
      <c r="A33" s="357" t="s">
        <v>385</v>
      </c>
      <c r="B33" s="359" t="s">
        <v>500</v>
      </c>
      <c r="C33" s="371" t="s">
        <v>571</v>
      </c>
      <c r="D33" s="1622" t="s">
        <v>288</v>
      </c>
      <c r="E33" s="1622" t="s">
        <v>288</v>
      </c>
      <c r="F33" s="1622" t="s">
        <v>288</v>
      </c>
      <c r="G33" s="1622" t="s">
        <v>288</v>
      </c>
      <c r="H33" s="1622" t="s">
        <v>288</v>
      </c>
      <c r="I33" s="1622"/>
      <c r="J33" s="1622" t="s">
        <v>288</v>
      </c>
      <c r="K33" s="1622" t="s">
        <v>288</v>
      </c>
      <c r="L33" s="1622" t="s">
        <v>288</v>
      </c>
      <c r="M33" s="382"/>
    </row>
    <row r="34" spans="1:13" ht="12" customHeight="1" x14ac:dyDescent="0.2">
      <c r="A34" s="362">
        <v>6316</v>
      </c>
      <c r="B34" s="359" t="s">
        <v>665</v>
      </c>
      <c r="C34" s="360" t="s">
        <v>571</v>
      </c>
      <c r="D34" s="1352">
        <v>0</v>
      </c>
      <c r="E34" s="1352">
        <v>0</v>
      </c>
      <c r="F34" s="1352">
        <v>0</v>
      </c>
      <c r="G34" s="1352">
        <v>0</v>
      </c>
      <c r="H34" s="1352">
        <v>0</v>
      </c>
      <c r="I34" s="1352"/>
      <c r="J34" s="1352">
        <v>0</v>
      </c>
      <c r="K34" s="1352">
        <v>0</v>
      </c>
      <c r="L34" s="1352">
        <v>0</v>
      </c>
    </row>
    <row r="35" spans="1:13" ht="12" customHeight="1" x14ac:dyDescent="0.2">
      <c r="A35" s="362">
        <v>6317</v>
      </c>
      <c r="B35" s="359" t="s">
        <v>366</v>
      </c>
      <c r="C35" s="360" t="s">
        <v>571</v>
      </c>
      <c r="D35" s="1352">
        <v>0</v>
      </c>
      <c r="E35" s="1352">
        <v>0</v>
      </c>
      <c r="F35" s="1352">
        <v>0</v>
      </c>
      <c r="G35" s="1352">
        <v>0</v>
      </c>
      <c r="H35" s="1352">
        <v>0</v>
      </c>
      <c r="I35" s="1352"/>
      <c r="J35" s="1352">
        <v>0</v>
      </c>
      <c r="K35" s="1352">
        <v>0</v>
      </c>
      <c r="L35" s="1352">
        <v>0</v>
      </c>
    </row>
    <row r="36" spans="1:13" ht="12" customHeight="1" x14ac:dyDescent="0.2">
      <c r="A36" s="362">
        <v>6318</v>
      </c>
      <c r="B36" s="359" t="s">
        <v>618</v>
      </c>
      <c r="C36" s="360" t="s">
        <v>571</v>
      </c>
      <c r="D36" s="1352">
        <v>0</v>
      </c>
      <c r="E36" s="1352">
        <v>0</v>
      </c>
      <c r="F36" s="1352">
        <v>0</v>
      </c>
      <c r="G36" s="1352">
        <v>0</v>
      </c>
      <c r="H36" s="1352">
        <v>0</v>
      </c>
      <c r="I36" s="1352"/>
      <c r="J36" s="1352">
        <v>0</v>
      </c>
      <c r="K36" s="1352">
        <v>0</v>
      </c>
      <c r="L36" s="1352">
        <v>0</v>
      </c>
    </row>
    <row r="37" spans="1:13" s="856" customFormat="1" ht="15" customHeight="1" x14ac:dyDescent="0.2">
      <c r="A37" s="363">
        <v>632</v>
      </c>
      <c r="B37" s="361" t="s">
        <v>825</v>
      </c>
      <c r="C37" s="855" t="s">
        <v>571</v>
      </c>
      <c r="D37" s="1351">
        <v>197336</v>
      </c>
      <c r="E37" s="1351">
        <v>1461</v>
      </c>
      <c r="F37" s="1351">
        <v>0</v>
      </c>
      <c r="G37" s="1351">
        <v>0</v>
      </c>
      <c r="H37" s="1351">
        <v>198797</v>
      </c>
      <c r="I37" s="1351"/>
      <c r="J37" s="1351">
        <v>2313</v>
      </c>
      <c r="K37" s="1351">
        <v>0</v>
      </c>
      <c r="L37" s="1351">
        <v>201110</v>
      </c>
    </row>
    <row r="38" spans="1:13" ht="12" customHeight="1" x14ac:dyDescent="0.2">
      <c r="A38" s="362">
        <v>6322</v>
      </c>
      <c r="B38" s="359" t="s">
        <v>362</v>
      </c>
      <c r="C38" s="360" t="s">
        <v>571</v>
      </c>
      <c r="D38" s="1352">
        <v>0</v>
      </c>
      <c r="E38" s="1352">
        <v>0</v>
      </c>
      <c r="F38" s="1352">
        <v>0</v>
      </c>
      <c r="G38" s="1352">
        <v>0</v>
      </c>
      <c r="H38" s="1619">
        <v>0</v>
      </c>
      <c r="I38" s="1622"/>
      <c r="J38" s="1619">
        <v>0</v>
      </c>
      <c r="K38" s="1352">
        <v>0</v>
      </c>
      <c r="L38" s="1620">
        <v>0</v>
      </c>
    </row>
    <row r="39" spans="1:13" ht="12" customHeight="1" x14ac:dyDescent="0.2">
      <c r="A39" s="362">
        <v>6323</v>
      </c>
      <c r="B39" s="359" t="s">
        <v>368</v>
      </c>
      <c r="C39" s="360" t="s">
        <v>571</v>
      </c>
      <c r="D39" s="1352">
        <v>156881</v>
      </c>
      <c r="E39" s="1352">
        <v>0</v>
      </c>
      <c r="F39" s="1352">
        <v>0</v>
      </c>
      <c r="G39" s="1352">
        <v>0</v>
      </c>
      <c r="H39" s="1619">
        <v>156881</v>
      </c>
      <c r="I39" s="1622"/>
      <c r="J39" s="1619">
        <v>0</v>
      </c>
      <c r="K39" s="1352">
        <v>0</v>
      </c>
      <c r="L39" s="1620">
        <v>156881</v>
      </c>
    </row>
    <row r="40" spans="1:13" ht="12" customHeight="1" x14ac:dyDescent="0.2">
      <c r="A40" s="362">
        <v>6324</v>
      </c>
      <c r="B40" s="359" t="s">
        <v>364</v>
      </c>
      <c r="C40" s="360" t="s">
        <v>571</v>
      </c>
      <c r="D40" s="1352">
        <v>40455</v>
      </c>
      <c r="E40" s="1352">
        <v>1461</v>
      </c>
      <c r="F40" s="1352">
        <v>0</v>
      </c>
      <c r="G40" s="1352">
        <v>0</v>
      </c>
      <c r="H40" s="1619">
        <v>41916</v>
      </c>
      <c r="I40" s="1622"/>
      <c r="J40" s="1619">
        <v>2313</v>
      </c>
      <c r="K40" s="1352">
        <v>0</v>
      </c>
      <c r="L40" s="1620">
        <v>44229</v>
      </c>
    </row>
    <row r="41" spans="1:13" s="355" customFormat="1" ht="12" customHeight="1" x14ac:dyDescent="0.2">
      <c r="A41" s="357" t="s">
        <v>386</v>
      </c>
      <c r="B41" s="359" t="s">
        <v>500</v>
      </c>
      <c r="C41" s="371" t="s">
        <v>571</v>
      </c>
      <c r="D41" s="1622" t="s">
        <v>288</v>
      </c>
      <c r="E41" s="1622" t="s">
        <v>288</v>
      </c>
      <c r="F41" s="1622" t="s">
        <v>288</v>
      </c>
      <c r="G41" s="1622" t="s">
        <v>288</v>
      </c>
      <c r="H41" s="1622" t="s">
        <v>288</v>
      </c>
      <c r="I41" s="1622"/>
      <c r="J41" s="1622" t="s">
        <v>288</v>
      </c>
      <c r="K41" s="1622" t="s">
        <v>288</v>
      </c>
      <c r="L41" s="1622" t="s">
        <v>288</v>
      </c>
      <c r="M41" s="382"/>
    </row>
    <row r="42" spans="1:13" ht="12" customHeight="1" x14ac:dyDescent="0.2">
      <c r="A42" s="362">
        <v>6326</v>
      </c>
      <c r="B42" s="359" t="s">
        <v>665</v>
      </c>
      <c r="C42" s="360" t="s">
        <v>571</v>
      </c>
      <c r="D42" s="1352">
        <v>0</v>
      </c>
      <c r="E42" s="1352">
        <v>0</v>
      </c>
      <c r="F42" s="1352">
        <v>0</v>
      </c>
      <c r="G42" s="1352">
        <v>0</v>
      </c>
      <c r="H42" s="1619">
        <v>0</v>
      </c>
      <c r="I42" s="1352"/>
      <c r="J42" s="1352">
        <v>0</v>
      </c>
      <c r="K42" s="1352">
        <v>0</v>
      </c>
      <c r="L42" s="1620">
        <v>0</v>
      </c>
    </row>
    <row r="43" spans="1:13" ht="12" customHeight="1" x14ac:dyDescent="0.2">
      <c r="A43" s="362">
        <v>6327</v>
      </c>
      <c r="B43" s="359" t="s">
        <v>366</v>
      </c>
      <c r="C43" s="360" t="s">
        <v>571</v>
      </c>
      <c r="D43" s="1352">
        <v>0</v>
      </c>
      <c r="E43" s="1352">
        <v>0</v>
      </c>
      <c r="F43" s="1352">
        <v>0</v>
      </c>
      <c r="G43" s="1352">
        <v>0</v>
      </c>
      <c r="H43" s="1619">
        <v>0</v>
      </c>
      <c r="I43" s="1352"/>
      <c r="J43" s="1352">
        <v>0</v>
      </c>
      <c r="K43" s="1352">
        <v>0</v>
      </c>
      <c r="L43" s="1620">
        <v>0</v>
      </c>
    </row>
    <row r="44" spans="1:13" ht="12" customHeight="1" x14ac:dyDescent="0.2">
      <c r="A44" s="384">
        <v>6328</v>
      </c>
      <c r="B44" s="379" t="s">
        <v>619</v>
      </c>
      <c r="C44" s="378" t="s">
        <v>571</v>
      </c>
      <c r="D44" s="1618">
        <v>0</v>
      </c>
      <c r="E44" s="1618">
        <v>0</v>
      </c>
      <c r="F44" s="1618">
        <v>0</v>
      </c>
      <c r="G44" s="1618">
        <v>0</v>
      </c>
      <c r="H44" s="1618">
        <v>0</v>
      </c>
      <c r="I44" s="1618"/>
      <c r="J44" s="1618">
        <v>0</v>
      </c>
      <c r="K44" s="1618">
        <v>0</v>
      </c>
      <c r="L44" s="1618">
        <v>0</v>
      </c>
    </row>
    <row r="45" spans="1:13" ht="9.75" customHeight="1" x14ac:dyDescent="0.2">
      <c r="A45" s="387" t="s">
        <v>634</v>
      </c>
      <c r="B45" s="360"/>
      <c r="C45" s="333"/>
      <c r="D45" s="1077"/>
      <c r="E45" s="1077"/>
      <c r="F45" s="1077"/>
      <c r="G45" s="1077"/>
      <c r="H45" s="1077"/>
      <c r="I45" s="1077"/>
      <c r="J45" s="1077"/>
      <c r="K45" s="1077"/>
      <c r="L45" s="1077"/>
    </row>
    <row r="46" spans="1:13" ht="9.75" customHeight="1" x14ac:dyDescent="0.2">
      <c r="A46" s="387" t="s">
        <v>635</v>
      </c>
      <c r="B46" s="360"/>
      <c r="C46" s="333"/>
      <c r="D46" s="1077"/>
      <c r="E46" s="1077"/>
      <c r="F46" s="1077"/>
      <c r="G46" s="1077"/>
      <c r="H46" s="1077"/>
      <c r="I46" s="1077"/>
      <c r="J46" s="1077"/>
      <c r="K46" s="1077"/>
      <c r="L46" s="1077"/>
    </row>
    <row r="47" spans="1:13" ht="10.5" customHeight="1" x14ac:dyDescent="0.2">
      <c r="A47" s="387" t="s">
        <v>636</v>
      </c>
    </row>
    <row r="48" spans="1:13" ht="10.5" customHeight="1" x14ac:dyDescent="0.2"/>
  </sheetData>
  <mergeCells count="10">
    <mergeCell ref="A4:B5"/>
    <mergeCell ref="D4:H4"/>
    <mergeCell ref="I4:I5"/>
    <mergeCell ref="J4:J5"/>
    <mergeCell ref="G1:K1"/>
    <mergeCell ref="G2:L2"/>
    <mergeCell ref="G3:H3"/>
    <mergeCell ref="K4:K5"/>
    <mergeCell ref="L4:L5"/>
    <mergeCell ref="A1:B1"/>
  </mergeCells>
  <phoneticPr fontId="2" type="noConversion"/>
  <printOptions horizontalCentered="1"/>
  <pageMargins left="0.19685039370078741" right="0.19685039370078741" top="0.6692913385826772" bottom="0.51181102362204722" header="0" footer="0.31496062992125984"/>
  <pageSetup paperSize="9" scale="92" firstPageNumber="31" fitToWidth="0" orientation="landscape" r:id="rId1"/>
  <headerFooter alignWithMargins="0">
    <oddFooter>&amp;C&amp;P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2">
    <pageSetUpPr fitToPage="1"/>
  </sheetPr>
  <dimension ref="A1:L36"/>
  <sheetViews>
    <sheetView view="pageBreakPreview" zoomScale="60" zoomScaleNormal="100" workbookViewId="0">
      <selection sqref="A1:B1"/>
    </sheetView>
  </sheetViews>
  <sheetFormatPr defaultRowHeight="12.75" x14ac:dyDescent="0.2"/>
  <cols>
    <col min="1" max="1" width="4.7109375" style="313" customWidth="1"/>
    <col min="2" max="2" width="35.28515625" style="313" customWidth="1"/>
    <col min="3" max="3" width="0.85546875" style="313" customWidth="1"/>
    <col min="4" max="4" width="10" style="1066" customWidth="1"/>
    <col min="5" max="5" width="10.85546875" style="1066" customWidth="1"/>
    <col min="6" max="12" width="10" style="1066" customWidth="1"/>
    <col min="13" max="13" width="3.28515625" style="313" customWidth="1"/>
    <col min="14" max="16384" width="9.140625" style="313"/>
  </cols>
  <sheetData>
    <row r="1" spans="1:12" ht="27.75" customHeight="1" x14ac:dyDescent="0.2">
      <c r="A1" s="3212" t="s">
        <v>184</v>
      </c>
      <c r="B1" s="3075"/>
      <c r="C1" s="312"/>
      <c r="D1" s="1044"/>
      <c r="E1" s="1045"/>
      <c r="F1" s="1045"/>
      <c r="G1" s="3200" t="str">
        <f>[1]Coverpage!I7</f>
        <v>Poland</v>
      </c>
      <c r="H1" s="3200"/>
      <c r="I1" s="3200"/>
      <c r="J1" s="3200"/>
      <c r="K1" s="3200"/>
      <c r="L1" s="1046">
        <f>[1]Coverpage!I9</f>
        <v>964</v>
      </c>
    </row>
    <row r="2" spans="1:12" x14ac:dyDescent="0.2">
      <c r="A2" s="311" t="s">
        <v>44</v>
      </c>
      <c r="B2" s="334"/>
      <c r="C2" s="335"/>
      <c r="D2" s="1067"/>
      <c r="E2" s="1045"/>
      <c r="F2" s="1045"/>
      <c r="G2" s="3201" t="s">
        <v>549</v>
      </c>
      <c r="H2" s="3201"/>
      <c r="I2" s="3201"/>
      <c r="J2" s="3201"/>
      <c r="K2" s="3201"/>
      <c r="L2" s="3201"/>
    </row>
    <row r="3" spans="1:12" ht="12" customHeight="1" x14ac:dyDescent="0.2">
      <c r="A3" s="344"/>
      <c r="B3" s="317"/>
      <c r="C3" s="318"/>
      <c r="D3" s="1048"/>
      <c r="E3" s="1049"/>
      <c r="F3" s="1049"/>
      <c r="G3" s="3202" t="s">
        <v>550</v>
      </c>
      <c r="H3" s="3202"/>
      <c r="I3" s="1050">
        <f>[2]Coverage!I11</f>
        <v>2005</v>
      </c>
      <c r="J3" s="1049"/>
      <c r="K3" s="1049"/>
      <c r="L3" s="1051"/>
    </row>
    <row r="4" spans="1:12" ht="12" customHeight="1" x14ac:dyDescent="0.2">
      <c r="A4" s="3203" t="s">
        <v>45</v>
      </c>
      <c r="B4" s="3204"/>
      <c r="C4" s="319"/>
      <c r="D4" s="3205" t="s">
        <v>552</v>
      </c>
      <c r="E4" s="3206"/>
      <c r="F4" s="3206"/>
      <c r="G4" s="3206"/>
      <c r="H4" s="3207"/>
      <c r="I4" s="3208" t="s">
        <v>553</v>
      </c>
      <c r="J4" s="3210" t="s">
        <v>554</v>
      </c>
      <c r="K4" s="3208" t="s">
        <v>555</v>
      </c>
      <c r="L4" s="3211" t="s">
        <v>60</v>
      </c>
    </row>
    <row r="5" spans="1:12" ht="34.5" x14ac:dyDescent="0.2">
      <c r="A5" s="3203"/>
      <c r="B5" s="3204"/>
      <c r="C5" s="319"/>
      <c r="D5" s="2073" t="s">
        <v>556</v>
      </c>
      <c r="E5" s="2074" t="s">
        <v>557</v>
      </c>
      <c r="F5" s="2072" t="s">
        <v>558</v>
      </c>
      <c r="G5" s="2074" t="s">
        <v>555</v>
      </c>
      <c r="H5" s="2072" t="s">
        <v>61</v>
      </c>
      <c r="I5" s="3209"/>
      <c r="J5" s="3210"/>
      <c r="K5" s="3209"/>
      <c r="L5" s="3211"/>
    </row>
    <row r="6" spans="1:12" ht="10.5" customHeight="1" x14ac:dyDescent="0.2">
      <c r="A6" s="345"/>
      <c r="B6" s="320"/>
      <c r="C6" s="320"/>
      <c r="D6" s="1052" t="s">
        <v>559</v>
      </c>
      <c r="E6" s="1053" t="s">
        <v>560</v>
      </c>
      <c r="F6" s="1054" t="s">
        <v>561</v>
      </c>
      <c r="G6" s="1053" t="s">
        <v>562</v>
      </c>
      <c r="H6" s="1054" t="s">
        <v>563</v>
      </c>
      <c r="I6" s="1053" t="s">
        <v>564</v>
      </c>
      <c r="J6" s="1054" t="s">
        <v>565</v>
      </c>
      <c r="K6" s="1053" t="s">
        <v>566</v>
      </c>
      <c r="L6" s="1055" t="s">
        <v>567</v>
      </c>
    </row>
    <row r="7" spans="1:12" ht="10.5" customHeight="1" x14ac:dyDescent="0.2">
      <c r="A7" s="348"/>
      <c r="B7" s="321" t="s">
        <v>568</v>
      </c>
      <c r="C7" s="332"/>
      <c r="D7" s="1095" t="str">
        <f>IF([2]Coverage!J18="","",[2]Coverage!J18)</f>
        <v>A</v>
      </c>
      <c r="E7" s="1095" t="str">
        <f>IF([2]Coverage!K18="","",[2]Coverage!K18)</f>
        <v>A</v>
      </c>
      <c r="F7" s="1095" t="str">
        <f>IF([2]Coverage!L18="","",[2]Coverage!L18)</f>
        <v>A</v>
      </c>
      <c r="G7" s="1095" t="str">
        <f>IF([2]Coverage!M18="","",[2]Coverage!M18)</f>
        <v>A</v>
      </c>
      <c r="H7" s="1095" t="str">
        <f>IF([2]Coverage!M18="","",[2]Coverage!M18)</f>
        <v>A</v>
      </c>
      <c r="I7" s="1095" t="str">
        <f>IF([2]Coverage!N18="","",[2]Coverage!N18)</f>
        <v>A</v>
      </c>
      <c r="J7" s="1095" t="str">
        <f>IF([2]Coverage!O18="","",[2]Coverage!O18)</f>
        <v>A</v>
      </c>
      <c r="K7" s="1095" t="str">
        <f>IF([2]Coverage!P18="","",[2]Coverage!P18)</f>
        <v>A</v>
      </c>
      <c r="L7" s="1095" t="str">
        <f>IF([2]Coverage!P18="","",[2]Coverage!P18)</f>
        <v>A</v>
      </c>
    </row>
    <row r="8" spans="1:12" s="850" customFormat="1" ht="15" customHeight="1" x14ac:dyDescent="0.2">
      <c r="A8" s="353">
        <v>7</v>
      </c>
      <c r="B8" s="338" t="s">
        <v>388</v>
      </c>
      <c r="C8" s="852" t="s">
        <v>571</v>
      </c>
      <c r="D8" s="1350">
        <v>231704</v>
      </c>
      <c r="E8" s="1350">
        <v>40078</v>
      </c>
      <c r="F8" s="1350">
        <v>167937</v>
      </c>
      <c r="G8" s="1350">
        <v>-70428</v>
      </c>
      <c r="H8" s="1350">
        <v>369291</v>
      </c>
      <c r="I8" s="1350">
        <v>0</v>
      </c>
      <c r="J8" s="1350">
        <v>125158</v>
      </c>
      <c r="K8" s="1350">
        <v>-63725</v>
      </c>
      <c r="L8" s="1350">
        <v>430724</v>
      </c>
    </row>
    <row r="9" spans="1:12" s="850" customFormat="1" ht="16.5" customHeight="1" x14ac:dyDescent="0.2">
      <c r="A9" s="347">
        <v>701</v>
      </c>
      <c r="B9" s="340" t="s">
        <v>659</v>
      </c>
      <c r="C9" s="848" t="s">
        <v>571</v>
      </c>
      <c r="D9" s="1351">
        <v>53514</v>
      </c>
      <c r="E9" s="1351">
        <v>3559</v>
      </c>
      <c r="F9" s="1351">
        <v>493</v>
      </c>
      <c r="G9" s="1351">
        <v>-1813</v>
      </c>
      <c r="H9" s="1351">
        <v>55753</v>
      </c>
      <c r="I9" s="1351">
        <v>0</v>
      </c>
      <c r="J9" s="1351">
        <v>12654</v>
      </c>
      <c r="K9" s="1351">
        <v>-7655</v>
      </c>
      <c r="L9" s="1351">
        <v>60752</v>
      </c>
    </row>
    <row r="10" spans="1:12" ht="11.25" customHeight="1" x14ac:dyDescent="0.2">
      <c r="A10" s="348">
        <v>7017</v>
      </c>
      <c r="B10" s="341" t="s">
        <v>392</v>
      </c>
      <c r="C10" s="323" t="s">
        <v>571</v>
      </c>
      <c r="D10" s="1352">
        <v>25525</v>
      </c>
      <c r="E10" s="1352">
        <v>223</v>
      </c>
      <c r="F10" s="1352">
        <v>493</v>
      </c>
      <c r="G10" s="1352">
        <v>-63</v>
      </c>
      <c r="H10" s="1352">
        <v>26178</v>
      </c>
      <c r="I10" s="1352"/>
      <c r="J10" s="1352">
        <v>1381</v>
      </c>
      <c r="K10" s="1352">
        <v>-36</v>
      </c>
      <c r="L10" s="1353">
        <v>27523</v>
      </c>
    </row>
    <row r="11" spans="1:12" ht="12" customHeight="1" x14ac:dyDescent="0.2">
      <c r="A11" s="348">
        <v>7018</v>
      </c>
      <c r="B11" s="341" t="s">
        <v>676</v>
      </c>
      <c r="C11" s="323"/>
      <c r="D11" s="1352">
        <v>6156</v>
      </c>
      <c r="E11" s="1352">
        <v>0</v>
      </c>
      <c r="F11" s="1352">
        <v>0</v>
      </c>
      <c r="G11" s="1352">
        <v>0</v>
      </c>
      <c r="H11" s="1352">
        <v>6156</v>
      </c>
      <c r="I11" s="1352"/>
      <c r="J11" s="1352">
        <v>844</v>
      </c>
      <c r="K11" s="1352">
        <v>-7000</v>
      </c>
      <c r="L11" s="1353">
        <v>0</v>
      </c>
    </row>
    <row r="12" spans="1:12" s="850" customFormat="1" ht="16.5" customHeight="1" x14ac:dyDescent="0.2">
      <c r="A12" s="347">
        <v>702</v>
      </c>
      <c r="B12" s="340" t="s">
        <v>396</v>
      </c>
      <c r="C12" s="848" t="s">
        <v>571</v>
      </c>
      <c r="D12" s="1351">
        <v>12058</v>
      </c>
      <c r="E12" s="1351">
        <v>544</v>
      </c>
      <c r="F12" s="1351">
        <v>0</v>
      </c>
      <c r="G12" s="1351">
        <v>-43</v>
      </c>
      <c r="H12" s="1351">
        <v>12559</v>
      </c>
      <c r="I12" s="1351"/>
      <c r="J12" s="1351">
        <v>48</v>
      </c>
      <c r="K12" s="1351">
        <v>-300</v>
      </c>
      <c r="L12" s="1354">
        <v>12307</v>
      </c>
    </row>
    <row r="13" spans="1:12" s="850" customFormat="1" ht="16.5" customHeight="1" x14ac:dyDescent="0.2">
      <c r="A13" s="347">
        <v>703</v>
      </c>
      <c r="B13" s="340" t="s">
        <v>398</v>
      </c>
      <c r="C13" s="848" t="s">
        <v>571</v>
      </c>
      <c r="D13" s="1351">
        <v>17579</v>
      </c>
      <c r="E13" s="1351">
        <v>878</v>
      </c>
      <c r="F13" s="1351">
        <v>0</v>
      </c>
      <c r="G13" s="1351">
        <v>-57</v>
      </c>
      <c r="H13" s="1351">
        <v>18400</v>
      </c>
      <c r="I13" s="1351"/>
      <c r="J13" s="1351">
        <v>2262</v>
      </c>
      <c r="K13" s="1351">
        <v>-1404</v>
      </c>
      <c r="L13" s="1354">
        <v>19258</v>
      </c>
    </row>
    <row r="14" spans="1:12" s="850" customFormat="1" ht="16.5" customHeight="1" x14ac:dyDescent="0.2">
      <c r="A14" s="347">
        <v>704</v>
      </c>
      <c r="B14" s="340" t="s">
        <v>202</v>
      </c>
      <c r="C14" s="848" t="s">
        <v>571</v>
      </c>
      <c r="D14" s="1351">
        <v>16448</v>
      </c>
      <c r="E14" s="1351">
        <v>8203</v>
      </c>
      <c r="F14" s="1351">
        <v>0</v>
      </c>
      <c r="G14" s="1351">
        <v>-3925</v>
      </c>
      <c r="H14" s="1351">
        <v>20726</v>
      </c>
      <c r="I14" s="1351">
        <v>0</v>
      </c>
      <c r="J14" s="1351">
        <v>16000</v>
      </c>
      <c r="K14" s="1351">
        <v>-1124</v>
      </c>
      <c r="L14" s="1354">
        <v>35602</v>
      </c>
    </row>
    <row r="15" spans="1:12" ht="10.5" customHeight="1" x14ac:dyDescent="0.2">
      <c r="A15" s="348">
        <v>7042</v>
      </c>
      <c r="B15" s="341" t="s">
        <v>46</v>
      </c>
      <c r="C15" s="323" t="s">
        <v>571</v>
      </c>
      <c r="D15" s="1352">
        <v>8227</v>
      </c>
      <c r="E15" s="1352">
        <v>3944</v>
      </c>
      <c r="F15" s="1352">
        <v>0</v>
      </c>
      <c r="G15" s="1352">
        <v>-3554</v>
      </c>
      <c r="H15" s="1352">
        <v>8617</v>
      </c>
      <c r="I15" s="1352"/>
      <c r="J15" s="1352">
        <v>824</v>
      </c>
      <c r="K15" s="1352">
        <v>-305</v>
      </c>
      <c r="L15" s="1353">
        <v>9136</v>
      </c>
    </row>
    <row r="16" spans="1:12" ht="10.5" customHeight="1" x14ac:dyDescent="0.2">
      <c r="A16" s="348">
        <v>7043</v>
      </c>
      <c r="B16" s="341" t="s">
        <v>520</v>
      </c>
      <c r="C16" s="323" t="s">
        <v>571</v>
      </c>
      <c r="D16" s="1352">
        <v>934</v>
      </c>
      <c r="E16" s="1352">
        <v>0</v>
      </c>
      <c r="F16" s="1352">
        <v>0</v>
      </c>
      <c r="G16" s="1352">
        <v>0</v>
      </c>
      <c r="H16" s="1352">
        <v>934</v>
      </c>
      <c r="I16" s="1352"/>
      <c r="J16" s="1352">
        <v>36</v>
      </c>
      <c r="K16" s="1352">
        <v>0</v>
      </c>
      <c r="L16" s="1353">
        <v>970</v>
      </c>
    </row>
    <row r="17" spans="1:12" ht="10.5" customHeight="1" x14ac:dyDescent="0.2">
      <c r="A17" s="348">
        <v>7044</v>
      </c>
      <c r="B17" s="341" t="s">
        <v>521</v>
      </c>
      <c r="C17" s="323" t="s">
        <v>571</v>
      </c>
      <c r="D17" s="1352">
        <v>937</v>
      </c>
      <c r="E17" s="1352">
        <v>304</v>
      </c>
      <c r="F17" s="1352">
        <v>0</v>
      </c>
      <c r="G17" s="1352">
        <v>-4</v>
      </c>
      <c r="H17" s="1352">
        <v>1237</v>
      </c>
      <c r="I17" s="1352"/>
      <c r="J17" s="1352">
        <v>162</v>
      </c>
      <c r="K17" s="1352">
        <v>-106</v>
      </c>
      <c r="L17" s="1353">
        <v>1293</v>
      </c>
    </row>
    <row r="18" spans="1:12" ht="10.5" customHeight="1" x14ac:dyDescent="0.2">
      <c r="A18" s="348">
        <v>7045</v>
      </c>
      <c r="B18" s="341" t="s">
        <v>522</v>
      </c>
      <c r="C18" s="323" t="s">
        <v>571</v>
      </c>
      <c r="D18" s="1352">
        <v>5093</v>
      </c>
      <c r="E18" s="1352">
        <v>3221</v>
      </c>
      <c r="F18" s="1352">
        <v>0</v>
      </c>
      <c r="G18" s="1352">
        <v>-24</v>
      </c>
      <c r="H18" s="1352">
        <v>8290</v>
      </c>
      <c r="I18" s="1352"/>
      <c r="J18" s="1352">
        <v>14374</v>
      </c>
      <c r="K18" s="1352">
        <v>-512</v>
      </c>
      <c r="L18" s="1353">
        <v>22152</v>
      </c>
    </row>
    <row r="19" spans="1:12" ht="10.5" customHeight="1" x14ac:dyDescent="0.2">
      <c r="A19" s="348">
        <v>7046</v>
      </c>
      <c r="B19" s="341" t="s">
        <v>460</v>
      </c>
      <c r="C19" s="323" t="s">
        <v>571</v>
      </c>
      <c r="D19" s="1352">
        <v>114</v>
      </c>
      <c r="E19" s="1352">
        <v>4</v>
      </c>
      <c r="F19" s="1352">
        <v>0</v>
      </c>
      <c r="G19" s="1352">
        <v>0</v>
      </c>
      <c r="H19" s="1352">
        <v>118</v>
      </c>
      <c r="I19" s="1352"/>
      <c r="J19" s="1352">
        <v>0</v>
      </c>
      <c r="K19" s="1352">
        <v>-1</v>
      </c>
      <c r="L19" s="1353">
        <v>117</v>
      </c>
    </row>
    <row r="20" spans="1:12" s="850" customFormat="1" ht="16.5" customHeight="1" x14ac:dyDescent="0.2">
      <c r="A20" s="347">
        <v>705</v>
      </c>
      <c r="B20" s="340" t="s">
        <v>407</v>
      </c>
      <c r="C20" s="848" t="s">
        <v>571</v>
      </c>
      <c r="D20" s="1351">
        <v>311</v>
      </c>
      <c r="E20" s="1351">
        <v>660</v>
      </c>
      <c r="F20" s="1351">
        <v>0</v>
      </c>
      <c r="G20" s="1351">
        <v>-96</v>
      </c>
      <c r="H20" s="1351">
        <v>875</v>
      </c>
      <c r="I20" s="1351"/>
      <c r="J20" s="1351">
        <v>5379</v>
      </c>
      <c r="K20" s="1351">
        <v>-209</v>
      </c>
      <c r="L20" s="1354">
        <v>6045</v>
      </c>
    </row>
    <row r="21" spans="1:12" s="850" customFormat="1" ht="16.5" customHeight="1" x14ac:dyDescent="0.2">
      <c r="A21" s="347">
        <v>706</v>
      </c>
      <c r="B21" s="340" t="s">
        <v>409</v>
      </c>
      <c r="C21" s="848" t="s">
        <v>571</v>
      </c>
      <c r="D21" s="1351">
        <v>1951</v>
      </c>
      <c r="E21" s="1351">
        <v>1094</v>
      </c>
      <c r="F21" s="1351">
        <v>0</v>
      </c>
      <c r="G21" s="1351">
        <v>-337</v>
      </c>
      <c r="H21" s="1351">
        <v>2708</v>
      </c>
      <c r="I21" s="1351"/>
      <c r="J21" s="1351">
        <v>8416</v>
      </c>
      <c r="K21" s="1351">
        <v>-520</v>
      </c>
      <c r="L21" s="1354">
        <v>10604</v>
      </c>
    </row>
    <row r="22" spans="1:12" s="850" customFormat="1" ht="16.5" customHeight="1" x14ac:dyDescent="0.2">
      <c r="A22" s="347">
        <v>707</v>
      </c>
      <c r="B22" s="340" t="s">
        <v>411</v>
      </c>
      <c r="C22" s="848" t="s">
        <v>571</v>
      </c>
      <c r="D22" s="1351">
        <v>3062</v>
      </c>
      <c r="E22" s="1351">
        <v>6801</v>
      </c>
      <c r="F22" s="1351">
        <v>33435</v>
      </c>
      <c r="G22" s="1351">
        <v>-5334</v>
      </c>
      <c r="H22" s="1351">
        <v>37964</v>
      </c>
      <c r="I22" s="1351">
        <v>0</v>
      </c>
      <c r="J22" s="1351">
        <v>18343</v>
      </c>
      <c r="K22" s="1351">
        <v>-14948</v>
      </c>
      <c r="L22" s="1354">
        <v>41359</v>
      </c>
    </row>
    <row r="23" spans="1:12" ht="10.5" customHeight="1" x14ac:dyDescent="0.2">
      <c r="A23" s="348">
        <v>7072</v>
      </c>
      <c r="B23" s="341" t="s">
        <v>776</v>
      </c>
      <c r="C23" s="323" t="s">
        <v>571</v>
      </c>
      <c r="D23" s="1352">
        <v>68</v>
      </c>
      <c r="E23" s="1352">
        <v>0</v>
      </c>
      <c r="F23" s="1352">
        <v>0</v>
      </c>
      <c r="G23" s="1352">
        <v>0</v>
      </c>
      <c r="H23" s="1352">
        <v>68</v>
      </c>
      <c r="I23" s="1352"/>
      <c r="J23" s="1352">
        <v>206</v>
      </c>
      <c r="K23" s="1352">
        <v>-6</v>
      </c>
      <c r="L23" s="1353">
        <v>268</v>
      </c>
    </row>
    <row r="24" spans="1:12" ht="10.5" customHeight="1" x14ac:dyDescent="0.2">
      <c r="A24" s="348">
        <v>7073</v>
      </c>
      <c r="B24" s="341" t="s">
        <v>777</v>
      </c>
      <c r="C24" s="323" t="s">
        <v>571</v>
      </c>
      <c r="D24" s="1352">
        <v>1261</v>
      </c>
      <c r="E24" s="1352">
        <v>15</v>
      </c>
      <c r="F24" s="1352">
        <v>0</v>
      </c>
      <c r="G24" s="1352">
        <v>-12</v>
      </c>
      <c r="H24" s="1352">
        <v>1264</v>
      </c>
      <c r="I24" s="1352"/>
      <c r="J24" s="1352">
        <v>1142</v>
      </c>
      <c r="K24" s="1352">
        <v>-342</v>
      </c>
      <c r="L24" s="1353">
        <v>2064</v>
      </c>
    </row>
    <row r="25" spans="1:12" ht="10.5" customHeight="1" x14ac:dyDescent="0.2">
      <c r="A25" s="348">
        <v>7074</v>
      </c>
      <c r="B25" s="341" t="s">
        <v>778</v>
      </c>
      <c r="C25" s="323" t="s">
        <v>571</v>
      </c>
      <c r="D25" s="1352">
        <v>827</v>
      </c>
      <c r="E25" s="1352">
        <v>97</v>
      </c>
      <c r="F25" s="1352">
        <v>0</v>
      </c>
      <c r="G25" s="1352">
        <v>-6</v>
      </c>
      <c r="H25" s="1352">
        <v>918</v>
      </c>
      <c r="I25" s="1352"/>
      <c r="J25" s="1352">
        <v>58</v>
      </c>
      <c r="K25" s="1352">
        <v>-2</v>
      </c>
      <c r="L25" s="1353">
        <v>974</v>
      </c>
    </row>
    <row r="26" spans="1:12" s="850" customFormat="1" ht="16.5" customHeight="1" x14ac:dyDescent="0.2">
      <c r="A26" s="347">
        <v>708</v>
      </c>
      <c r="B26" s="340" t="s">
        <v>416</v>
      </c>
      <c r="C26" s="848" t="s">
        <v>571</v>
      </c>
      <c r="D26" s="1351">
        <v>1421</v>
      </c>
      <c r="E26" s="1351">
        <v>1580</v>
      </c>
      <c r="F26" s="1351">
        <v>0</v>
      </c>
      <c r="G26" s="1351">
        <v>-698</v>
      </c>
      <c r="H26" s="1351">
        <v>2303</v>
      </c>
      <c r="I26" s="1351"/>
      <c r="J26" s="1351">
        <v>6254</v>
      </c>
      <c r="K26" s="1351">
        <v>-507</v>
      </c>
      <c r="L26" s="1354">
        <v>8050</v>
      </c>
    </row>
    <row r="27" spans="1:12" s="850" customFormat="1" ht="16.5" customHeight="1" x14ac:dyDescent="0.2">
      <c r="A27" s="347">
        <v>709</v>
      </c>
      <c r="B27" s="340" t="s">
        <v>418</v>
      </c>
      <c r="C27" s="848" t="s">
        <v>571</v>
      </c>
      <c r="D27" s="1351">
        <v>37666</v>
      </c>
      <c r="E27" s="1351">
        <v>13403</v>
      </c>
      <c r="F27" s="1351">
        <v>0</v>
      </c>
      <c r="G27" s="1351">
        <v>-9307</v>
      </c>
      <c r="H27" s="1351">
        <v>41762</v>
      </c>
      <c r="I27" s="1351">
        <v>0</v>
      </c>
      <c r="J27" s="1351">
        <v>39460</v>
      </c>
      <c r="K27" s="1351">
        <v>-26761</v>
      </c>
      <c r="L27" s="1354">
        <v>54461</v>
      </c>
    </row>
    <row r="28" spans="1:12" ht="10.5" customHeight="1" x14ac:dyDescent="0.2">
      <c r="A28" s="348">
        <v>7091</v>
      </c>
      <c r="B28" s="341" t="s">
        <v>779</v>
      </c>
      <c r="C28" s="323" t="s">
        <v>571</v>
      </c>
      <c r="D28" s="1352">
        <v>491</v>
      </c>
      <c r="E28" s="1355">
        <v>0</v>
      </c>
      <c r="F28" s="1355">
        <v>0</v>
      </c>
      <c r="G28" s="1355">
        <v>0</v>
      </c>
      <c r="H28" s="1356">
        <v>491</v>
      </c>
      <c r="I28" s="1355"/>
      <c r="J28" s="1355">
        <v>18698</v>
      </c>
      <c r="K28" s="1355">
        <v>-477</v>
      </c>
      <c r="L28" s="1353">
        <v>18712</v>
      </c>
    </row>
    <row r="29" spans="1:12" ht="10.5" customHeight="1" x14ac:dyDescent="0.2">
      <c r="A29" s="348">
        <v>7092</v>
      </c>
      <c r="B29" s="341" t="s">
        <v>673</v>
      </c>
      <c r="C29" s="323" t="s">
        <v>571</v>
      </c>
      <c r="D29" s="1352">
        <v>466</v>
      </c>
      <c r="E29" s="1355">
        <v>6</v>
      </c>
      <c r="F29" s="1355">
        <v>0</v>
      </c>
      <c r="G29" s="1355">
        <v>0</v>
      </c>
      <c r="H29" s="1356">
        <v>472</v>
      </c>
      <c r="I29" s="1355"/>
      <c r="J29" s="1355">
        <v>16350</v>
      </c>
      <c r="K29" s="1355">
        <v>-54</v>
      </c>
      <c r="L29" s="1353">
        <v>16768</v>
      </c>
    </row>
    <row r="30" spans="1:12" ht="10.5" customHeight="1" x14ac:dyDescent="0.2">
      <c r="A30" s="348">
        <v>7094</v>
      </c>
      <c r="B30" s="341" t="s">
        <v>674</v>
      </c>
      <c r="C30" s="323" t="s">
        <v>571</v>
      </c>
      <c r="D30" s="1352">
        <v>9748</v>
      </c>
      <c r="E30" s="1355">
        <v>13291</v>
      </c>
      <c r="F30" s="1355">
        <v>0</v>
      </c>
      <c r="G30" s="1355">
        <v>-9304</v>
      </c>
      <c r="H30" s="1356">
        <v>13735</v>
      </c>
      <c r="I30" s="1355"/>
      <c r="J30" s="1355">
        <v>76</v>
      </c>
      <c r="K30" s="1355">
        <v>-100</v>
      </c>
      <c r="L30" s="1353">
        <v>13711</v>
      </c>
    </row>
    <row r="31" spans="1:12" s="850" customFormat="1" ht="16.5" customHeight="1" x14ac:dyDescent="0.2">
      <c r="A31" s="364">
        <v>710</v>
      </c>
      <c r="B31" s="388" t="s">
        <v>423</v>
      </c>
      <c r="C31" s="854" t="s">
        <v>571</v>
      </c>
      <c r="D31" s="1357">
        <v>87694</v>
      </c>
      <c r="E31" s="1357">
        <v>3356</v>
      </c>
      <c r="F31" s="1357">
        <v>134009</v>
      </c>
      <c r="G31" s="1357">
        <v>-48818</v>
      </c>
      <c r="H31" s="1357">
        <v>176241</v>
      </c>
      <c r="I31" s="1357">
        <v>0</v>
      </c>
      <c r="J31" s="1357">
        <v>16342</v>
      </c>
      <c r="K31" s="1357">
        <v>-10297</v>
      </c>
      <c r="L31" s="1357">
        <v>182286</v>
      </c>
    </row>
    <row r="32" spans="1:12" ht="12.75" customHeight="1" x14ac:dyDescent="0.2">
      <c r="A32" s="328" t="s">
        <v>58</v>
      </c>
      <c r="B32" s="323"/>
      <c r="C32" s="323"/>
      <c r="D32" s="1062"/>
      <c r="E32" s="1062"/>
      <c r="F32" s="1062"/>
      <c r="G32" s="1062"/>
      <c r="H32" s="1062"/>
      <c r="I32" s="1062"/>
      <c r="J32" s="1062"/>
      <c r="K32" s="1062"/>
      <c r="L32" s="1062"/>
    </row>
    <row r="33" spans="1:12" ht="9.75" customHeight="1" x14ac:dyDescent="0.2">
      <c r="A33" s="328" t="s">
        <v>59</v>
      </c>
      <c r="B33" s="323"/>
      <c r="C33" s="323"/>
      <c r="D33" s="1062"/>
      <c r="E33" s="1062"/>
      <c r="F33" s="1062"/>
      <c r="G33" s="1062"/>
      <c r="H33" s="1062"/>
      <c r="I33" s="1062"/>
      <c r="J33" s="1062"/>
      <c r="K33" s="1062"/>
      <c r="L33" s="1062"/>
    </row>
    <row r="34" spans="1:12" ht="9.75" customHeight="1" x14ac:dyDescent="0.2">
      <c r="A34" s="358" t="s">
        <v>675</v>
      </c>
      <c r="B34" s="323"/>
      <c r="C34" s="323"/>
      <c r="D34" s="1062"/>
      <c r="E34" s="1062"/>
      <c r="F34" s="1062"/>
      <c r="G34" s="1062"/>
      <c r="H34" s="1062"/>
      <c r="I34" s="1062"/>
      <c r="J34" s="1062"/>
      <c r="K34" s="1062"/>
      <c r="L34" s="1062"/>
    </row>
    <row r="35" spans="1:12" ht="10.5" customHeight="1" x14ac:dyDescent="0.2"/>
    <row r="36" spans="1:12" ht="10.5" customHeight="1" x14ac:dyDescent="0.2"/>
  </sheetData>
  <mergeCells count="10">
    <mergeCell ref="A4:B5"/>
    <mergeCell ref="D4:H4"/>
    <mergeCell ref="I4:I5"/>
    <mergeCell ref="J4:J5"/>
    <mergeCell ref="G1:K1"/>
    <mergeCell ref="G2:L2"/>
    <mergeCell ref="G3:H3"/>
    <mergeCell ref="K4:K5"/>
    <mergeCell ref="L4:L5"/>
    <mergeCell ref="A1:B1"/>
  </mergeCells>
  <phoneticPr fontId="2" type="noConversion"/>
  <printOptions horizontalCentered="1"/>
  <pageMargins left="0.19685039370078741" right="0.19685039370078741" top="0.6692913385826772" bottom="0.51181102362204722" header="0" footer="0.31496062992125984"/>
  <pageSetup paperSize="9" firstPageNumber="31" fitToWidth="0" orientation="landscape" r:id="rId1"/>
  <headerFooter alignWithMargins="0">
    <oddFooter>&amp;C&amp;P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3">
    <pageSetUpPr fitToPage="1"/>
  </sheetPr>
  <dimension ref="A1:L38"/>
  <sheetViews>
    <sheetView view="pageBreakPreview" zoomScale="75" zoomScaleNormal="100" zoomScaleSheetLayoutView="75" workbookViewId="0">
      <selection sqref="A1:B1"/>
    </sheetView>
  </sheetViews>
  <sheetFormatPr defaultRowHeight="12.75" x14ac:dyDescent="0.2"/>
  <cols>
    <col min="1" max="1" width="4.7109375" style="391" customWidth="1"/>
    <col min="2" max="2" width="35.28515625" style="391" customWidth="1"/>
    <col min="3" max="3" width="0.85546875" style="391" customWidth="1"/>
    <col min="4" max="4" width="10" style="1110" customWidth="1"/>
    <col min="5" max="5" width="10.85546875" style="1110" customWidth="1"/>
    <col min="6" max="12" width="10" style="1110" customWidth="1"/>
    <col min="13" max="13" width="3.28515625" style="391" customWidth="1"/>
    <col min="14" max="16384" width="9.140625" style="391"/>
  </cols>
  <sheetData>
    <row r="1" spans="1:12" ht="27.75" customHeight="1" x14ac:dyDescent="0.2">
      <c r="A1" s="3255" t="s">
        <v>184</v>
      </c>
      <c r="B1" s="3075"/>
      <c r="C1" s="390"/>
      <c r="D1" s="1096"/>
      <c r="E1" s="1097"/>
      <c r="F1" s="1097"/>
      <c r="G1" s="3251" t="str">
        <f>[1]Coverpage!I7</f>
        <v>Poland</v>
      </c>
      <c r="H1" s="3251"/>
      <c r="I1" s="3251"/>
      <c r="J1" s="3251"/>
      <c r="K1" s="3251"/>
      <c r="L1" s="1098">
        <f>[1]Coverpage!I9</f>
        <v>964</v>
      </c>
    </row>
    <row r="2" spans="1:12" x14ac:dyDescent="0.2">
      <c r="A2" s="389" t="s">
        <v>677</v>
      </c>
      <c r="B2" s="393"/>
      <c r="C2" s="394"/>
      <c r="D2" s="1099"/>
      <c r="E2" s="1097"/>
      <c r="F2" s="1097"/>
      <c r="G2" s="3252" t="s">
        <v>549</v>
      </c>
      <c r="H2" s="3252"/>
      <c r="I2" s="3252"/>
      <c r="J2" s="3252"/>
      <c r="K2" s="3252"/>
      <c r="L2" s="3252"/>
    </row>
    <row r="3" spans="1:12" ht="12" customHeight="1" x14ac:dyDescent="0.2">
      <c r="A3" s="699"/>
      <c r="B3" s="395"/>
      <c r="C3" s="396"/>
      <c r="D3" s="1100"/>
      <c r="E3" s="1101"/>
      <c r="F3" s="1101"/>
      <c r="G3" s="3253" t="s">
        <v>550</v>
      </c>
      <c r="H3" s="3253"/>
      <c r="I3" s="1102">
        <f>[4]Coverage!I11</f>
        <v>2005</v>
      </c>
      <c r="J3" s="1101"/>
      <c r="K3" s="1101"/>
      <c r="L3" s="1103"/>
    </row>
    <row r="4" spans="1:12" ht="12" customHeight="1" x14ac:dyDescent="0.2">
      <c r="A4" s="3243" t="s">
        <v>678</v>
      </c>
      <c r="B4" s="3244"/>
      <c r="C4" s="397"/>
      <c r="D4" s="3245" t="s">
        <v>552</v>
      </c>
      <c r="E4" s="3246"/>
      <c r="F4" s="3246"/>
      <c r="G4" s="3246"/>
      <c r="H4" s="3247"/>
      <c r="I4" s="3248" t="s">
        <v>553</v>
      </c>
      <c r="J4" s="3250" t="s">
        <v>554</v>
      </c>
      <c r="K4" s="3248" t="s">
        <v>555</v>
      </c>
      <c r="L4" s="3254" t="s">
        <v>60</v>
      </c>
    </row>
    <row r="5" spans="1:12" ht="34.5" x14ac:dyDescent="0.2">
      <c r="A5" s="3243"/>
      <c r="B5" s="3244"/>
      <c r="C5" s="397"/>
      <c r="D5" s="2142" t="s">
        <v>556</v>
      </c>
      <c r="E5" s="2143" t="s">
        <v>557</v>
      </c>
      <c r="F5" s="2141" t="s">
        <v>558</v>
      </c>
      <c r="G5" s="2143" t="s">
        <v>555</v>
      </c>
      <c r="H5" s="2141" t="s">
        <v>61</v>
      </c>
      <c r="I5" s="3249"/>
      <c r="J5" s="3250"/>
      <c r="K5" s="3249"/>
      <c r="L5" s="3254"/>
    </row>
    <row r="6" spans="1:12" ht="10.5" customHeight="1" x14ac:dyDescent="0.2">
      <c r="A6" s="700"/>
      <c r="B6" s="398"/>
      <c r="C6" s="398"/>
      <c r="D6" s="1104" t="s">
        <v>559</v>
      </c>
      <c r="E6" s="1105" t="s">
        <v>560</v>
      </c>
      <c r="F6" s="1106" t="s">
        <v>561</v>
      </c>
      <c r="G6" s="1105" t="s">
        <v>562</v>
      </c>
      <c r="H6" s="1106" t="s">
        <v>563</v>
      </c>
      <c r="I6" s="1105" t="s">
        <v>564</v>
      </c>
      <c r="J6" s="1106" t="s">
        <v>565</v>
      </c>
      <c r="K6" s="1105" t="s">
        <v>566</v>
      </c>
      <c r="L6" s="1107" t="s">
        <v>567</v>
      </c>
    </row>
    <row r="7" spans="1:12" ht="10.5" customHeight="1" x14ac:dyDescent="0.2">
      <c r="A7" s="701"/>
      <c r="B7" s="399" t="s">
        <v>568</v>
      </c>
      <c r="C7" s="400"/>
      <c r="D7" s="1108" t="str">
        <f>IF([4]Coverage!J18="","",[4]Coverage!J18)</f>
        <v>A</v>
      </c>
      <c r="E7" s="1108" t="str">
        <f>IF([4]Coverage!K18="","",[4]Coverage!K18)</f>
        <v>A</v>
      </c>
      <c r="F7" s="1108" t="str">
        <f>IF([4]Coverage!L18="","",[4]Coverage!L18)</f>
        <v>A</v>
      </c>
      <c r="G7" s="1108" t="str">
        <f>IF([4]Coverage!M18="","",[4]Coverage!M18)</f>
        <v>A</v>
      </c>
      <c r="H7" s="1108" t="str">
        <f>IF([4]Coverage!M18="","",[4]Coverage!M18)</f>
        <v>A</v>
      </c>
      <c r="I7" s="1108" t="str">
        <f>IF([4]Coverage!N18="","",[4]Coverage!N18)</f>
        <v>A</v>
      </c>
      <c r="J7" s="1108" t="str">
        <f>IF([4]Coverage!O18="","",[4]Coverage!O18)</f>
        <v>A</v>
      </c>
      <c r="K7" s="1108" t="str">
        <f>IF([4]Coverage!P18="","",[4]Coverage!P18)</f>
        <v>A</v>
      </c>
      <c r="L7" s="1108" t="str">
        <f>IF([4]Coverage!P18="","",[4]Coverage!P18)</f>
        <v>A</v>
      </c>
    </row>
    <row r="8" spans="1:12" s="859" customFormat="1" ht="15" customHeight="1" x14ac:dyDescent="0.2">
      <c r="A8" s="800">
        <v>82</v>
      </c>
      <c r="B8" s="801" t="s">
        <v>203</v>
      </c>
      <c r="C8" s="858" t="s">
        <v>571</v>
      </c>
      <c r="D8" s="1623">
        <v>773</v>
      </c>
      <c r="E8" s="1623">
        <v>-1386</v>
      </c>
      <c r="F8" s="1623">
        <v>-95</v>
      </c>
      <c r="G8" s="1623">
        <v>205</v>
      </c>
      <c r="H8" s="1623">
        <v>-503</v>
      </c>
      <c r="I8" s="1623">
        <v>0</v>
      </c>
      <c r="J8" s="1623">
        <v>4336</v>
      </c>
      <c r="K8" s="1623">
        <v>-1443</v>
      </c>
      <c r="L8" s="1623">
        <v>2390</v>
      </c>
    </row>
    <row r="9" spans="1:12" s="859" customFormat="1" ht="15.75" customHeight="1" x14ac:dyDescent="0.2">
      <c r="A9" s="702">
        <v>821</v>
      </c>
      <c r="B9" s="401" t="s">
        <v>204</v>
      </c>
      <c r="C9" s="860" t="s">
        <v>571</v>
      </c>
      <c r="D9" s="1624">
        <v>-3525</v>
      </c>
      <c r="E9" s="1624">
        <v>-2183</v>
      </c>
      <c r="F9" s="1624">
        <v>-95</v>
      </c>
      <c r="G9" s="1624">
        <v>205</v>
      </c>
      <c r="H9" s="1624">
        <v>-5598</v>
      </c>
      <c r="I9" s="1624">
        <v>0</v>
      </c>
      <c r="J9" s="1624">
        <v>3556</v>
      </c>
      <c r="K9" s="1624">
        <v>-1443</v>
      </c>
      <c r="L9" s="1624">
        <v>-3485</v>
      </c>
    </row>
    <row r="10" spans="1:12" ht="9.75" customHeight="1" x14ac:dyDescent="0.2">
      <c r="A10" s="701">
        <v>8211</v>
      </c>
      <c r="B10" s="403" t="s">
        <v>679</v>
      </c>
      <c r="C10" s="402" t="s">
        <v>571</v>
      </c>
      <c r="D10" s="1625">
        <v>847</v>
      </c>
      <c r="E10" s="1625">
        <v>-375</v>
      </c>
      <c r="F10" s="1625">
        <v>667</v>
      </c>
      <c r="G10" s="1625">
        <v>205</v>
      </c>
      <c r="H10" s="1625">
        <v>1344</v>
      </c>
      <c r="I10" s="1625"/>
      <c r="J10" s="1625">
        <v>99</v>
      </c>
      <c r="K10" s="1625">
        <v>-1443</v>
      </c>
      <c r="L10" s="1625">
        <v>0</v>
      </c>
    </row>
    <row r="11" spans="1:12" ht="9.75" customHeight="1" x14ac:dyDescent="0.2">
      <c r="A11" s="701">
        <v>8212</v>
      </c>
      <c r="B11" s="403" t="s">
        <v>680</v>
      </c>
      <c r="C11" s="402" t="s">
        <v>571</v>
      </c>
      <c r="D11" s="1625">
        <v>-2633</v>
      </c>
      <c r="E11" s="1625">
        <v>0</v>
      </c>
      <c r="F11" s="1625">
        <v>0</v>
      </c>
      <c r="G11" s="1625">
        <v>0</v>
      </c>
      <c r="H11" s="1625">
        <v>-2633</v>
      </c>
      <c r="I11" s="1625"/>
      <c r="J11" s="1625">
        <v>0</v>
      </c>
      <c r="K11" s="1625">
        <v>0</v>
      </c>
      <c r="L11" s="1625">
        <v>-2633</v>
      </c>
    </row>
    <row r="12" spans="1:12" ht="9.75" customHeight="1" x14ac:dyDescent="0.2">
      <c r="A12" s="701">
        <v>8213</v>
      </c>
      <c r="B12" s="403" t="s">
        <v>681</v>
      </c>
      <c r="C12" s="402" t="s">
        <v>571</v>
      </c>
      <c r="D12" s="1625">
        <v>1199</v>
      </c>
      <c r="E12" s="1625">
        <v>-820</v>
      </c>
      <c r="F12" s="1625">
        <v>1310</v>
      </c>
      <c r="G12" s="1625">
        <v>0</v>
      </c>
      <c r="H12" s="1625">
        <v>1689</v>
      </c>
      <c r="I12" s="1625"/>
      <c r="J12" s="1625">
        <v>3663</v>
      </c>
      <c r="K12" s="1625">
        <v>0</v>
      </c>
      <c r="L12" s="1625">
        <v>5352</v>
      </c>
    </row>
    <row r="13" spans="1:12" ht="9.75" customHeight="1" x14ac:dyDescent="0.2">
      <c r="A13" s="701">
        <v>8214</v>
      </c>
      <c r="B13" s="403" t="s">
        <v>682</v>
      </c>
      <c r="C13" s="402" t="s">
        <v>571</v>
      </c>
      <c r="D13" s="1625">
        <v>0</v>
      </c>
      <c r="E13" s="1625">
        <v>37</v>
      </c>
      <c r="F13" s="1625">
        <v>0</v>
      </c>
      <c r="G13" s="1625">
        <v>0</v>
      </c>
      <c r="H13" s="1625">
        <v>37</v>
      </c>
      <c r="I13" s="1625"/>
      <c r="J13" s="1625">
        <v>0</v>
      </c>
      <c r="K13" s="1625">
        <v>0</v>
      </c>
      <c r="L13" s="1625">
        <v>37</v>
      </c>
    </row>
    <row r="14" spans="1:12" ht="9.75" customHeight="1" x14ac:dyDescent="0.2">
      <c r="A14" s="701">
        <v>8215</v>
      </c>
      <c r="B14" s="403" t="s">
        <v>683</v>
      </c>
      <c r="C14" s="402" t="s">
        <v>571</v>
      </c>
      <c r="D14" s="1625">
        <v>-3321</v>
      </c>
      <c r="E14" s="1625">
        <v>-919</v>
      </c>
      <c r="F14" s="1625">
        <v>-467</v>
      </c>
      <c r="G14" s="1625">
        <v>0</v>
      </c>
      <c r="H14" s="1625">
        <v>-4707</v>
      </c>
      <c r="I14" s="1625"/>
      <c r="J14" s="1625">
        <v>-213</v>
      </c>
      <c r="K14" s="1625">
        <v>0</v>
      </c>
      <c r="L14" s="1625">
        <v>-4920</v>
      </c>
    </row>
    <row r="15" spans="1:12" ht="9.75" customHeight="1" x14ac:dyDescent="0.2">
      <c r="A15" s="701">
        <v>8216</v>
      </c>
      <c r="B15" s="403" t="s">
        <v>684</v>
      </c>
      <c r="C15" s="402" t="s">
        <v>571</v>
      </c>
      <c r="D15" s="1625">
        <v>383</v>
      </c>
      <c r="E15" s="1625">
        <v>-106</v>
      </c>
      <c r="F15" s="1625">
        <v>-1605</v>
      </c>
      <c r="G15" s="1625">
        <v>0</v>
      </c>
      <c r="H15" s="1625">
        <v>-1328</v>
      </c>
      <c r="I15" s="1625"/>
      <c r="J15" s="1625">
        <v>7</v>
      </c>
      <c r="K15" s="1625">
        <v>0</v>
      </c>
      <c r="L15" s="1625">
        <v>-1321</v>
      </c>
    </row>
    <row r="16" spans="1:12" s="859" customFormat="1" ht="15.75" customHeight="1" x14ac:dyDescent="0.2">
      <c r="A16" s="702">
        <v>822</v>
      </c>
      <c r="B16" s="401" t="s">
        <v>205</v>
      </c>
      <c r="C16" s="860" t="s">
        <v>571</v>
      </c>
      <c r="D16" s="1624">
        <v>4298</v>
      </c>
      <c r="E16" s="1624">
        <v>797</v>
      </c>
      <c r="F16" s="1624">
        <v>0</v>
      </c>
      <c r="G16" s="1624">
        <v>0</v>
      </c>
      <c r="H16" s="1624">
        <v>5095</v>
      </c>
      <c r="I16" s="1624">
        <v>0</v>
      </c>
      <c r="J16" s="1624">
        <v>780</v>
      </c>
      <c r="K16" s="1624">
        <v>0</v>
      </c>
      <c r="L16" s="1624">
        <v>5875</v>
      </c>
    </row>
    <row r="17" spans="1:12" ht="9.75" customHeight="1" x14ac:dyDescent="0.2">
      <c r="A17" s="701">
        <v>8221</v>
      </c>
      <c r="B17" s="403" t="s">
        <v>685</v>
      </c>
      <c r="C17" s="402" t="s">
        <v>571</v>
      </c>
      <c r="D17" s="1625">
        <v>417</v>
      </c>
      <c r="E17" s="1625">
        <v>0</v>
      </c>
      <c r="F17" s="1625">
        <v>0</v>
      </c>
      <c r="G17" s="1625">
        <v>0</v>
      </c>
      <c r="H17" s="1626">
        <v>417</v>
      </c>
      <c r="I17" s="1625"/>
      <c r="J17" s="1625">
        <v>0</v>
      </c>
      <c r="K17" s="1625">
        <v>0</v>
      </c>
      <c r="L17" s="1627">
        <v>417</v>
      </c>
    </row>
    <row r="18" spans="1:12" ht="9.75" customHeight="1" x14ac:dyDescent="0.2">
      <c r="A18" s="701">
        <v>8227</v>
      </c>
      <c r="B18" s="403" t="s">
        <v>686</v>
      </c>
      <c r="C18" s="402" t="s">
        <v>571</v>
      </c>
      <c r="D18" s="1625">
        <v>541</v>
      </c>
      <c r="E18" s="1625">
        <v>797</v>
      </c>
      <c r="F18" s="1625">
        <v>0</v>
      </c>
      <c r="G18" s="1625">
        <v>0</v>
      </c>
      <c r="H18" s="1626">
        <v>1338</v>
      </c>
      <c r="I18" s="1625"/>
      <c r="J18" s="1625">
        <v>780</v>
      </c>
      <c r="K18" s="1625">
        <v>0</v>
      </c>
      <c r="L18" s="1627">
        <v>2118</v>
      </c>
    </row>
    <row r="19" spans="1:12" ht="9.75" customHeight="1" x14ac:dyDescent="0.2">
      <c r="A19" s="701">
        <v>8228</v>
      </c>
      <c r="B19" s="403" t="s">
        <v>295</v>
      </c>
      <c r="C19" s="402" t="s">
        <v>571</v>
      </c>
      <c r="D19" s="1625">
        <v>3340</v>
      </c>
      <c r="E19" s="1625">
        <v>0</v>
      </c>
      <c r="F19" s="1625">
        <v>0</v>
      </c>
      <c r="G19" s="1625">
        <v>0</v>
      </c>
      <c r="H19" s="1626">
        <v>3340</v>
      </c>
      <c r="I19" s="1625"/>
      <c r="J19" s="1625">
        <v>0</v>
      </c>
      <c r="K19" s="1625">
        <v>0</v>
      </c>
      <c r="L19" s="1627">
        <v>3340</v>
      </c>
    </row>
    <row r="20" spans="1:12" ht="9.75" customHeight="1" x14ac:dyDescent="0.2">
      <c r="A20" s="701">
        <v>8229</v>
      </c>
      <c r="B20" s="403" t="s">
        <v>296</v>
      </c>
      <c r="C20" s="402" t="s">
        <v>571</v>
      </c>
      <c r="D20" s="1625">
        <v>0</v>
      </c>
      <c r="E20" s="1625">
        <v>0</v>
      </c>
      <c r="F20" s="1625">
        <v>0</v>
      </c>
      <c r="G20" s="1625">
        <v>0</v>
      </c>
      <c r="H20" s="1626">
        <v>0</v>
      </c>
      <c r="I20" s="1625"/>
      <c r="J20" s="1625">
        <v>0</v>
      </c>
      <c r="K20" s="1625">
        <v>0</v>
      </c>
      <c r="L20" s="1627">
        <v>0</v>
      </c>
    </row>
    <row r="21" spans="1:12" s="859" customFormat="1" ht="15.75" customHeight="1" x14ac:dyDescent="0.2">
      <c r="A21" s="702">
        <v>823</v>
      </c>
      <c r="B21" s="401" t="s">
        <v>206</v>
      </c>
      <c r="C21" s="860" t="s">
        <v>571</v>
      </c>
      <c r="D21" s="1624">
        <v>0</v>
      </c>
      <c r="E21" s="1624">
        <v>0</v>
      </c>
      <c r="F21" s="1624">
        <v>0</v>
      </c>
      <c r="G21" s="1624">
        <v>0</v>
      </c>
      <c r="H21" s="1628">
        <v>0</v>
      </c>
      <c r="I21" s="1624"/>
      <c r="J21" s="1624">
        <v>0</v>
      </c>
      <c r="K21" s="1624">
        <v>0</v>
      </c>
      <c r="L21" s="1629">
        <v>0</v>
      </c>
    </row>
    <row r="22" spans="1:12" s="859" customFormat="1" ht="15.75" customHeight="1" x14ac:dyDescent="0.2">
      <c r="A22" s="800">
        <v>83</v>
      </c>
      <c r="B22" s="801" t="s">
        <v>593</v>
      </c>
      <c r="C22" s="858" t="s">
        <v>571</v>
      </c>
      <c r="D22" s="1623">
        <v>42111</v>
      </c>
      <c r="E22" s="1623">
        <v>-527</v>
      </c>
      <c r="F22" s="1623">
        <v>-2623</v>
      </c>
      <c r="G22" s="1623">
        <v>205</v>
      </c>
      <c r="H22" s="1630">
        <v>39166</v>
      </c>
      <c r="I22" s="1623">
        <v>0</v>
      </c>
      <c r="J22" s="1623">
        <v>3834</v>
      </c>
      <c r="K22" s="1623">
        <v>-1443</v>
      </c>
      <c r="L22" s="1631">
        <v>41557</v>
      </c>
    </row>
    <row r="23" spans="1:12" s="859" customFormat="1" ht="15.75" customHeight="1" x14ac:dyDescent="0.2">
      <c r="A23" s="702">
        <v>831</v>
      </c>
      <c r="B23" s="401" t="s">
        <v>594</v>
      </c>
      <c r="C23" s="860" t="s">
        <v>571</v>
      </c>
      <c r="D23" s="1624">
        <v>18288</v>
      </c>
      <c r="E23" s="1624">
        <v>-1604</v>
      </c>
      <c r="F23" s="1624">
        <v>-2623</v>
      </c>
      <c r="G23" s="1624">
        <v>205</v>
      </c>
      <c r="H23" s="1628">
        <v>14266</v>
      </c>
      <c r="I23" s="1624">
        <v>0</v>
      </c>
      <c r="J23" s="1624">
        <v>3078</v>
      </c>
      <c r="K23" s="1624">
        <v>-1443</v>
      </c>
      <c r="L23" s="1629">
        <v>15901</v>
      </c>
    </row>
    <row r="24" spans="1:12" ht="9.75" customHeight="1" x14ac:dyDescent="0.2">
      <c r="A24" s="701">
        <v>8311</v>
      </c>
      <c r="B24" s="403" t="s">
        <v>685</v>
      </c>
      <c r="C24" s="402" t="s">
        <v>571</v>
      </c>
      <c r="D24" s="1625">
        <v>947</v>
      </c>
      <c r="E24" s="1625">
        <v>-993</v>
      </c>
      <c r="F24" s="1625">
        <v>-321</v>
      </c>
      <c r="G24" s="1625">
        <v>205</v>
      </c>
      <c r="H24" s="1626">
        <v>-162</v>
      </c>
      <c r="I24" s="1625"/>
      <c r="J24" s="1625">
        <v>1605</v>
      </c>
      <c r="K24" s="1625">
        <v>-1443</v>
      </c>
      <c r="L24" s="1627">
        <v>0</v>
      </c>
    </row>
    <row r="25" spans="1:12" ht="9.75" customHeight="1" x14ac:dyDescent="0.2">
      <c r="A25" s="701">
        <v>8312</v>
      </c>
      <c r="B25" s="403" t="s">
        <v>642</v>
      </c>
      <c r="C25" s="402" t="s">
        <v>571</v>
      </c>
      <c r="D25" s="1625">
        <v>0</v>
      </c>
      <c r="E25" s="1625">
        <v>0</v>
      </c>
      <c r="F25" s="1625">
        <v>0</v>
      </c>
      <c r="G25" s="1625">
        <v>0</v>
      </c>
      <c r="H25" s="1626">
        <v>0</v>
      </c>
      <c r="I25" s="1625"/>
      <c r="J25" s="1625">
        <v>-220</v>
      </c>
      <c r="K25" s="1625">
        <v>0</v>
      </c>
      <c r="L25" s="1627">
        <v>-220</v>
      </c>
    </row>
    <row r="26" spans="1:12" ht="9.75" customHeight="1" x14ac:dyDescent="0.2">
      <c r="A26" s="701">
        <v>8313</v>
      </c>
      <c r="B26" s="403" t="s">
        <v>643</v>
      </c>
      <c r="C26" s="402" t="s">
        <v>571</v>
      </c>
      <c r="D26" s="1625">
        <v>-7890</v>
      </c>
      <c r="E26" s="1625">
        <v>-114</v>
      </c>
      <c r="F26" s="1625">
        <v>-1049</v>
      </c>
      <c r="G26" s="1625">
        <v>0</v>
      </c>
      <c r="H26" s="1626">
        <v>-9053</v>
      </c>
      <c r="I26" s="1625"/>
      <c r="J26" s="1625">
        <v>1446</v>
      </c>
      <c r="K26" s="1625">
        <v>0</v>
      </c>
      <c r="L26" s="1627">
        <v>-7607</v>
      </c>
    </row>
    <row r="27" spans="1:12" ht="9.75" customHeight="1" x14ac:dyDescent="0.2">
      <c r="A27" s="701">
        <v>8314</v>
      </c>
      <c r="B27" s="403" t="s">
        <v>682</v>
      </c>
      <c r="C27" s="402" t="s">
        <v>571</v>
      </c>
      <c r="D27" s="1625">
        <v>16581</v>
      </c>
      <c r="E27" s="1625">
        <v>0</v>
      </c>
      <c r="F27" s="1625">
        <v>0</v>
      </c>
      <c r="G27" s="1625">
        <v>0</v>
      </c>
      <c r="H27" s="1626">
        <v>16581</v>
      </c>
      <c r="I27" s="1625"/>
      <c r="J27" s="1625">
        <v>339</v>
      </c>
      <c r="K27" s="1625">
        <v>0</v>
      </c>
      <c r="L27" s="1627">
        <v>16920</v>
      </c>
    </row>
    <row r="28" spans="1:12" ht="9.75" customHeight="1" x14ac:dyDescent="0.2">
      <c r="A28" s="701">
        <v>8315</v>
      </c>
      <c r="B28" s="403" t="s">
        <v>702</v>
      </c>
      <c r="C28" s="402" t="s">
        <v>571</v>
      </c>
      <c r="D28" s="1625">
        <v>8321</v>
      </c>
      <c r="E28" s="1625">
        <v>-508</v>
      </c>
      <c r="F28" s="1625">
        <v>1229</v>
      </c>
      <c r="G28" s="1625">
        <v>0</v>
      </c>
      <c r="H28" s="1626">
        <v>9042</v>
      </c>
      <c r="I28" s="1625"/>
      <c r="J28" s="1625">
        <v>40</v>
      </c>
      <c r="K28" s="1625">
        <v>0</v>
      </c>
      <c r="L28" s="1627">
        <v>9082</v>
      </c>
    </row>
    <row r="29" spans="1:12" ht="9.75" customHeight="1" x14ac:dyDescent="0.2">
      <c r="A29" s="701">
        <v>8316</v>
      </c>
      <c r="B29" s="403" t="s">
        <v>684</v>
      </c>
      <c r="C29" s="402" t="s">
        <v>571</v>
      </c>
      <c r="D29" s="1625">
        <v>329</v>
      </c>
      <c r="E29" s="1625">
        <v>11</v>
      </c>
      <c r="F29" s="1625">
        <v>-2482</v>
      </c>
      <c r="G29" s="1625">
        <v>0</v>
      </c>
      <c r="H29" s="1626">
        <v>-2142</v>
      </c>
      <c r="I29" s="1625"/>
      <c r="J29" s="1625">
        <v>-132</v>
      </c>
      <c r="K29" s="1625">
        <v>0</v>
      </c>
      <c r="L29" s="1627">
        <v>-2274</v>
      </c>
    </row>
    <row r="30" spans="1:12" s="859" customFormat="1" ht="15.75" customHeight="1" x14ac:dyDescent="0.2">
      <c r="A30" s="702">
        <v>832</v>
      </c>
      <c r="B30" s="401" t="s">
        <v>595</v>
      </c>
      <c r="C30" s="860" t="s">
        <v>571</v>
      </c>
      <c r="D30" s="1624">
        <v>23823</v>
      </c>
      <c r="E30" s="1624">
        <v>1077</v>
      </c>
      <c r="F30" s="1624">
        <v>0</v>
      </c>
      <c r="G30" s="1624">
        <v>0</v>
      </c>
      <c r="H30" s="1628">
        <v>24900</v>
      </c>
      <c r="I30" s="1624">
        <v>0</v>
      </c>
      <c r="J30" s="1624">
        <v>756</v>
      </c>
      <c r="K30" s="1624">
        <v>0</v>
      </c>
      <c r="L30" s="1629">
        <v>25656</v>
      </c>
    </row>
    <row r="31" spans="1:12" ht="9.75" customHeight="1" x14ac:dyDescent="0.2">
      <c r="A31" s="701">
        <v>8321</v>
      </c>
      <c r="B31" s="403" t="s">
        <v>679</v>
      </c>
      <c r="C31" s="402" t="s">
        <v>571</v>
      </c>
      <c r="D31" s="1625">
        <v>-671</v>
      </c>
      <c r="E31" s="1625">
        <v>0</v>
      </c>
      <c r="F31" s="1625">
        <v>0</v>
      </c>
      <c r="G31" s="1625">
        <v>0</v>
      </c>
      <c r="H31" s="1626">
        <v>-671</v>
      </c>
      <c r="I31" s="1625"/>
      <c r="J31" s="1625">
        <v>-4</v>
      </c>
      <c r="K31" s="1625">
        <v>0</v>
      </c>
      <c r="L31" s="1627">
        <v>-675</v>
      </c>
    </row>
    <row r="32" spans="1:12" ht="9.75" customHeight="1" x14ac:dyDescent="0.2">
      <c r="A32" s="701">
        <v>8327</v>
      </c>
      <c r="B32" s="403" t="s">
        <v>686</v>
      </c>
      <c r="C32" s="402" t="s">
        <v>571</v>
      </c>
      <c r="D32" s="1625">
        <v>1723</v>
      </c>
      <c r="E32" s="1625">
        <v>0</v>
      </c>
      <c r="F32" s="1625">
        <v>0</v>
      </c>
      <c r="G32" s="1625">
        <v>0</v>
      </c>
      <c r="H32" s="1626">
        <v>1723</v>
      </c>
      <c r="I32" s="1625"/>
      <c r="J32" s="1625">
        <v>805</v>
      </c>
      <c r="K32" s="1625">
        <v>0</v>
      </c>
      <c r="L32" s="1627">
        <v>2528</v>
      </c>
    </row>
    <row r="33" spans="1:12" ht="9.75" customHeight="1" x14ac:dyDescent="0.2">
      <c r="A33" s="701">
        <v>8328</v>
      </c>
      <c r="B33" s="403" t="s">
        <v>295</v>
      </c>
      <c r="C33" s="402" t="s">
        <v>571</v>
      </c>
      <c r="D33" s="1625">
        <v>22771</v>
      </c>
      <c r="E33" s="1625">
        <v>1077</v>
      </c>
      <c r="F33" s="1625">
        <v>0</v>
      </c>
      <c r="G33" s="1625">
        <v>0</v>
      </c>
      <c r="H33" s="1626">
        <v>23848</v>
      </c>
      <c r="I33" s="1625"/>
      <c r="J33" s="1625">
        <v>0</v>
      </c>
      <c r="K33" s="1625">
        <v>0</v>
      </c>
      <c r="L33" s="1627">
        <v>23848</v>
      </c>
    </row>
    <row r="34" spans="1:12" ht="10.5" customHeight="1" x14ac:dyDescent="0.2">
      <c r="A34" s="700">
        <v>8329</v>
      </c>
      <c r="B34" s="405" t="s">
        <v>296</v>
      </c>
      <c r="C34" s="404" t="s">
        <v>571</v>
      </c>
      <c r="D34" s="1632">
        <v>0</v>
      </c>
      <c r="E34" s="1632">
        <v>0</v>
      </c>
      <c r="F34" s="1632">
        <v>0</v>
      </c>
      <c r="G34" s="1632">
        <v>0</v>
      </c>
      <c r="H34" s="1633">
        <v>0</v>
      </c>
      <c r="I34" s="1632"/>
      <c r="J34" s="1632">
        <v>-45</v>
      </c>
      <c r="K34" s="1632">
        <v>0</v>
      </c>
      <c r="L34" s="1634">
        <v>-45</v>
      </c>
    </row>
    <row r="35" spans="1:12" ht="12.75" customHeight="1" x14ac:dyDescent="0.2">
      <c r="A35" s="406" t="s">
        <v>58</v>
      </c>
      <c r="B35" s="402"/>
      <c r="C35" s="402"/>
      <c r="D35" s="1109"/>
      <c r="E35" s="1109"/>
      <c r="F35" s="1109"/>
      <c r="G35" s="1109"/>
      <c r="H35" s="1109"/>
      <c r="I35" s="1109"/>
      <c r="J35" s="1109"/>
      <c r="K35" s="1109"/>
      <c r="L35" s="1109"/>
    </row>
    <row r="36" spans="1:12" ht="9.75" customHeight="1" x14ac:dyDescent="0.2">
      <c r="A36" s="406" t="s">
        <v>59</v>
      </c>
      <c r="B36" s="402"/>
      <c r="C36" s="402"/>
      <c r="D36" s="1109"/>
      <c r="E36" s="1109"/>
      <c r="F36" s="1109"/>
      <c r="G36" s="1109"/>
      <c r="H36" s="1109"/>
      <c r="I36" s="1109"/>
      <c r="J36" s="1109"/>
      <c r="K36" s="1109"/>
      <c r="L36" s="1109"/>
    </row>
    <row r="37" spans="1:12" ht="10.5" customHeight="1" x14ac:dyDescent="0.2"/>
    <row r="38" spans="1:12" ht="10.5" customHeight="1" x14ac:dyDescent="0.2"/>
  </sheetData>
  <mergeCells count="10">
    <mergeCell ref="A4:B5"/>
    <mergeCell ref="D4:H4"/>
    <mergeCell ref="I4:I5"/>
    <mergeCell ref="J4:J5"/>
    <mergeCell ref="G1:K1"/>
    <mergeCell ref="G2:L2"/>
    <mergeCell ref="G3:H3"/>
    <mergeCell ref="K4:K5"/>
    <mergeCell ref="L4:L5"/>
    <mergeCell ref="A1:B1"/>
  </mergeCells>
  <phoneticPr fontId="2" type="noConversion"/>
  <printOptions horizontalCentered="1"/>
  <pageMargins left="0.19685039370078741" right="0.19685039370078741" top="0.6692913385826772" bottom="0.51181102362204722" header="0" footer="0.31496062992125984"/>
  <pageSetup paperSize="9" firstPageNumber="31" fitToWidth="0" orientation="landscape" r:id="rId1"/>
  <headerFooter alignWithMargins="0">
    <oddFooter>&amp;C&amp;P</oddFooter>
  </headerFooter>
  <rowBreaks count="1" manualBreakCount="1">
    <brk id="37" max="16383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4">
    <pageSetUpPr fitToPage="1"/>
  </sheetPr>
  <dimension ref="A1:I75"/>
  <sheetViews>
    <sheetView view="pageBreakPreview" zoomScale="75" zoomScaleNormal="100" zoomScaleSheetLayoutView="75" workbookViewId="0">
      <selection sqref="A1:B1"/>
    </sheetView>
  </sheetViews>
  <sheetFormatPr defaultRowHeight="12.75" x14ac:dyDescent="0.2"/>
  <cols>
    <col min="1" max="1" width="10.5703125" style="391" customWidth="1"/>
    <col min="2" max="2" width="17.140625" style="391" customWidth="1"/>
    <col min="3" max="3" width="9.85546875" style="1110" customWidth="1"/>
    <col min="4" max="4" width="10.85546875" style="1110" customWidth="1"/>
    <col min="5" max="9" width="9.85546875" style="1110" customWidth="1"/>
    <col min="10" max="16384" width="9.140625" style="391"/>
  </cols>
  <sheetData>
    <row r="1" spans="1:9" ht="27.75" customHeight="1" x14ac:dyDescent="0.2">
      <c r="A1" s="3255" t="s">
        <v>184</v>
      </c>
      <c r="B1" s="3075"/>
      <c r="C1" s="1097"/>
      <c r="D1" s="3251" t="str">
        <f>[5]Coverpage!I7</f>
        <v>Poland</v>
      </c>
      <c r="E1" s="3251"/>
      <c r="F1" s="3251"/>
      <c r="G1" s="3251"/>
      <c r="H1" s="3251"/>
      <c r="I1" s="1098">
        <f>[5]Coverpage!I9</f>
        <v>964</v>
      </c>
    </row>
    <row r="2" spans="1:9" ht="14.25" x14ac:dyDescent="0.2">
      <c r="A2" s="389" t="s">
        <v>289</v>
      </c>
      <c r="B2" s="407"/>
      <c r="C2" s="1097"/>
      <c r="D2" s="3266" t="s">
        <v>704</v>
      </c>
      <c r="E2" s="3266"/>
      <c r="F2" s="3266"/>
      <c r="G2" s="3266"/>
      <c r="H2" s="3266"/>
      <c r="I2" s="3266"/>
    </row>
    <row r="3" spans="1:9" ht="12.75" customHeight="1" x14ac:dyDescent="0.2">
      <c r="A3" s="407"/>
      <c r="B3" s="407"/>
      <c r="C3" s="1097"/>
      <c r="D3" s="1097"/>
      <c r="E3" s="1097"/>
      <c r="F3" s="1097"/>
      <c r="G3" s="3267">
        <f>[4]Coverage!I11</f>
        <v>2005</v>
      </c>
      <c r="H3" s="3267"/>
      <c r="I3" s="3267"/>
    </row>
    <row r="4" spans="1:9" ht="13.5" customHeight="1" x14ac:dyDescent="0.2">
      <c r="A4" s="409" t="s">
        <v>705</v>
      </c>
      <c r="B4" s="392"/>
      <c r="C4" s="1111"/>
      <c r="D4" s="1111"/>
      <c r="E4" s="1112"/>
      <c r="F4" s="1113"/>
      <c r="G4" s="1114"/>
      <c r="H4" s="1112"/>
      <c r="I4" s="1115"/>
    </row>
    <row r="5" spans="1:9" ht="12.75" customHeight="1" x14ac:dyDescent="0.2">
      <c r="A5" s="408" t="s">
        <v>706</v>
      </c>
      <c r="B5" s="392"/>
      <c r="C5" s="1111"/>
      <c r="D5" s="1111"/>
      <c r="E5" s="1111"/>
      <c r="F5" s="1111"/>
      <c r="G5" s="1111"/>
      <c r="H5" s="1111"/>
      <c r="I5" s="1111"/>
    </row>
    <row r="6" spans="1:9" ht="12.75" customHeight="1" x14ac:dyDescent="0.2">
      <c r="A6" s="3259"/>
      <c r="B6" s="3260"/>
      <c r="C6" s="3263" t="s">
        <v>707</v>
      </c>
      <c r="D6" s="3264"/>
      <c r="E6" s="3264"/>
      <c r="F6" s="3264"/>
      <c r="G6" s="3264"/>
      <c r="H6" s="3264"/>
      <c r="I6" s="3265"/>
    </row>
    <row r="7" spans="1:9" ht="33" customHeight="1" x14ac:dyDescent="0.2">
      <c r="A7" s="3261"/>
      <c r="B7" s="3262"/>
      <c r="C7" s="2136" t="s">
        <v>734</v>
      </c>
      <c r="D7" s="2137" t="s">
        <v>557</v>
      </c>
      <c r="E7" s="2137" t="s">
        <v>708</v>
      </c>
      <c r="F7" s="2137" t="s">
        <v>709</v>
      </c>
      <c r="G7" s="2137" t="s">
        <v>710</v>
      </c>
      <c r="H7" s="2139" t="s">
        <v>711</v>
      </c>
      <c r="I7" s="2140" t="s">
        <v>712</v>
      </c>
    </row>
    <row r="8" spans="1:9" ht="12.75" customHeight="1" x14ac:dyDescent="0.2">
      <c r="A8" s="3256" t="s">
        <v>713</v>
      </c>
      <c r="B8" s="410" t="s">
        <v>734</v>
      </c>
      <c r="C8" s="1635"/>
      <c r="D8" s="1636">
        <v>0</v>
      </c>
      <c r="E8" s="1636">
        <v>0</v>
      </c>
      <c r="F8" s="1636">
        <v>0</v>
      </c>
      <c r="G8" s="1637"/>
      <c r="H8" s="1638">
        <v>304</v>
      </c>
      <c r="I8" s="1639">
        <v>304</v>
      </c>
    </row>
    <row r="9" spans="1:9" ht="12.75" customHeight="1" x14ac:dyDescent="0.2">
      <c r="A9" s="3257"/>
      <c r="B9" s="411" t="s">
        <v>557</v>
      </c>
      <c r="C9" s="1640">
        <v>267</v>
      </c>
      <c r="D9" s="1641"/>
      <c r="E9" s="1642">
        <v>0</v>
      </c>
      <c r="F9" s="1642">
        <v>267</v>
      </c>
      <c r="G9" s="1643"/>
      <c r="H9" s="1644">
        <v>201</v>
      </c>
      <c r="I9" s="1645">
        <v>468</v>
      </c>
    </row>
    <row r="10" spans="1:9" ht="12.75" customHeight="1" x14ac:dyDescent="0.2">
      <c r="A10" s="3257"/>
      <c r="B10" s="411" t="s">
        <v>708</v>
      </c>
      <c r="C10" s="1640">
        <v>0</v>
      </c>
      <c r="D10" s="1642">
        <v>0</v>
      </c>
      <c r="E10" s="1641"/>
      <c r="F10" s="1642">
        <v>0</v>
      </c>
      <c r="G10" s="1643"/>
      <c r="H10" s="1644">
        <v>1</v>
      </c>
      <c r="I10" s="1645">
        <v>1</v>
      </c>
    </row>
    <row r="11" spans="1:9" ht="12.75" customHeight="1" x14ac:dyDescent="0.2">
      <c r="A11" s="3257"/>
      <c r="B11" s="412" t="s">
        <v>709</v>
      </c>
      <c r="C11" s="1646">
        <v>267</v>
      </c>
      <c r="D11" s="1647">
        <v>0</v>
      </c>
      <c r="E11" s="1647">
        <v>0</v>
      </c>
      <c r="F11" s="1648"/>
      <c r="G11" s="1643"/>
      <c r="H11" s="1649">
        <v>506</v>
      </c>
      <c r="I11" s="1645">
        <v>773</v>
      </c>
    </row>
    <row r="12" spans="1:9" ht="12.75" customHeight="1" x14ac:dyDescent="0.2">
      <c r="A12" s="3257"/>
      <c r="B12" s="411" t="s">
        <v>710</v>
      </c>
      <c r="C12" s="1650"/>
      <c r="D12" s="1651"/>
      <c r="E12" s="1652"/>
      <c r="F12" s="1652"/>
      <c r="G12" s="1648"/>
      <c r="H12" s="1653"/>
      <c r="I12" s="1654"/>
    </row>
    <row r="13" spans="1:9" ht="12.75" customHeight="1" x14ac:dyDescent="0.2">
      <c r="A13" s="3257"/>
      <c r="B13" s="413" t="s">
        <v>711</v>
      </c>
      <c r="C13" s="1647">
        <v>158</v>
      </c>
      <c r="D13" s="1647">
        <v>0</v>
      </c>
      <c r="E13" s="1647">
        <v>0</v>
      </c>
      <c r="F13" s="1655">
        <v>158</v>
      </c>
      <c r="G13" s="1656"/>
      <c r="H13" s="1657"/>
      <c r="I13" s="1645">
        <v>158</v>
      </c>
    </row>
    <row r="14" spans="1:9" ht="12.75" customHeight="1" x14ac:dyDescent="0.2">
      <c r="A14" s="3258"/>
      <c r="B14" s="414" t="s">
        <v>714</v>
      </c>
      <c r="C14" s="1658">
        <v>425</v>
      </c>
      <c r="D14" s="1659">
        <v>0</v>
      </c>
      <c r="E14" s="1659">
        <v>0</v>
      </c>
      <c r="F14" s="1659">
        <v>425</v>
      </c>
      <c r="G14" s="1660"/>
      <c r="H14" s="1659">
        <v>506</v>
      </c>
      <c r="I14" s="1661">
        <v>931</v>
      </c>
    </row>
    <row r="15" spans="1:9" ht="12.75" customHeight="1" x14ac:dyDescent="0.2">
      <c r="A15" s="392"/>
      <c r="B15" s="392"/>
      <c r="C15" s="1111"/>
      <c r="D15" s="1111"/>
      <c r="E15" s="1111"/>
      <c r="F15" s="1111"/>
      <c r="G15" s="1111"/>
      <c r="H15" s="1111"/>
      <c r="I15" s="1306"/>
    </row>
    <row r="16" spans="1:9" ht="12.75" customHeight="1" x14ac:dyDescent="0.2">
      <c r="A16" s="408" t="s">
        <v>715</v>
      </c>
      <c r="B16" s="392"/>
      <c r="C16" s="1111"/>
      <c r="D16" s="1111"/>
      <c r="E16" s="1111"/>
      <c r="F16" s="1111"/>
      <c r="G16" s="1111"/>
      <c r="H16" s="1111"/>
      <c r="I16" s="1111"/>
    </row>
    <row r="17" spans="1:9" ht="12.75" customHeight="1" x14ac:dyDescent="0.2">
      <c r="A17" s="3259"/>
      <c r="B17" s="3260"/>
      <c r="C17" s="3263" t="s">
        <v>716</v>
      </c>
      <c r="D17" s="3264"/>
      <c r="E17" s="3264"/>
      <c r="F17" s="3264"/>
      <c r="G17" s="3264"/>
      <c r="H17" s="3264"/>
      <c r="I17" s="3265"/>
    </row>
    <row r="18" spans="1:9" ht="33" customHeight="1" x14ac:dyDescent="0.2">
      <c r="A18" s="3261"/>
      <c r="B18" s="3262"/>
      <c r="C18" s="2136" t="s">
        <v>734</v>
      </c>
      <c r="D18" s="2137" t="s">
        <v>557</v>
      </c>
      <c r="E18" s="2137" t="s">
        <v>708</v>
      </c>
      <c r="F18" s="2137" t="s">
        <v>709</v>
      </c>
      <c r="G18" s="2137" t="s">
        <v>710</v>
      </c>
      <c r="H18" s="2139" t="s">
        <v>711</v>
      </c>
      <c r="I18" s="2140" t="s">
        <v>712</v>
      </c>
    </row>
    <row r="19" spans="1:9" ht="12.75" customHeight="1" x14ac:dyDescent="0.2">
      <c r="A19" s="3256" t="s">
        <v>717</v>
      </c>
      <c r="B19" s="410" t="s">
        <v>734</v>
      </c>
      <c r="C19" s="1635"/>
      <c r="D19" s="1636">
        <v>0</v>
      </c>
      <c r="E19" s="1636">
        <v>61</v>
      </c>
      <c r="F19" s="1636">
        <v>61</v>
      </c>
      <c r="G19" s="1637"/>
      <c r="H19" s="1638">
        <v>29</v>
      </c>
      <c r="I19" s="1639">
        <v>90</v>
      </c>
    </row>
    <row r="20" spans="1:9" ht="12.75" customHeight="1" x14ac:dyDescent="0.2">
      <c r="A20" s="3257"/>
      <c r="B20" s="411" t="s">
        <v>557</v>
      </c>
      <c r="C20" s="1640">
        <v>2</v>
      </c>
      <c r="D20" s="1641"/>
      <c r="E20" s="1642">
        <v>0</v>
      </c>
      <c r="F20" s="1642">
        <v>2</v>
      </c>
      <c r="G20" s="1643"/>
      <c r="H20" s="1644">
        <v>0</v>
      </c>
      <c r="I20" s="1645">
        <v>2</v>
      </c>
    </row>
    <row r="21" spans="1:9" ht="12.75" customHeight="1" x14ac:dyDescent="0.2">
      <c r="A21" s="3257"/>
      <c r="B21" s="411" t="s">
        <v>708</v>
      </c>
      <c r="C21" s="1640">
        <v>0</v>
      </c>
      <c r="D21" s="1642">
        <v>0</v>
      </c>
      <c r="E21" s="1641"/>
      <c r="F21" s="1642">
        <v>0</v>
      </c>
      <c r="G21" s="1643"/>
      <c r="H21" s="1644">
        <v>0</v>
      </c>
      <c r="I21" s="1645">
        <v>0</v>
      </c>
    </row>
    <row r="22" spans="1:9" ht="12.75" customHeight="1" x14ac:dyDescent="0.2">
      <c r="A22" s="3257"/>
      <c r="B22" s="412" t="s">
        <v>709</v>
      </c>
      <c r="C22" s="1646">
        <v>2</v>
      </c>
      <c r="D22" s="1647">
        <v>0</v>
      </c>
      <c r="E22" s="1647">
        <v>61</v>
      </c>
      <c r="F22" s="1648"/>
      <c r="G22" s="1643"/>
      <c r="H22" s="1662">
        <v>29</v>
      </c>
      <c r="I22" s="1645">
        <v>92</v>
      </c>
    </row>
    <row r="23" spans="1:9" ht="12.75" customHeight="1" x14ac:dyDescent="0.2">
      <c r="A23" s="3257"/>
      <c r="B23" s="411" t="s">
        <v>710</v>
      </c>
      <c r="C23" s="1650"/>
      <c r="D23" s="1652"/>
      <c r="E23" s="1652"/>
      <c r="F23" s="1652"/>
      <c r="G23" s="1648"/>
      <c r="H23" s="1653"/>
      <c r="I23" s="1654"/>
    </row>
    <row r="24" spans="1:9" ht="12.75" customHeight="1" x14ac:dyDescent="0.2">
      <c r="A24" s="3257"/>
      <c r="B24" s="413" t="s">
        <v>711</v>
      </c>
      <c r="C24" s="1646">
        <v>7</v>
      </c>
      <c r="D24" s="1647"/>
      <c r="E24" s="1647"/>
      <c r="F24" s="1655">
        <v>7</v>
      </c>
      <c r="G24" s="1656"/>
      <c r="H24" s="1657"/>
      <c r="I24" s="1645">
        <v>7</v>
      </c>
    </row>
    <row r="25" spans="1:9" ht="12.75" customHeight="1" x14ac:dyDescent="0.2">
      <c r="A25" s="3258"/>
      <c r="B25" s="414" t="s">
        <v>714</v>
      </c>
      <c r="C25" s="1658">
        <v>9</v>
      </c>
      <c r="D25" s="1659">
        <v>0</v>
      </c>
      <c r="E25" s="1659">
        <v>61</v>
      </c>
      <c r="F25" s="1659">
        <v>70</v>
      </c>
      <c r="G25" s="1660"/>
      <c r="H25" s="1659">
        <v>29</v>
      </c>
      <c r="I25" s="1661">
        <v>99</v>
      </c>
    </row>
    <row r="26" spans="1:9" ht="12.75" customHeight="1" x14ac:dyDescent="0.2">
      <c r="A26" s="392"/>
      <c r="B26" s="392"/>
      <c r="C26" s="1111"/>
      <c r="D26" s="1111"/>
      <c r="E26" s="1111"/>
      <c r="F26" s="1111"/>
      <c r="G26" s="1111"/>
      <c r="H26" s="1111"/>
      <c r="I26" s="1306"/>
    </row>
    <row r="27" spans="1:9" ht="12.75" customHeight="1" x14ac:dyDescent="0.2">
      <c r="A27" s="408" t="s">
        <v>718</v>
      </c>
      <c r="B27" s="392"/>
      <c r="C27" s="1111"/>
      <c r="D27" s="1111"/>
      <c r="E27" s="1111"/>
      <c r="F27" s="1111"/>
      <c r="G27" s="1111"/>
      <c r="H27" s="1111"/>
      <c r="I27" s="1111"/>
    </row>
    <row r="28" spans="1:9" ht="12.75" customHeight="1" x14ac:dyDescent="0.2">
      <c r="A28" s="3259"/>
      <c r="B28" s="3260"/>
      <c r="C28" s="3263" t="s">
        <v>719</v>
      </c>
      <c r="D28" s="3264"/>
      <c r="E28" s="3264"/>
      <c r="F28" s="3264"/>
      <c r="G28" s="3264"/>
      <c r="H28" s="3264"/>
      <c r="I28" s="3265"/>
    </row>
    <row r="29" spans="1:9" ht="33" customHeight="1" x14ac:dyDescent="0.2">
      <c r="A29" s="3261"/>
      <c r="B29" s="3262"/>
      <c r="C29" s="2136" t="s">
        <v>734</v>
      </c>
      <c r="D29" s="2137" t="s">
        <v>557</v>
      </c>
      <c r="E29" s="2137" t="s">
        <v>708</v>
      </c>
      <c r="F29" s="2137" t="s">
        <v>709</v>
      </c>
      <c r="G29" s="2137" t="s">
        <v>710</v>
      </c>
      <c r="H29" s="2139" t="s">
        <v>711</v>
      </c>
      <c r="I29" s="2140" t="s">
        <v>712</v>
      </c>
    </row>
    <row r="30" spans="1:9" ht="12.75" customHeight="1" x14ac:dyDescent="0.2">
      <c r="A30" s="3256" t="s">
        <v>720</v>
      </c>
      <c r="B30" s="410" t="s">
        <v>734</v>
      </c>
      <c r="C30" s="1635"/>
      <c r="D30" s="1636">
        <v>15568</v>
      </c>
      <c r="E30" s="1636">
        <v>47583</v>
      </c>
      <c r="F30" s="1636">
        <v>63151</v>
      </c>
      <c r="G30" s="1637"/>
      <c r="H30" s="1638">
        <v>44926</v>
      </c>
      <c r="I30" s="1639">
        <v>108077</v>
      </c>
    </row>
    <row r="31" spans="1:9" ht="12.75" customHeight="1" x14ac:dyDescent="0.2">
      <c r="A31" s="3257"/>
      <c r="B31" s="411" t="s">
        <v>557</v>
      </c>
      <c r="C31" s="1640">
        <v>853</v>
      </c>
      <c r="D31" s="1641"/>
      <c r="E31" s="1642">
        <v>18</v>
      </c>
      <c r="F31" s="1642">
        <v>871</v>
      </c>
      <c r="G31" s="1643"/>
      <c r="H31" s="1644">
        <v>258</v>
      </c>
      <c r="I31" s="1645">
        <v>1129</v>
      </c>
    </row>
    <row r="32" spans="1:9" ht="12.75" customHeight="1" x14ac:dyDescent="0.2">
      <c r="A32" s="3257"/>
      <c r="B32" s="411" t="s">
        <v>708</v>
      </c>
      <c r="C32" s="1640">
        <v>0</v>
      </c>
      <c r="D32" s="1642">
        <v>3790</v>
      </c>
      <c r="E32" s="1641"/>
      <c r="F32" s="1642">
        <v>3790</v>
      </c>
      <c r="G32" s="1643"/>
      <c r="H32" s="1644">
        <v>11350</v>
      </c>
      <c r="I32" s="1645">
        <v>15140</v>
      </c>
    </row>
    <row r="33" spans="1:9" ht="12.75" customHeight="1" x14ac:dyDescent="0.2">
      <c r="A33" s="3257"/>
      <c r="B33" s="412" t="s">
        <v>709</v>
      </c>
      <c r="C33" s="1646">
        <v>853</v>
      </c>
      <c r="D33" s="1647">
        <v>19358</v>
      </c>
      <c r="E33" s="1647">
        <v>47601</v>
      </c>
      <c r="F33" s="1648"/>
      <c r="G33" s="1643"/>
      <c r="H33" s="1649">
        <v>56534</v>
      </c>
      <c r="I33" s="1645">
        <v>124346</v>
      </c>
    </row>
    <row r="34" spans="1:9" ht="12.75" customHeight="1" x14ac:dyDescent="0.2">
      <c r="A34" s="3257"/>
      <c r="B34" s="411" t="s">
        <v>710</v>
      </c>
      <c r="C34" s="1650"/>
      <c r="D34" s="1651"/>
      <c r="E34" s="1652"/>
      <c r="F34" s="1652"/>
      <c r="G34" s="1648"/>
      <c r="H34" s="1653"/>
      <c r="I34" s="1654"/>
    </row>
    <row r="35" spans="1:9" ht="12.75" customHeight="1" x14ac:dyDescent="0.2">
      <c r="A35" s="3257"/>
      <c r="B35" s="413" t="s">
        <v>711</v>
      </c>
      <c r="C35" s="1646">
        <v>1223</v>
      </c>
      <c r="D35" s="1647">
        <v>129</v>
      </c>
      <c r="E35" s="1647">
        <v>0</v>
      </c>
      <c r="F35" s="1655">
        <v>1352</v>
      </c>
      <c r="G35" s="1656"/>
      <c r="H35" s="1657"/>
      <c r="I35" s="1645">
        <v>1352</v>
      </c>
    </row>
    <row r="36" spans="1:9" ht="12.75" customHeight="1" x14ac:dyDescent="0.2">
      <c r="A36" s="3258"/>
      <c r="B36" s="414" t="s">
        <v>714</v>
      </c>
      <c r="C36" s="1658">
        <v>2076</v>
      </c>
      <c r="D36" s="1659">
        <v>19487</v>
      </c>
      <c r="E36" s="1659">
        <v>47601</v>
      </c>
      <c r="F36" s="1659">
        <v>69164</v>
      </c>
      <c r="G36" s="1660"/>
      <c r="H36" s="1659">
        <v>56534</v>
      </c>
      <c r="I36" s="1661">
        <v>125698</v>
      </c>
    </row>
    <row r="37" spans="1:9" ht="12.75" customHeight="1" x14ac:dyDescent="0.2">
      <c r="A37" s="415"/>
      <c r="B37" s="416"/>
      <c r="C37" s="1116"/>
      <c r="D37" s="1116"/>
      <c r="E37" s="1116"/>
      <c r="F37" s="1116"/>
      <c r="G37" s="1116"/>
      <c r="H37" s="1116"/>
      <c r="I37" s="1306"/>
    </row>
    <row r="38" spans="1:9" ht="12.75" customHeight="1" x14ac:dyDescent="0.2">
      <c r="A38" s="408" t="s">
        <v>721</v>
      </c>
      <c r="B38" s="392"/>
      <c r="C38" s="1111"/>
      <c r="D38" s="1111"/>
      <c r="E38" s="1111"/>
      <c r="F38" s="1111"/>
      <c r="G38" s="1111"/>
      <c r="H38" s="1111"/>
      <c r="I38" s="1111"/>
    </row>
    <row r="39" spans="1:9" ht="12.75" customHeight="1" x14ac:dyDescent="0.2">
      <c r="A39" s="3259"/>
      <c r="B39" s="3260"/>
      <c r="C39" s="3263" t="s">
        <v>722</v>
      </c>
      <c r="D39" s="3264"/>
      <c r="E39" s="3264"/>
      <c r="F39" s="3264"/>
      <c r="G39" s="3264"/>
      <c r="H39" s="3264"/>
      <c r="I39" s="3265"/>
    </row>
    <row r="40" spans="1:9" ht="33" customHeight="1" x14ac:dyDescent="0.2">
      <c r="A40" s="3261"/>
      <c r="B40" s="3262"/>
      <c r="C40" s="2136" t="s">
        <v>290</v>
      </c>
      <c r="D40" s="2137" t="s">
        <v>557</v>
      </c>
      <c r="E40" s="2137" t="s">
        <v>708</v>
      </c>
      <c r="F40" s="2137" t="s">
        <v>709</v>
      </c>
      <c r="G40" s="2137" t="s">
        <v>710</v>
      </c>
      <c r="H40" s="2139" t="s">
        <v>711</v>
      </c>
      <c r="I40" s="2140" t="s">
        <v>712</v>
      </c>
    </row>
    <row r="41" spans="1:9" ht="12.75" customHeight="1" x14ac:dyDescent="0.2">
      <c r="A41" s="3256" t="s">
        <v>723</v>
      </c>
      <c r="B41" s="410" t="s">
        <v>734</v>
      </c>
      <c r="C41" s="1663"/>
      <c r="D41" s="1664">
        <v>1374</v>
      </c>
      <c r="E41" s="1664">
        <v>0</v>
      </c>
      <c r="F41" s="1664">
        <v>1374</v>
      </c>
      <c r="G41" s="1665"/>
      <c r="H41" s="1666">
        <v>1166</v>
      </c>
      <c r="I41" s="1667">
        <v>2540</v>
      </c>
    </row>
    <row r="42" spans="1:9" ht="12.75" customHeight="1" x14ac:dyDescent="0.2">
      <c r="A42" s="3257"/>
      <c r="B42" s="411" t="s">
        <v>557</v>
      </c>
      <c r="C42" s="1668">
        <v>92</v>
      </c>
      <c r="D42" s="1641"/>
      <c r="E42" s="1642">
        <v>0</v>
      </c>
      <c r="F42" s="1642">
        <v>92</v>
      </c>
      <c r="G42" s="1643"/>
      <c r="H42" s="1644">
        <v>664</v>
      </c>
      <c r="I42" s="1662">
        <v>756</v>
      </c>
    </row>
    <row r="43" spans="1:9" ht="12.75" customHeight="1" x14ac:dyDescent="0.2">
      <c r="A43" s="3257"/>
      <c r="B43" s="411" t="s">
        <v>708</v>
      </c>
      <c r="C43" s="1668">
        <v>0</v>
      </c>
      <c r="D43" s="1642">
        <v>0</v>
      </c>
      <c r="E43" s="1641"/>
      <c r="F43" s="1642">
        <v>0</v>
      </c>
      <c r="G43" s="1643"/>
      <c r="H43" s="1644">
        <v>0</v>
      </c>
      <c r="I43" s="1662">
        <v>0</v>
      </c>
    </row>
    <row r="44" spans="1:9" ht="12.75" customHeight="1" x14ac:dyDescent="0.2">
      <c r="A44" s="3257"/>
      <c r="B44" s="412" t="s">
        <v>709</v>
      </c>
      <c r="C44" s="1669">
        <v>92</v>
      </c>
      <c r="D44" s="1647">
        <v>1374</v>
      </c>
      <c r="E44" s="1647">
        <v>0</v>
      </c>
      <c r="F44" s="1648"/>
      <c r="G44" s="1643"/>
      <c r="H44" s="1649">
        <v>1830</v>
      </c>
      <c r="I44" s="1662">
        <v>3296</v>
      </c>
    </row>
    <row r="45" spans="1:9" ht="12.75" customHeight="1" x14ac:dyDescent="0.2">
      <c r="A45" s="3257"/>
      <c r="B45" s="411" t="s">
        <v>710</v>
      </c>
      <c r="C45" s="1670"/>
      <c r="D45" s="1652"/>
      <c r="E45" s="1652"/>
      <c r="F45" s="1652"/>
      <c r="G45" s="1648"/>
      <c r="H45" s="1653"/>
      <c r="I45" s="1671"/>
    </row>
    <row r="46" spans="1:9" ht="12.75" customHeight="1" x14ac:dyDescent="0.2">
      <c r="A46" s="3257"/>
      <c r="B46" s="413" t="s">
        <v>711</v>
      </c>
      <c r="C46" s="1672">
        <v>0</v>
      </c>
      <c r="D46" s="1673">
        <v>40</v>
      </c>
      <c r="E46" s="1673">
        <v>0</v>
      </c>
      <c r="F46" s="1674">
        <v>40</v>
      </c>
      <c r="G46" s="1675"/>
      <c r="H46" s="1676"/>
      <c r="I46" s="1677">
        <v>40</v>
      </c>
    </row>
    <row r="47" spans="1:9" ht="12.75" customHeight="1" x14ac:dyDescent="0.2">
      <c r="A47" s="3258"/>
      <c r="B47" s="414" t="s">
        <v>714</v>
      </c>
      <c r="C47" s="1678">
        <v>92</v>
      </c>
      <c r="D47" s="1679">
        <v>1414</v>
      </c>
      <c r="E47" s="1679">
        <v>0</v>
      </c>
      <c r="F47" s="1679">
        <v>1506</v>
      </c>
      <c r="G47" s="1680"/>
      <c r="H47" s="1681">
        <v>1830</v>
      </c>
      <c r="I47" s="1682">
        <v>3336</v>
      </c>
    </row>
    <row r="48" spans="1:9" ht="12.75" customHeight="1" x14ac:dyDescent="0.2">
      <c r="A48" s="417"/>
      <c r="B48" s="416"/>
      <c r="C48" s="1116"/>
      <c r="D48" s="1116"/>
      <c r="E48" s="1116"/>
      <c r="F48" s="1116"/>
      <c r="G48" s="1116"/>
      <c r="H48" s="1116"/>
      <c r="I48" s="1306"/>
    </row>
    <row r="49" spans="1:9" ht="12.75" customHeight="1" x14ac:dyDescent="0.2">
      <c r="A49" s="408" t="s">
        <v>724</v>
      </c>
      <c r="B49" s="392"/>
      <c r="C49" s="1111"/>
      <c r="D49" s="1111"/>
      <c r="E49" s="1111"/>
      <c r="F49" s="1111"/>
      <c r="G49" s="1111"/>
      <c r="H49" s="1111"/>
      <c r="I49" s="1111"/>
    </row>
    <row r="50" spans="1:9" ht="12.75" customHeight="1" x14ac:dyDescent="0.2">
      <c r="A50" s="3259"/>
      <c r="B50" s="3260"/>
      <c r="C50" s="3263" t="s">
        <v>725</v>
      </c>
      <c r="D50" s="3264"/>
      <c r="E50" s="3264"/>
      <c r="F50" s="3264"/>
      <c r="G50" s="3264"/>
      <c r="H50" s="3264"/>
      <c r="I50" s="3265"/>
    </row>
    <row r="51" spans="1:9" ht="33" customHeight="1" x14ac:dyDescent="0.2">
      <c r="A51" s="3261"/>
      <c r="B51" s="3262"/>
      <c r="C51" s="2136" t="s">
        <v>734</v>
      </c>
      <c r="D51" s="2137" t="s">
        <v>557</v>
      </c>
      <c r="E51" s="2137" t="s">
        <v>708</v>
      </c>
      <c r="F51" s="2137" t="s">
        <v>709</v>
      </c>
      <c r="G51" s="2137" t="s">
        <v>710</v>
      </c>
      <c r="H51" s="2139" t="s">
        <v>711</v>
      </c>
      <c r="I51" s="2140" t="s">
        <v>726</v>
      </c>
    </row>
    <row r="52" spans="1:9" ht="12.75" customHeight="1" x14ac:dyDescent="0.2">
      <c r="A52" s="3256" t="s">
        <v>727</v>
      </c>
      <c r="B52" s="410" t="s">
        <v>734</v>
      </c>
      <c r="C52" s="1635"/>
      <c r="D52" s="1636">
        <v>442</v>
      </c>
      <c r="E52" s="1636">
        <v>667</v>
      </c>
      <c r="F52" s="1636">
        <v>1109</v>
      </c>
      <c r="G52" s="1637"/>
      <c r="H52" s="1638">
        <v>101</v>
      </c>
      <c r="I52" s="1683">
        <v>1210</v>
      </c>
    </row>
    <row r="53" spans="1:9" ht="12.75" customHeight="1" x14ac:dyDescent="0.2">
      <c r="A53" s="3257"/>
      <c r="B53" s="411" t="s">
        <v>557</v>
      </c>
      <c r="C53" s="1640">
        <v>0</v>
      </c>
      <c r="D53" s="1641"/>
      <c r="E53" s="1642">
        <v>0</v>
      </c>
      <c r="F53" s="1642">
        <v>0</v>
      </c>
      <c r="G53" s="1643"/>
      <c r="H53" s="1644">
        <v>0</v>
      </c>
      <c r="I53" s="1684">
        <v>0</v>
      </c>
    </row>
    <row r="54" spans="1:9" ht="12.75" customHeight="1" x14ac:dyDescent="0.2">
      <c r="A54" s="3257"/>
      <c r="B54" s="411" t="s">
        <v>708</v>
      </c>
      <c r="C54" s="1640">
        <v>0</v>
      </c>
      <c r="D54" s="1642">
        <v>0</v>
      </c>
      <c r="E54" s="1641"/>
      <c r="F54" s="1642">
        <v>0</v>
      </c>
      <c r="G54" s="1643"/>
      <c r="H54" s="1644">
        <v>0</v>
      </c>
      <c r="I54" s="1685">
        <v>0</v>
      </c>
    </row>
    <row r="55" spans="1:9" ht="12.75" customHeight="1" x14ac:dyDescent="0.2">
      <c r="A55" s="3257"/>
      <c r="B55" s="412" t="s">
        <v>709</v>
      </c>
      <c r="C55" s="1646">
        <v>0</v>
      </c>
      <c r="D55" s="1647">
        <v>442</v>
      </c>
      <c r="E55" s="1647">
        <v>667</v>
      </c>
      <c r="F55" s="1648"/>
      <c r="G55" s="1652"/>
      <c r="H55" s="1649">
        <v>101</v>
      </c>
      <c r="I55" s="1645">
        <v>1210</v>
      </c>
    </row>
    <row r="56" spans="1:9" ht="12.75" customHeight="1" x14ac:dyDescent="0.2">
      <c r="A56" s="3257"/>
      <c r="B56" s="411" t="s">
        <v>710</v>
      </c>
      <c r="C56" s="1650"/>
      <c r="D56" s="1652"/>
      <c r="E56" s="1652"/>
      <c r="F56" s="1656"/>
      <c r="G56" s="1686"/>
      <c r="H56" s="1653"/>
      <c r="I56" s="1654"/>
    </row>
    <row r="57" spans="1:9" ht="12.75" customHeight="1" x14ac:dyDescent="0.2">
      <c r="A57" s="3257"/>
      <c r="B57" s="413" t="s">
        <v>711</v>
      </c>
      <c r="C57" s="1646">
        <v>0</v>
      </c>
      <c r="D57" s="1647">
        <v>0</v>
      </c>
      <c r="E57" s="1647">
        <v>0</v>
      </c>
      <c r="F57" s="1655">
        <v>0</v>
      </c>
      <c r="G57" s="1656"/>
      <c r="H57" s="1657"/>
      <c r="I57" s="1645">
        <v>0</v>
      </c>
    </row>
    <row r="58" spans="1:9" ht="12.75" customHeight="1" x14ac:dyDescent="0.2">
      <c r="A58" s="3258"/>
      <c r="B58" s="414" t="s">
        <v>728</v>
      </c>
      <c r="C58" s="1658">
        <v>0</v>
      </c>
      <c r="D58" s="1659">
        <v>442</v>
      </c>
      <c r="E58" s="1659">
        <v>667</v>
      </c>
      <c r="F58" s="1659">
        <v>1109</v>
      </c>
      <c r="G58" s="1660"/>
      <c r="H58" s="1659">
        <v>101</v>
      </c>
      <c r="I58" s="1661">
        <v>1210</v>
      </c>
    </row>
    <row r="59" spans="1:9" ht="12.75" customHeight="1" x14ac:dyDescent="0.2">
      <c r="A59" s="417"/>
      <c r="B59" s="416"/>
      <c r="C59" s="1116"/>
      <c r="D59" s="1116"/>
      <c r="E59" s="1116"/>
      <c r="F59" s="1116"/>
      <c r="G59" s="1116"/>
      <c r="H59" s="1116"/>
      <c r="I59" s="1306"/>
    </row>
    <row r="60" spans="1:9" ht="12.75" customHeight="1" x14ac:dyDescent="0.2">
      <c r="A60" s="408" t="s">
        <v>729</v>
      </c>
      <c r="B60" s="392"/>
      <c r="C60" s="1111"/>
      <c r="D60" s="1111"/>
      <c r="E60" s="1111"/>
      <c r="F60" s="1111"/>
      <c r="G60" s="1111"/>
      <c r="H60" s="1111"/>
      <c r="I60" s="1111"/>
    </row>
    <row r="61" spans="1:9" ht="12.75" customHeight="1" x14ac:dyDescent="0.2">
      <c r="A61" s="3259"/>
      <c r="B61" s="3260"/>
      <c r="C61" s="3263" t="s">
        <v>730</v>
      </c>
      <c r="D61" s="3264"/>
      <c r="E61" s="3264"/>
      <c r="F61" s="3264"/>
      <c r="G61" s="3264"/>
      <c r="H61" s="3264"/>
      <c r="I61" s="3265"/>
    </row>
    <row r="62" spans="1:9" ht="33" customHeight="1" x14ac:dyDescent="0.2">
      <c r="A62" s="3261"/>
      <c r="B62" s="3262"/>
      <c r="C62" s="2136" t="s">
        <v>734</v>
      </c>
      <c r="D62" s="2137" t="s">
        <v>557</v>
      </c>
      <c r="E62" s="2137" t="s">
        <v>708</v>
      </c>
      <c r="F62" s="2137" t="s">
        <v>709</v>
      </c>
      <c r="G62" s="2137" t="s">
        <v>710</v>
      </c>
      <c r="H62" s="2139" t="s">
        <v>711</v>
      </c>
      <c r="I62" s="2140" t="s">
        <v>731</v>
      </c>
    </row>
    <row r="63" spans="1:9" ht="12.75" customHeight="1" x14ac:dyDescent="0.2">
      <c r="A63" s="3256" t="s">
        <v>732</v>
      </c>
      <c r="B63" s="410" t="s">
        <v>734</v>
      </c>
      <c r="C63" s="1635"/>
      <c r="D63" s="1636">
        <v>0</v>
      </c>
      <c r="E63" s="1636">
        <v>0</v>
      </c>
      <c r="F63" s="1636">
        <v>0</v>
      </c>
      <c r="G63" s="1637"/>
      <c r="H63" s="1638">
        <v>0</v>
      </c>
      <c r="I63" s="1639">
        <v>0</v>
      </c>
    </row>
    <row r="64" spans="1:9" ht="12.75" customHeight="1" x14ac:dyDescent="0.2">
      <c r="A64" s="3257"/>
      <c r="B64" s="411" t="s">
        <v>557</v>
      </c>
      <c r="C64" s="1640">
        <v>-1167</v>
      </c>
      <c r="D64" s="1641"/>
      <c r="E64" s="1642">
        <v>0</v>
      </c>
      <c r="F64" s="1642">
        <v>-1167</v>
      </c>
      <c r="G64" s="1643"/>
      <c r="H64" s="1644">
        <v>0</v>
      </c>
      <c r="I64" s="1645">
        <v>-1167</v>
      </c>
    </row>
    <row r="65" spans="1:9" ht="12.75" customHeight="1" x14ac:dyDescent="0.2">
      <c r="A65" s="3257"/>
      <c r="B65" s="411" t="s">
        <v>708</v>
      </c>
      <c r="C65" s="1640">
        <v>-321</v>
      </c>
      <c r="D65" s="1642">
        <v>0</v>
      </c>
      <c r="E65" s="1641"/>
      <c r="F65" s="1642">
        <v>-321</v>
      </c>
      <c r="G65" s="1643"/>
      <c r="H65" s="1644">
        <v>0</v>
      </c>
      <c r="I65" s="1645">
        <v>-321</v>
      </c>
    </row>
    <row r="66" spans="1:9" ht="12.75" customHeight="1" x14ac:dyDescent="0.2">
      <c r="A66" s="3257"/>
      <c r="B66" s="412" t="s">
        <v>709</v>
      </c>
      <c r="C66" s="1646">
        <v>-1488</v>
      </c>
      <c r="D66" s="1647">
        <v>0</v>
      </c>
      <c r="E66" s="1647">
        <v>0</v>
      </c>
      <c r="F66" s="1648"/>
      <c r="G66" s="1652"/>
      <c r="H66" s="1649">
        <v>0</v>
      </c>
      <c r="I66" s="1645">
        <v>-1488</v>
      </c>
    </row>
    <row r="67" spans="1:9" ht="12.75" customHeight="1" x14ac:dyDescent="0.2">
      <c r="A67" s="3257"/>
      <c r="B67" s="411" t="s">
        <v>710</v>
      </c>
      <c r="C67" s="1650"/>
      <c r="D67" s="1652"/>
      <c r="E67" s="1652"/>
      <c r="F67" s="1656"/>
      <c r="G67" s="1686"/>
      <c r="H67" s="1653"/>
      <c r="I67" s="1654"/>
    </row>
    <row r="68" spans="1:9" ht="12.75" customHeight="1" x14ac:dyDescent="0.2">
      <c r="A68" s="3257"/>
      <c r="B68" s="413" t="s">
        <v>711</v>
      </c>
      <c r="C68" s="1646">
        <v>11</v>
      </c>
      <c r="D68" s="1647">
        <v>127</v>
      </c>
      <c r="E68" s="1647">
        <v>0</v>
      </c>
      <c r="F68" s="1655">
        <v>138</v>
      </c>
      <c r="G68" s="1656"/>
      <c r="H68" s="1657"/>
      <c r="I68" s="1645">
        <v>138</v>
      </c>
    </row>
    <row r="69" spans="1:9" ht="12.75" customHeight="1" x14ac:dyDescent="0.2">
      <c r="A69" s="3258"/>
      <c r="B69" s="414" t="s">
        <v>733</v>
      </c>
      <c r="C69" s="1658">
        <v>-1477</v>
      </c>
      <c r="D69" s="1659">
        <v>127</v>
      </c>
      <c r="E69" s="1659">
        <v>0</v>
      </c>
      <c r="F69" s="1659">
        <v>-1350</v>
      </c>
      <c r="G69" s="1660"/>
      <c r="H69" s="1659">
        <v>0</v>
      </c>
      <c r="I69" s="1661">
        <v>-1350</v>
      </c>
    </row>
    <row r="70" spans="1:9" ht="12.75" customHeight="1" x14ac:dyDescent="0.2">
      <c r="A70" s="417"/>
      <c r="B70" s="416"/>
      <c r="C70" s="1116"/>
      <c r="D70" s="1116"/>
      <c r="E70" s="1116"/>
      <c r="F70" s="1116"/>
      <c r="G70" s="1116"/>
      <c r="H70" s="1116"/>
      <c r="I70" s="1306"/>
    </row>
    <row r="71" spans="1:9" ht="12.75" customHeight="1" x14ac:dyDescent="0.2">
      <c r="A71" s="417"/>
      <c r="B71" s="416"/>
      <c r="C71" s="1116"/>
      <c r="D71" s="1116"/>
      <c r="E71" s="1116"/>
      <c r="F71" s="1116"/>
      <c r="G71" s="1116"/>
      <c r="H71" s="1116"/>
      <c r="I71" s="1109"/>
    </row>
    <row r="72" spans="1:9" ht="9.75" customHeight="1" x14ac:dyDescent="0.2">
      <c r="A72" s="392" t="s">
        <v>637</v>
      </c>
      <c r="B72" s="392"/>
      <c r="C72" s="1111"/>
      <c r="D72" s="1111"/>
      <c r="E72" s="1111"/>
      <c r="F72" s="1111"/>
      <c r="G72" s="1111"/>
      <c r="H72" s="1111"/>
      <c r="I72" s="1111"/>
    </row>
    <row r="73" spans="1:9" ht="9.75" customHeight="1" x14ac:dyDescent="0.2">
      <c r="A73" s="392" t="s">
        <v>638</v>
      </c>
      <c r="B73" s="392"/>
      <c r="C73" s="1111"/>
      <c r="D73" s="1111"/>
      <c r="E73" s="1111"/>
      <c r="F73" s="1111"/>
      <c r="G73" s="1111"/>
      <c r="H73" s="1111"/>
      <c r="I73" s="1111"/>
    </row>
    <row r="74" spans="1:9" ht="9.75" customHeight="1" x14ac:dyDescent="0.2">
      <c r="A74" s="392" t="s">
        <v>639</v>
      </c>
      <c r="B74" s="392"/>
      <c r="C74" s="1111"/>
      <c r="D74" s="1111"/>
      <c r="E74" s="1111"/>
      <c r="F74" s="1111"/>
      <c r="G74" s="1111"/>
      <c r="H74" s="1111"/>
      <c r="I74" s="1111"/>
    </row>
    <row r="75" spans="1:9" ht="9.75" customHeight="1" x14ac:dyDescent="0.2">
      <c r="A75" s="392"/>
      <c r="B75" s="392"/>
      <c r="C75" s="1111"/>
      <c r="D75" s="1111"/>
      <c r="E75" s="1111"/>
      <c r="F75" s="1111"/>
      <c r="G75" s="1111"/>
      <c r="H75" s="1111"/>
      <c r="I75" s="1111"/>
    </row>
  </sheetData>
  <mergeCells count="22">
    <mergeCell ref="D1:H1"/>
    <mergeCell ref="D2:I2"/>
    <mergeCell ref="G3:I3"/>
    <mergeCell ref="A6:B7"/>
    <mergeCell ref="C6:I6"/>
    <mergeCell ref="A1:B1"/>
    <mergeCell ref="A8:A14"/>
    <mergeCell ref="A17:B18"/>
    <mergeCell ref="C17:I17"/>
    <mergeCell ref="A19:A25"/>
    <mergeCell ref="A61:B62"/>
    <mergeCell ref="C61:I61"/>
    <mergeCell ref="A28:B29"/>
    <mergeCell ref="C28:I28"/>
    <mergeCell ref="A30:A36"/>
    <mergeCell ref="A39:B40"/>
    <mergeCell ref="C39:I39"/>
    <mergeCell ref="A63:A69"/>
    <mergeCell ref="A41:A47"/>
    <mergeCell ref="A50:B51"/>
    <mergeCell ref="C50:I50"/>
    <mergeCell ref="A52:A58"/>
  </mergeCells>
  <phoneticPr fontId="2" type="noConversion"/>
  <printOptions horizontalCentered="1"/>
  <pageMargins left="0.19685039370078741" right="0.19685039370078741" top="0.6692913385826772" bottom="0.51181102362204722" header="0" footer="0.31496062992125984"/>
  <pageSetup paperSize="9" scale="69" firstPageNumber="31" fitToWidth="0" orientation="portrait" r:id="rId1"/>
  <headerFooter alignWithMargins="0">
    <oddFooter>&amp;C&amp;P</oddFooter>
  </headerFooter>
  <rowBreaks count="1" manualBreakCount="1">
    <brk id="48" max="16383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5">
    <pageSetUpPr fitToPage="1"/>
  </sheetPr>
  <dimension ref="A1:O44"/>
  <sheetViews>
    <sheetView view="pageBreakPreview" zoomScaleNormal="100" zoomScaleSheetLayoutView="100" workbookViewId="0">
      <selection sqref="A1:B1"/>
    </sheetView>
  </sheetViews>
  <sheetFormatPr defaultRowHeight="12.75" x14ac:dyDescent="0.2"/>
  <cols>
    <col min="1" max="1" width="4.7109375" style="420" customWidth="1"/>
    <col min="2" max="2" width="35.28515625" style="420" customWidth="1"/>
    <col min="3" max="3" width="0.85546875" style="420" customWidth="1"/>
    <col min="4" max="4" width="10" style="1139" customWidth="1"/>
    <col min="5" max="5" width="11.28515625" style="1139" customWidth="1"/>
    <col min="6" max="12" width="10" style="1139" customWidth="1"/>
    <col min="13" max="13" width="3.28515625" style="420" customWidth="1"/>
    <col min="14" max="14" width="9.140625" style="420"/>
    <col min="15" max="15" width="9.7109375" style="420" bestFit="1" customWidth="1"/>
    <col min="16" max="16384" width="9.140625" style="420"/>
  </cols>
  <sheetData>
    <row r="1" spans="1:15" ht="27.75" customHeight="1" x14ac:dyDescent="0.2">
      <c r="A1" s="3282" t="s">
        <v>184</v>
      </c>
      <c r="B1" s="3075"/>
      <c r="C1" s="419"/>
      <c r="D1" s="1117"/>
      <c r="E1" s="1118"/>
      <c r="F1" s="1118"/>
      <c r="G1" s="3273" t="str">
        <f>[1]Coverpage!I7</f>
        <v>Poland</v>
      </c>
      <c r="H1" s="3273"/>
      <c r="I1" s="3273"/>
      <c r="J1" s="3273"/>
      <c r="K1" s="3273"/>
      <c r="L1" s="1119">
        <f>[1]Coverpage!I9</f>
        <v>964</v>
      </c>
    </row>
    <row r="2" spans="1:15" x14ac:dyDescent="0.2">
      <c r="A2" s="421" t="s">
        <v>186</v>
      </c>
      <c r="B2" s="422"/>
      <c r="C2" s="423"/>
      <c r="D2" s="1120"/>
      <c r="E2" s="1118"/>
      <c r="F2" s="1118"/>
      <c r="G2" s="3274" t="s">
        <v>549</v>
      </c>
      <c r="H2" s="3274"/>
      <c r="I2" s="3274"/>
      <c r="J2" s="3274"/>
      <c r="K2" s="3274"/>
      <c r="L2" s="3274"/>
    </row>
    <row r="3" spans="1:15" ht="12" customHeight="1" x14ac:dyDescent="0.2">
      <c r="A3" s="448"/>
      <c r="B3" s="424"/>
      <c r="C3" s="425"/>
      <c r="D3" s="1121"/>
      <c r="E3" s="1122"/>
      <c r="F3" s="1122"/>
      <c r="G3" s="3275" t="s">
        <v>550</v>
      </c>
      <c r="H3" s="3275"/>
      <c r="I3" s="1123">
        <f>[6]Coverage!I11</f>
        <v>2006</v>
      </c>
      <c r="J3" s="1122"/>
      <c r="K3" s="1122"/>
      <c r="L3" s="1124"/>
    </row>
    <row r="4" spans="1:15" ht="12" customHeight="1" x14ac:dyDescent="0.2">
      <c r="A4" s="3276" t="s">
        <v>551</v>
      </c>
      <c r="B4" s="3277"/>
      <c r="C4" s="426"/>
      <c r="D4" s="3278" t="s">
        <v>552</v>
      </c>
      <c r="E4" s="3279"/>
      <c r="F4" s="3279"/>
      <c r="G4" s="3279"/>
      <c r="H4" s="3280"/>
      <c r="I4" s="3268" t="s">
        <v>553</v>
      </c>
      <c r="J4" s="3281" t="s">
        <v>554</v>
      </c>
      <c r="K4" s="3268" t="s">
        <v>555</v>
      </c>
      <c r="L4" s="3270" t="s">
        <v>60</v>
      </c>
    </row>
    <row r="5" spans="1:15" ht="34.5" x14ac:dyDescent="0.2">
      <c r="A5" s="3276"/>
      <c r="B5" s="3277"/>
      <c r="C5" s="426"/>
      <c r="D5" s="2097" t="s">
        <v>556</v>
      </c>
      <c r="E5" s="2098" t="s">
        <v>557</v>
      </c>
      <c r="F5" s="2096" t="s">
        <v>558</v>
      </c>
      <c r="G5" s="2098" t="s">
        <v>555</v>
      </c>
      <c r="H5" s="2096" t="s">
        <v>61</v>
      </c>
      <c r="I5" s="3269"/>
      <c r="J5" s="3281"/>
      <c r="K5" s="3269"/>
      <c r="L5" s="3270"/>
    </row>
    <row r="6" spans="1:15" ht="10.5" customHeight="1" x14ac:dyDescent="0.2">
      <c r="A6" s="449"/>
      <c r="B6" s="427"/>
      <c r="C6" s="427"/>
      <c r="D6" s="1125" t="s">
        <v>559</v>
      </c>
      <c r="E6" s="1126" t="s">
        <v>560</v>
      </c>
      <c r="F6" s="1127" t="s">
        <v>561</v>
      </c>
      <c r="G6" s="1126" t="s">
        <v>562</v>
      </c>
      <c r="H6" s="1127" t="s">
        <v>563</v>
      </c>
      <c r="I6" s="1126" t="s">
        <v>564</v>
      </c>
      <c r="J6" s="1127" t="s">
        <v>565</v>
      </c>
      <c r="K6" s="1126" t="s">
        <v>566</v>
      </c>
      <c r="L6" s="1128" t="s">
        <v>567</v>
      </c>
    </row>
    <row r="7" spans="1:15" ht="10.5" customHeight="1" x14ac:dyDescent="0.2">
      <c r="A7" s="450"/>
      <c r="B7" s="428" t="s">
        <v>568</v>
      </c>
      <c r="C7" s="429"/>
      <c r="D7" s="1129" t="s">
        <v>569</v>
      </c>
      <c r="E7" s="1129" t="s">
        <v>569</v>
      </c>
      <c r="F7" s="1129" t="s">
        <v>569</v>
      </c>
      <c r="G7" s="1129" t="s">
        <v>569</v>
      </c>
      <c r="H7" s="1130" t="s">
        <v>569</v>
      </c>
      <c r="I7" s="1129" t="s">
        <v>569</v>
      </c>
      <c r="J7" s="1130" t="s">
        <v>569</v>
      </c>
      <c r="K7" s="1129" t="s">
        <v>569</v>
      </c>
      <c r="L7" s="1131" t="s">
        <v>569</v>
      </c>
    </row>
    <row r="8" spans="1:15" s="862" customFormat="1" ht="13.5" customHeight="1" x14ac:dyDescent="0.2">
      <c r="A8" s="802"/>
      <c r="B8" s="1321" t="s">
        <v>570</v>
      </c>
      <c r="C8" s="861" t="s">
        <v>571</v>
      </c>
      <c r="D8" s="1132"/>
      <c r="E8" s="1132"/>
      <c r="F8" s="1133"/>
      <c r="G8" s="1132"/>
      <c r="H8" s="1133"/>
      <c r="I8" s="1132"/>
      <c r="J8" s="1133"/>
      <c r="K8" s="1132"/>
      <c r="L8" s="1134"/>
    </row>
    <row r="9" spans="1:15" s="862" customFormat="1" ht="11.25" customHeight="1" x14ac:dyDescent="0.2">
      <c r="A9" s="451">
        <v>1</v>
      </c>
      <c r="B9" s="1310" t="s">
        <v>126</v>
      </c>
      <c r="C9" s="863" t="s">
        <v>571</v>
      </c>
      <c r="D9" s="1687">
        <v>207902</v>
      </c>
      <c r="E9" s="1687">
        <v>39312</v>
      </c>
      <c r="F9" s="1687">
        <v>185596</v>
      </c>
      <c r="G9" s="1687">
        <v>-75492</v>
      </c>
      <c r="H9" s="1687">
        <v>357318</v>
      </c>
      <c r="I9" s="1687"/>
      <c r="J9" s="1687">
        <v>140160</v>
      </c>
      <c r="K9" s="1687">
        <v>-71776</v>
      </c>
      <c r="L9" s="1687">
        <v>425702</v>
      </c>
      <c r="M9" s="864"/>
      <c r="O9" s="865"/>
    </row>
    <row r="10" spans="1:15" ht="9.75" customHeight="1" x14ac:dyDescent="0.2">
      <c r="A10" s="452">
        <v>11</v>
      </c>
      <c r="B10" s="1314" t="s">
        <v>572</v>
      </c>
      <c r="C10" s="430" t="s">
        <v>571</v>
      </c>
      <c r="D10" s="1347">
        <v>179224</v>
      </c>
      <c r="E10" s="1347">
        <v>5245</v>
      </c>
      <c r="F10" s="1347">
        <v>0</v>
      </c>
      <c r="G10" s="1347">
        <v>-382</v>
      </c>
      <c r="H10" s="1348">
        <v>184087</v>
      </c>
      <c r="I10" s="1347"/>
      <c r="J10" s="1347">
        <v>45324</v>
      </c>
      <c r="K10" s="1347">
        <v>-788</v>
      </c>
      <c r="L10" s="1345">
        <v>228623</v>
      </c>
      <c r="M10" s="432"/>
    </row>
    <row r="11" spans="1:15" ht="9.75" customHeight="1" x14ac:dyDescent="0.2">
      <c r="A11" s="452">
        <v>12</v>
      </c>
      <c r="B11" s="1314" t="s">
        <v>187</v>
      </c>
      <c r="C11" s="430" t="s">
        <v>571</v>
      </c>
      <c r="D11" s="1347">
        <v>9300</v>
      </c>
      <c r="E11" s="1347">
        <v>0</v>
      </c>
      <c r="F11" s="1347">
        <v>128887</v>
      </c>
      <c r="G11" s="1347">
        <v>0</v>
      </c>
      <c r="H11" s="1348">
        <v>138187</v>
      </c>
      <c r="I11" s="1347"/>
      <c r="J11" s="1347">
        <v>0</v>
      </c>
      <c r="K11" s="1347">
        <v>0</v>
      </c>
      <c r="L11" s="1345">
        <v>138187</v>
      </c>
      <c r="M11" s="432"/>
    </row>
    <row r="12" spans="1:15" ht="9.75" customHeight="1" x14ac:dyDescent="0.2">
      <c r="A12" s="452">
        <v>13</v>
      </c>
      <c r="B12" s="1314" t="s">
        <v>188</v>
      </c>
      <c r="C12" s="430" t="s">
        <v>571</v>
      </c>
      <c r="D12" s="1347">
        <v>6770</v>
      </c>
      <c r="E12" s="1347">
        <v>21263</v>
      </c>
      <c r="F12" s="1347">
        <v>54474</v>
      </c>
      <c r="G12" s="1347">
        <v>-75070</v>
      </c>
      <c r="H12" s="1348">
        <v>7437</v>
      </c>
      <c r="I12" s="1347"/>
      <c r="J12" s="1347">
        <v>73655</v>
      </c>
      <c r="K12" s="1347">
        <v>-70932</v>
      </c>
      <c r="L12" s="1345">
        <v>10160</v>
      </c>
      <c r="M12" s="432"/>
    </row>
    <row r="13" spans="1:15" ht="9.75" customHeight="1" x14ac:dyDescent="0.2">
      <c r="A13" s="452">
        <v>14</v>
      </c>
      <c r="B13" s="1314" t="s">
        <v>189</v>
      </c>
      <c r="C13" s="430" t="s">
        <v>571</v>
      </c>
      <c r="D13" s="1347">
        <v>12608</v>
      </c>
      <c r="E13" s="1347">
        <v>12804</v>
      </c>
      <c r="F13" s="1347">
        <v>2235</v>
      </c>
      <c r="G13" s="1347">
        <v>-40</v>
      </c>
      <c r="H13" s="1348">
        <v>27607</v>
      </c>
      <c r="I13" s="1347"/>
      <c r="J13" s="1347">
        <v>21181</v>
      </c>
      <c r="K13" s="1347">
        <v>-56</v>
      </c>
      <c r="L13" s="1345">
        <v>48732</v>
      </c>
      <c r="M13" s="432"/>
    </row>
    <row r="14" spans="1:15" s="862" customFormat="1" ht="15" customHeight="1" x14ac:dyDescent="0.2">
      <c r="A14" s="451">
        <v>2</v>
      </c>
      <c r="B14" s="1310" t="s">
        <v>504</v>
      </c>
      <c r="C14" s="863" t="s">
        <v>571</v>
      </c>
      <c r="D14" s="1687">
        <v>244315</v>
      </c>
      <c r="E14" s="1687">
        <v>42377</v>
      </c>
      <c r="F14" s="1688">
        <v>178163</v>
      </c>
      <c r="G14" s="1687">
        <v>-75492</v>
      </c>
      <c r="H14" s="1687">
        <v>389363</v>
      </c>
      <c r="I14" s="1687"/>
      <c r="J14" s="1688">
        <v>127403</v>
      </c>
      <c r="K14" s="1687">
        <v>-71776</v>
      </c>
      <c r="L14" s="1687">
        <v>444990</v>
      </c>
      <c r="M14" s="864"/>
    </row>
    <row r="15" spans="1:15" ht="9.75" customHeight="1" x14ac:dyDescent="0.2">
      <c r="A15" s="452">
        <v>21</v>
      </c>
      <c r="B15" s="1314" t="s">
        <v>190</v>
      </c>
      <c r="C15" s="430" t="s">
        <v>571</v>
      </c>
      <c r="D15" s="1347">
        <v>37187</v>
      </c>
      <c r="E15" s="1347">
        <v>15215</v>
      </c>
      <c r="F15" s="1347">
        <v>2317</v>
      </c>
      <c r="G15" s="1347">
        <v>0</v>
      </c>
      <c r="H15" s="1348">
        <v>54719</v>
      </c>
      <c r="I15" s="1347"/>
      <c r="J15" s="1347">
        <v>58926</v>
      </c>
      <c r="K15" s="1347">
        <v>0</v>
      </c>
      <c r="L15" s="1345">
        <v>113645</v>
      </c>
      <c r="M15" s="432"/>
    </row>
    <row r="16" spans="1:15" ht="9.75" customHeight="1" x14ac:dyDescent="0.2">
      <c r="A16" s="452">
        <v>22</v>
      </c>
      <c r="B16" s="1314" t="s">
        <v>191</v>
      </c>
      <c r="C16" s="430" t="s">
        <v>571</v>
      </c>
      <c r="D16" s="1347">
        <v>15820</v>
      </c>
      <c r="E16" s="1347">
        <v>9725</v>
      </c>
      <c r="F16" s="1347">
        <v>2176</v>
      </c>
      <c r="G16" s="1347">
        <v>-272</v>
      </c>
      <c r="H16" s="1348">
        <v>27449</v>
      </c>
      <c r="I16" s="1347"/>
      <c r="J16" s="1347">
        <v>33648</v>
      </c>
      <c r="K16" s="1347">
        <v>-242</v>
      </c>
      <c r="L16" s="1345">
        <v>60855</v>
      </c>
      <c r="M16" s="432"/>
    </row>
    <row r="17" spans="1:13" ht="9.75" customHeight="1" x14ac:dyDescent="0.2">
      <c r="A17" s="452">
        <v>23</v>
      </c>
      <c r="B17" s="1314" t="s">
        <v>546</v>
      </c>
      <c r="C17" s="430" t="s">
        <v>571</v>
      </c>
      <c r="D17" s="1347">
        <v>3847</v>
      </c>
      <c r="E17" s="1347">
        <v>6567</v>
      </c>
      <c r="F17" s="1347">
        <v>247</v>
      </c>
      <c r="G17" s="1347">
        <v>0</v>
      </c>
      <c r="H17" s="1348">
        <v>10661</v>
      </c>
      <c r="I17" s="1347"/>
      <c r="J17" s="1347">
        <v>10097</v>
      </c>
      <c r="K17" s="1347">
        <v>0</v>
      </c>
      <c r="L17" s="1345">
        <v>20758</v>
      </c>
      <c r="M17" s="432"/>
    </row>
    <row r="18" spans="1:13" ht="9.75" customHeight="1" x14ac:dyDescent="0.2">
      <c r="A18" s="452">
        <v>24</v>
      </c>
      <c r="B18" s="1314" t="s">
        <v>573</v>
      </c>
      <c r="C18" s="430" t="s">
        <v>571</v>
      </c>
      <c r="D18" s="1347">
        <v>24098</v>
      </c>
      <c r="E18" s="1347">
        <v>309</v>
      </c>
      <c r="F18" s="1347">
        <v>339</v>
      </c>
      <c r="G18" s="1347">
        <v>-13</v>
      </c>
      <c r="H18" s="1348">
        <v>24733</v>
      </c>
      <c r="I18" s="1347"/>
      <c r="J18" s="1347">
        <v>1169</v>
      </c>
      <c r="K18" s="1347">
        <v>-14</v>
      </c>
      <c r="L18" s="1345">
        <v>25888</v>
      </c>
      <c r="M18" s="432"/>
    </row>
    <row r="19" spans="1:13" ht="9.75" customHeight="1" x14ac:dyDescent="0.2">
      <c r="A19" s="452">
        <v>25</v>
      </c>
      <c r="B19" s="1314" t="s">
        <v>574</v>
      </c>
      <c r="C19" s="430" t="s">
        <v>571</v>
      </c>
      <c r="D19" s="1347">
        <v>4912</v>
      </c>
      <c r="E19" s="1347">
        <v>2399</v>
      </c>
      <c r="F19" s="1347">
        <v>0</v>
      </c>
      <c r="G19" s="1347">
        <v>0</v>
      </c>
      <c r="H19" s="1348">
        <v>7311</v>
      </c>
      <c r="I19" s="1347"/>
      <c r="J19" s="1347">
        <v>798</v>
      </c>
      <c r="K19" s="1347">
        <v>0</v>
      </c>
      <c r="L19" s="1345">
        <v>8109</v>
      </c>
      <c r="M19" s="432"/>
    </row>
    <row r="20" spans="1:13" ht="9.75" customHeight="1" x14ac:dyDescent="0.2">
      <c r="A20" s="452">
        <v>26</v>
      </c>
      <c r="B20" s="1314" t="s">
        <v>188</v>
      </c>
      <c r="C20" s="430" t="s">
        <v>571</v>
      </c>
      <c r="D20" s="1347">
        <v>131464</v>
      </c>
      <c r="E20" s="1347">
        <v>1998</v>
      </c>
      <c r="F20" s="1347">
        <v>20732</v>
      </c>
      <c r="G20" s="1347">
        <v>-75070</v>
      </c>
      <c r="H20" s="1348">
        <v>79124</v>
      </c>
      <c r="I20" s="1347"/>
      <c r="J20" s="1347">
        <v>1871</v>
      </c>
      <c r="K20" s="1347">
        <v>-70932</v>
      </c>
      <c r="L20" s="1345">
        <v>10063</v>
      </c>
      <c r="M20" s="432"/>
    </row>
    <row r="21" spans="1:13" ht="9.75" customHeight="1" x14ac:dyDescent="0.2">
      <c r="A21" s="452">
        <v>27</v>
      </c>
      <c r="B21" s="1314" t="s">
        <v>575</v>
      </c>
      <c r="C21" s="430" t="s">
        <v>571</v>
      </c>
      <c r="D21" s="1347">
        <v>19428</v>
      </c>
      <c r="E21" s="1347">
        <v>691</v>
      </c>
      <c r="F21" s="1347">
        <v>149207</v>
      </c>
      <c r="G21" s="1347">
        <v>0</v>
      </c>
      <c r="H21" s="1348">
        <v>169326</v>
      </c>
      <c r="I21" s="1347"/>
      <c r="J21" s="1347">
        <v>14145</v>
      </c>
      <c r="K21" s="1347">
        <v>0</v>
      </c>
      <c r="L21" s="1345">
        <v>183471</v>
      </c>
      <c r="M21" s="432"/>
    </row>
    <row r="22" spans="1:13" ht="9.75" customHeight="1" x14ac:dyDescent="0.2">
      <c r="A22" s="452">
        <v>28</v>
      </c>
      <c r="B22" s="1314" t="s">
        <v>576</v>
      </c>
      <c r="C22" s="430" t="s">
        <v>571</v>
      </c>
      <c r="D22" s="1347">
        <v>7559</v>
      </c>
      <c r="E22" s="1347">
        <v>5473</v>
      </c>
      <c r="F22" s="1347">
        <v>3145</v>
      </c>
      <c r="G22" s="1347">
        <v>-137</v>
      </c>
      <c r="H22" s="1348">
        <v>16040</v>
      </c>
      <c r="I22" s="1347"/>
      <c r="J22" s="1347">
        <v>6749</v>
      </c>
      <c r="K22" s="1347">
        <v>-588</v>
      </c>
      <c r="L22" s="1345">
        <v>22201</v>
      </c>
      <c r="M22" s="432"/>
    </row>
    <row r="23" spans="1:13" s="862" customFormat="1" ht="15" customHeight="1" x14ac:dyDescent="0.2">
      <c r="A23" s="453" t="s">
        <v>577</v>
      </c>
      <c r="B23" s="1322" t="s">
        <v>101</v>
      </c>
      <c r="C23" s="863" t="s">
        <v>571</v>
      </c>
      <c r="D23" s="1687">
        <v>-32566</v>
      </c>
      <c r="E23" s="1687">
        <v>3502</v>
      </c>
      <c r="F23" s="1688">
        <v>7680</v>
      </c>
      <c r="G23" s="1687">
        <v>0</v>
      </c>
      <c r="H23" s="1688">
        <v>-21384</v>
      </c>
      <c r="I23" s="1687"/>
      <c r="J23" s="1688">
        <v>22854</v>
      </c>
      <c r="K23" s="1687">
        <v>0</v>
      </c>
      <c r="L23" s="1346">
        <v>1470</v>
      </c>
      <c r="M23" s="864"/>
    </row>
    <row r="24" spans="1:13" s="862" customFormat="1" ht="15" customHeight="1" x14ac:dyDescent="0.2">
      <c r="A24" s="453" t="s">
        <v>578</v>
      </c>
      <c r="B24" s="1322" t="s">
        <v>102</v>
      </c>
      <c r="C24" s="863" t="s">
        <v>571</v>
      </c>
      <c r="D24" s="1687">
        <v>-36413</v>
      </c>
      <c r="E24" s="1687">
        <v>-3065</v>
      </c>
      <c r="F24" s="1687">
        <v>7433</v>
      </c>
      <c r="G24" s="1687">
        <v>0</v>
      </c>
      <c r="H24" s="1687">
        <v>-32045</v>
      </c>
      <c r="I24" s="1687"/>
      <c r="J24" s="1687">
        <v>12757</v>
      </c>
      <c r="K24" s="1687">
        <v>0</v>
      </c>
      <c r="L24" s="1687">
        <v>-19288</v>
      </c>
      <c r="M24" s="864"/>
    </row>
    <row r="25" spans="1:13" s="862" customFormat="1" ht="14.25" customHeight="1" x14ac:dyDescent="0.2">
      <c r="A25" s="451"/>
      <c r="B25" s="1321" t="s">
        <v>579</v>
      </c>
      <c r="C25" s="863" t="s">
        <v>571</v>
      </c>
      <c r="D25" s="1687"/>
      <c r="E25" s="1687"/>
      <c r="F25" s="1688"/>
      <c r="G25" s="1687"/>
      <c r="H25" s="1688"/>
      <c r="I25" s="1687"/>
      <c r="J25" s="1688"/>
      <c r="K25" s="1687"/>
      <c r="L25" s="1346"/>
      <c r="M25" s="864"/>
    </row>
    <row r="26" spans="1:13" s="862" customFormat="1" ht="11.25" customHeight="1" x14ac:dyDescent="0.2">
      <c r="A26" s="451">
        <v>31</v>
      </c>
      <c r="B26" s="1310" t="s">
        <v>514</v>
      </c>
      <c r="C26" s="863" t="s">
        <v>571</v>
      </c>
      <c r="D26" s="1687">
        <v>2616</v>
      </c>
      <c r="E26" s="1687">
        <v>1310</v>
      </c>
      <c r="F26" s="1687">
        <v>187</v>
      </c>
      <c r="G26" s="1687">
        <v>0</v>
      </c>
      <c r="H26" s="1687">
        <v>4113</v>
      </c>
      <c r="I26" s="1687"/>
      <c r="J26" s="1687">
        <v>13587</v>
      </c>
      <c r="K26" s="1687">
        <v>0</v>
      </c>
      <c r="L26" s="1687">
        <v>17700</v>
      </c>
      <c r="M26" s="864"/>
    </row>
    <row r="27" spans="1:13" ht="9.75" customHeight="1" x14ac:dyDescent="0.2">
      <c r="A27" s="452">
        <v>311</v>
      </c>
      <c r="B27" s="1314" t="s">
        <v>580</v>
      </c>
      <c r="C27" s="430" t="s">
        <v>571</v>
      </c>
      <c r="D27" s="1347">
        <v>2627</v>
      </c>
      <c r="E27" s="1347">
        <v>2112</v>
      </c>
      <c r="F27" s="1347">
        <v>187</v>
      </c>
      <c r="G27" s="1347">
        <v>0</v>
      </c>
      <c r="H27" s="1348">
        <v>4926</v>
      </c>
      <c r="I27" s="1347"/>
      <c r="J27" s="1347">
        <v>15814</v>
      </c>
      <c r="K27" s="1347">
        <v>0</v>
      </c>
      <c r="L27" s="1345">
        <v>20740</v>
      </c>
      <c r="M27" s="432"/>
    </row>
    <row r="28" spans="1:13" ht="9.75" customHeight="1" x14ac:dyDescent="0.2">
      <c r="A28" s="452">
        <v>312</v>
      </c>
      <c r="B28" s="1314" t="s">
        <v>581</v>
      </c>
      <c r="C28" s="430" t="s">
        <v>571</v>
      </c>
      <c r="D28" s="1347">
        <v>0</v>
      </c>
      <c r="E28" s="1347">
        <v>136</v>
      </c>
      <c r="F28" s="1347">
        <v>0</v>
      </c>
      <c r="G28" s="1347">
        <v>0</v>
      </c>
      <c r="H28" s="1348">
        <v>136</v>
      </c>
      <c r="I28" s="1347"/>
      <c r="J28" s="1347">
        <v>15</v>
      </c>
      <c r="K28" s="1347">
        <v>0</v>
      </c>
      <c r="L28" s="1345">
        <v>151</v>
      </c>
      <c r="M28" s="432"/>
    </row>
    <row r="29" spans="1:13" ht="9.75" customHeight="1" x14ac:dyDescent="0.2">
      <c r="A29" s="452">
        <v>313</v>
      </c>
      <c r="B29" s="1314" t="s">
        <v>687</v>
      </c>
      <c r="C29" s="430" t="s">
        <v>571</v>
      </c>
      <c r="D29" s="1347">
        <v>0</v>
      </c>
      <c r="E29" s="1347">
        <v>0</v>
      </c>
      <c r="F29" s="1347">
        <v>0</v>
      </c>
      <c r="G29" s="1347">
        <v>0</v>
      </c>
      <c r="H29" s="1348">
        <v>0</v>
      </c>
      <c r="I29" s="1347"/>
      <c r="J29" s="1347">
        <v>0</v>
      </c>
      <c r="K29" s="1347">
        <v>0</v>
      </c>
      <c r="L29" s="1345">
        <v>0</v>
      </c>
      <c r="M29" s="432"/>
    </row>
    <row r="30" spans="1:13" ht="9.75" customHeight="1" x14ac:dyDescent="0.2">
      <c r="A30" s="452">
        <v>314</v>
      </c>
      <c r="B30" s="1314" t="s">
        <v>688</v>
      </c>
      <c r="C30" s="430" t="s">
        <v>571</v>
      </c>
      <c r="D30" s="1347">
        <v>-11</v>
      </c>
      <c r="E30" s="1347">
        <v>-938</v>
      </c>
      <c r="F30" s="1347">
        <v>0</v>
      </c>
      <c r="G30" s="1347">
        <v>0</v>
      </c>
      <c r="H30" s="1348">
        <v>-949</v>
      </c>
      <c r="I30" s="1347"/>
      <c r="J30" s="1347">
        <v>-2242</v>
      </c>
      <c r="K30" s="1347">
        <v>0</v>
      </c>
      <c r="L30" s="1345">
        <v>-3191</v>
      </c>
      <c r="M30" s="432"/>
    </row>
    <row r="31" spans="1:13" s="862" customFormat="1" ht="15" customHeight="1" x14ac:dyDescent="0.2">
      <c r="A31" s="453" t="s">
        <v>689</v>
      </c>
      <c r="B31" s="1322" t="s">
        <v>103</v>
      </c>
      <c r="C31" s="863" t="s">
        <v>571</v>
      </c>
      <c r="D31" s="1687">
        <v>-39029</v>
      </c>
      <c r="E31" s="1687">
        <v>-4375</v>
      </c>
      <c r="F31" s="1687">
        <v>7246</v>
      </c>
      <c r="G31" s="1687">
        <v>0</v>
      </c>
      <c r="H31" s="1687">
        <v>-36158</v>
      </c>
      <c r="I31" s="1687"/>
      <c r="J31" s="1343">
        <v>-830</v>
      </c>
      <c r="K31" s="1687">
        <v>0</v>
      </c>
      <c r="L31" s="1687">
        <v>-36988</v>
      </c>
      <c r="M31" s="864"/>
    </row>
    <row r="32" spans="1:13" s="862" customFormat="1" ht="24" customHeight="1" x14ac:dyDescent="0.2">
      <c r="A32" s="803"/>
      <c r="B32" s="1323" t="s">
        <v>690</v>
      </c>
      <c r="C32" s="863" t="s">
        <v>571</v>
      </c>
      <c r="D32" s="1687"/>
      <c r="E32" s="1687"/>
      <c r="F32" s="1688"/>
      <c r="G32" s="1687"/>
      <c r="H32" s="1688"/>
      <c r="I32" s="1687"/>
      <c r="J32" s="1688"/>
      <c r="K32" s="1687"/>
      <c r="L32" s="1346"/>
      <c r="M32" s="864"/>
    </row>
    <row r="33" spans="1:13" s="862" customFormat="1" ht="11.25" customHeight="1" x14ac:dyDescent="0.2">
      <c r="A33" s="451">
        <v>32</v>
      </c>
      <c r="B33" s="1310" t="s">
        <v>56</v>
      </c>
      <c r="C33" s="863" t="s">
        <v>571</v>
      </c>
      <c r="D33" s="1687">
        <v>4238</v>
      </c>
      <c r="E33" s="1687">
        <v>1670</v>
      </c>
      <c r="F33" s="1687">
        <v>4066</v>
      </c>
      <c r="G33" s="1687">
        <v>-3607</v>
      </c>
      <c r="H33" s="1687">
        <v>6367</v>
      </c>
      <c r="I33" s="1687"/>
      <c r="J33" s="1687">
        <v>3249</v>
      </c>
      <c r="K33" s="1687">
        <v>-969</v>
      </c>
      <c r="L33" s="1687">
        <v>8647</v>
      </c>
      <c r="M33" s="864"/>
    </row>
    <row r="34" spans="1:13" ht="9.75" customHeight="1" x14ac:dyDescent="0.2">
      <c r="A34" s="452">
        <v>321</v>
      </c>
      <c r="B34" s="1314" t="s">
        <v>435</v>
      </c>
      <c r="C34" s="430" t="s">
        <v>571</v>
      </c>
      <c r="D34" s="1347">
        <v>6835</v>
      </c>
      <c r="E34" s="1347">
        <v>1774</v>
      </c>
      <c r="F34" s="1347">
        <v>4066</v>
      </c>
      <c r="G34" s="1347">
        <v>-3607</v>
      </c>
      <c r="H34" s="1348">
        <v>9068</v>
      </c>
      <c r="I34" s="1347"/>
      <c r="J34" s="1347">
        <v>2093</v>
      </c>
      <c r="K34" s="1347">
        <v>-969</v>
      </c>
      <c r="L34" s="1345">
        <v>10192</v>
      </c>
      <c r="M34" s="432"/>
    </row>
    <row r="35" spans="1:13" ht="9.75" customHeight="1" x14ac:dyDescent="0.2">
      <c r="A35" s="452">
        <v>322</v>
      </c>
      <c r="B35" s="1314" t="s">
        <v>437</v>
      </c>
      <c r="C35" s="430" t="s">
        <v>571</v>
      </c>
      <c r="D35" s="1347">
        <v>-2597</v>
      </c>
      <c r="E35" s="1347">
        <v>-104</v>
      </c>
      <c r="F35" s="1347">
        <v>0</v>
      </c>
      <c r="G35" s="1347">
        <v>0</v>
      </c>
      <c r="H35" s="1348">
        <v>-2701</v>
      </c>
      <c r="I35" s="1347"/>
      <c r="J35" s="1347">
        <v>1156</v>
      </c>
      <c r="K35" s="1347">
        <v>0</v>
      </c>
      <c r="L35" s="1345">
        <v>-1545</v>
      </c>
      <c r="M35" s="432"/>
    </row>
    <row r="36" spans="1:13" ht="9.75" customHeight="1" x14ac:dyDescent="0.2">
      <c r="A36" s="452">
        <v>323</v>
      </c>
      <c r="B36" s="1314" t="s">
        <v>438</v>
      </c>
      <c r="C36" s="430" t="s">
        <v>571</v>
      </c>
      <c r="D36" s="1347">
        <v>0</v>
      </c>
      <c r="E36" s="1347">
        <v>0</v>
      </c>
      <c r="F36" s="1347">
        <v>0</v>
      </c>
      <c r="G36" s="1347">
        <v>0</v>
      </c>
      <c r="H36" s="1348">
        <v>0</v>
      </c>
      <c r="I36" s="1347"/>
      <c r="J36" s="1347">
        <v>0</v>
      </c>
      <c r="K36" s="1347">
        <v>0</v>
      </c>
      <c r="L36" s="1345">
        <v>0</v>
      </c>
      <c r="M36" s="432"/>
    </row>
    <row r="37" spans="1:13" s="862" customFormat="1" ht="15" customHeight="1" x14ac:dyDescent="0.2">
      <c r="A37" s="451">
        <v>33</v>
      </c>
      <c r="B37" s="1310" t="s">
        <v>51</v>
      </c>
      <c r="C37" s="863" t="s">
        <v>571</v>
      </c>
      <c r="D37" s="1687">
        <v>43267</v>
      </c>
      <c r="E37" s="1687">
        <v>6045</v>
      </c>
      <c r="F37" s="1687">
        <v>-3180</v>
      </c>
      <c r="G37" s="1687">
        <v>-3607</v>
      </c>
      <c r="H37" s="1687">
        <v>42525</v>
      </c>
      <c r="I37" s="1687"/>
      <c r="J37" s="1687">
        <v>4079</v>
      </c>
      <c r="K37" s="1687">
        <v>-969</v>
      </c>
      <c r="L37" s="1687">
        <v>45635</v>
      </c>
      <c r="M37" s="864"/>
    </row>
    <row r="38" spans="1:13" ht="9.75" customHeight="1" x14ac:dyDescent="0.2">
      <c r="A38" s="452">
        <v>331</v>
      </c>
      <c r="B38" s="1314" t="s">
        <v>435</v>
      </c>
      <c r="C38" s="430" t="s">
        <v>571</v>
      </c>
      <c r="D38" s="1347">
        <v>32970</v>
      </c>
      <c r="E38" s="1347">
        <v>4839</v>
      </c>
      <c r="F38" s="1347">
        <v>-3180</v>
      </c>
      <c r="G38" s="1347">
        <v>-3607</v>
      </c>
      <c r="H38" s="1348">
        <v>31022</v>
      </c>
      <c r="I38" s="1347"/>
      <c r="J38" s="1347">
        <v>3789</v>
      </c>
      <c r="K38" s="1347">
        <v>-969</v>
      </c>
      <c r="L38" s="1345">
        <v>33842</v>
      </c>
      <c r="M38" s="432"/>
    </row>
    <row r="39" spans="1:13" ht="10.5" customHeight="1" x14ac:dyDescent="0.2">
      <c r="A39" s="804">
        <v>332</v>
      </c>
      <c r="B39" s="1324" t="s">
        <v>437</v>
      </c>
      <c r="C39" s="430" t="s">
        <v>571</v>
      </c>
      <c r="D39" s="1347">
        <v>10297</v>
      </c>
      <c r="E39" s="1347">
        <v>1206</v>
      </c>
      <c r="F39" s="1347">
        <v>0</v>
      </c>
      <c r="G39" s="1347">
        <v>0</v>
      </c>
      <c r="H39" s="1348">
        <v>11503</v>
      </c>
      <c r="I39" s="1347"/>
      <c r="J39" s="1347">
        <v>290</v>
      </c>
      <c r="K39" s="1347">
        <v>0</v>
      </c>
      <c r="L39" s="1345">
        <v>11793</v>
      </c>
      <c r="M39" s="432"/>
    </row>
    <row r="40" spans="1:13" ht="22.5" customHeight="1" x14ac:dyDescent="0.2">
      <c r="A40" s="3271" t="s">
        <v>439</v>
      </c>
      <c r="B40" s="3272"/>
      <c r="C40" s="429" t="s">
        <v>571</v>
      </c>
      <c r="D40" s="1689">
        <v>0</v>
      </c>
      <c r="E40" s="1689">
        <v>0</v>
      </c>
      <c r="F40" s="1689">
        <v>0</v>
      </c>
      <c r="G40" s="1689">
        <v>0</v>
      </c>
      <c r="H40" s="1689">
        <v>0</v>
      </c>
      <c r="I40" s="1689"/>
      <c r="J40" s="1689">
        <v>0</v>
      </c>
      <c r="K40" s="1689">
        <v>0</v>
      </c>
      <c r="L40" s="1689">
        <v>0</v>
      </c>
    </row>
    <row r="41" spans="1:13" ht="12" customHeight="1" x14ac:dyDescent="0.2">
      <c r="A41" s="435" t="s">
        <v>58</v>
      </c>
      <c r="B41" s="430"/>
      <c r="C41" s="436"/>
      <c r="D41" s="1136"/>
      <c r="E41" s="1136"/>
      <c r="F41" s="1136"/>
      <c r="G41" s="1136"/>
      <c r="H41" s="1136"/>
      <c r="I41" s="1136"/>
      <c r="J41" s="1136"/>
      <c r="K41" s="1136"/>
      <c r="L41" s="1136"/>
    </row>
    <row r="42" spans="1:13" ht="9.75" customHeight="1" x14ac:dyDescent="0.2">
      <c r="A42" s="435" t="s">
        <v>59</v>
      </c>
      <c r="B42" s="430"/>
      <c r="C42" s="436"/>
      <c r="D42" s="1136"/>
      <c r="E42" s="1136"/>
      <c r="F42" s="1136"/>
      <c r="G42" s="1136"/>
      <c r="H42" s="1136"/>
      <c r="I42" s="1136"/>
      <c r="J42" s="1136"/>
      <c r="K42" s="1136"/>
      <c r="L42" s="1136"/>
    </row>
    <row r="43" spans="1:13" ht="10.5" customHeight="1" x14ac:dyDescent="0.2">
      <c r="A43" s="437" t="s">
        <v>6</v>
      </c>
      <c r="B43" s="437"/>
      <c r="C43" s="437"/>
      <c r="D43" s="1137"/>
      <c r="E43" s="1137"/>
      <c r="F43" s="1137"/>
      <c r="G43" s="1137"/>
      <c r="H43" s="1137"/>
      <c r="I43" s="1137"/>
      <c r="J43" s="1137"/>
      <c r="K43" s="1137"/>
      <c r="L43" s="1137"/>
      <c r="M43" s="437"/>
    </row>
    <row r="44" spans="1:13" ht="10.5" customHeight="1" x14ac:dyDescent="0.2">
      <c r="A44" s="438"/>
      <c r="B44" s="438"/>
      <c r="C44" s="438"/>
      <c r="D44" s="1138"/>
      <c r="E44" s="1138"/>
      <c r="F44" s="1138"/>
      <c r="G44" s="1138"/>
      <c r="H44" s="1138"/>
      <c r="I44" s="1138"/>
      <c r="J44" s="1138"/>
      <c r="K44" s="1138"/>
      <c r="L44" s="1138"/>
      <c r="M44" s="437"/>
    </row>
  </sheetData>
  <mergeCells count="11">
    <mergeCell ref="K4:K5"/>
    <mergeCell ref="L4:L5"/>
    <mergeCell ref="A40:B40"/>
    <mergeCell ref="G1:K1"/>
    <mergeCell ref="G2:L2"/>
    <mergeCell ref="G3:H3"/>
    <mergeCell ref="A4:B5"/>
    <mergeCell ref="D4:H4"/>
    <mergeCell ref="I4:I5"/>
    <mergeCell ref="J4:J5"/>
    <mergeCell ref="A1:B1"/>
  </mergeCells>
  <phoneticPr fontId="2" type="noConversion"/>
  <printOptions horizontalCentered="1"/>
  <pageMargins left="0.19685039370078741" right="0.19685039370078741" top="0.6692913385826772" bottom="0.51181102362204722" header="0" footer="0.31496062992125984"/>
  <pageSetup paperSize="9" scale="97" firstPageNumber="31" fitToWidth="0" orientation="landscape" r:id="rId1"/>
  <headerFooter alignWithMargins="0">
    <oddFooter>&amp;C&amp;P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6">
    <pageSetUpPr fitToPage="1"/>
  </sheetPr>
  <dimension ref="A1:O51"/>
  <sheetViews>
    <sheetView view="pageBreakPreview" zoomScaleNormal="100" zoomScaleSheetLayoutView="100" workbookViewId="0">
      <selection sqref="A1:B1"/>
    </sheetView>
  </sheetViews>
  <sheetFormatPr defaultRowHeight="12.75" x14ac:dyDescent="0.2"/>
  <cols>
    <col min="1" max="1" width="4.7109375" style="420" customWidth="1"/>
    <col min="2" max="2" width="35.28515625" style="420" customWidth="1"/>
    <col min="3" max="3" width="0.85546875" style="420" customWidth="1"/>
    <col min="4" max="4" width="10" style="1139" customWidth="1"/>
    <col min="5" max="5" width="11.42578125" style="1139" customWidth="1"/>
    <col min="6" max="12" width="10" style="1139" customWidth="1"/>
    <col min="13" max="13" width="3.28515625" style="420" customWidth="1"/>
    <col min="14" max="14" width="9.140625" style="420"/>
    <col min="15" max="15" width="9.7109375" style="420" bestFit="1" customWidth="1"/>
    <col min="16" max="16384" width="9.140625" style="420"/>
  </cols>
  <sheetData>
    <row r="1" spans="1:15" ht="27.75" customHeight="1" x14ac:dyDescent="0.2">
      <c r="A1" s="3282" t="s">
        <v>184</v>
      </c>
      <c r="B1" s="3075"/>
      <c r="C1" s="419"/>
      <c r="D1" s="1117"/>
      <c r="E1" s="1118"/>
      <c r="F1" s="1118"/>
      <c r="G1" s="3273" t="str">
        <f>[1]Coverpage!I7</f>
        <v>Poland</v>
      </c>
      <c r="H1" s="3273"/>
      <c r="I1" s="3273"/>
      <c r="J1" s="3273"/>
      <c r="K1" s="3273"/>
      <c r="L1" s="1119">
        <f>[1]Coverpage!I9</f>
        <v>964</v>
      </c>
    </row>
    <row r="2" spans="1:15" x14ac:dyDescent="0.2">
      <c r="A2" s="418" t="s">
        <v>7</v>
      </c>
      <c r="B2" s="440"/>
      <c r="C2" s="441"/>
      <c r="D2" s="1140"/>
      <c r="E2" s="1118"/>
      <c r="F2" s="1118"/>
      <c r="G2" s="3274" t="s">
        <v>549</v>
      </c>
      <c r="H2" s="3274"/>
      <c r="I2" s="3274"/>
      <c r="J2" s="3274"/>
      <c r="K2" s="3274"/>
      <c r="L2" s="3274"/>
    </row>
    <row r="3" spans="1:15" ht="12" customHeight="1" x14ac:dyDescent="0.2">
      <c r="A3" s="448"/>
      <c r="B3" s="424"/>
      <c r="C3" s="425"/>
      <c r="D3" s="1121"/>
      <c r="E3" s="1122"/>
      <c r="F3" s="1122"/>
      <c r="G3" s="3275" t="s">
        <v>550</v>
      </c>
      <c r="H3" s="3275"/>
      <c r="I3" s="1123">
        <f>[6]Coverage!I11</f>
        <v>2006</v>
      </c>
      <c r="J3" s="1122"/>
      <c r="K3" s="1122"/>
      <c r="L3" s="1124"/>
    </row>
    <row r="4" spans="1:15" ht="12" customHeight="1" x14ac:dyDescent="0.2">
      <c r="A4" s="3276" t="s">
        <v>8</v>
      </c>
      <c r="B4" s="3277"/>
      <c r="C4" s="426"/>
      <c r="D4" s="3278" t="s">
        <v>552</v>
      </c>
      <c r="E4" s="3279"/>
      <c r="F4" s="3279"/>
      <c r="G4" s="3279"/>
      <c r="H4" s="3280"/>
      <c r="I4" s="3268" t="s">
        <v>553</v>
      </c>
      <c r="J4" s="3281" t="s">
        <v>554</v>
      </c>
      <c r="K4" s="3268" t="s">
        <v>555</v>
      </c>
      <c r="L4" s="3270" t="s">
        <v>60</v>
      </c>
    </row>
    <row r="5" spans="1:15" ht="34.5" x14ac:dyDescent="0.2">
      <c r="A5" s="3276"/>
      <c r="B5" s="3277"/>
      <c r="C5" s="426"/>
      <c r="D5" s="2097" t="s">
        <v>556</v>
      </c>
      <c r="E5" s="2098" t="s">
        <v>557</v>
      </c>
      <c r="F5" s="2096" t="s">
        <v>558</v>
      </c>
      <c r="G5" s="2098" t="s">
        <v>555</v>
      </c>
      <c r="H5" s="2096" t="s">
        <v>61</v>
      </c>
      <c r="I5" s="3269"/>
      <c r="J5" s="3281"/>
      <c r="K5" s="3269"/>
      <c r="L5" s="3270"/>
    </row>
    <row r="6" spans="1:15" ht="10.5" customHeight="1" x14ac:dyDescent="0.2">
      <c r="A6" s="449"/>
      <c r="B6" s="427"/>
      <c r="C6" s="427"/>
      <c r="D6" s="1125" t="s">
        <v>559</v>
      </c>
      <c r="E6" s="1126" t="s">
        <v>560</v>
      </c>
      <c r="F6" s="1127" t="s">
        <v>561</v>
      </c>
      <c r="G6" s="1126" t="s">
        <v>562</v>
      </c>
      <c r="H6" s="1127" t="s">
        <v>563</v>
      </c>
      <c r="I6" s="1126" t="s">
        <v>564</v>
      </c>
      <c r="J6" s="1127" t="s">
        <v>565</v>
      </c>
      <c r="K6" s="1126" t="s">
        <v>566</v>
      </c>
      <c r="L6" s="1128" t="s">
        <v>567</v>
      </c>
    </row>
    <row r="7" spans="1:15" ht="10.5" customHeight="1" x14ac:dyDescent="0.2">
      <c r="A7" s="450"/>
      <c r="B7" s="428" t="s">
        <v>568</v>
      </c>
      <c r="C7" s="429"/>
      <c r="D7" s="1129" t="s">
        <v>9</v>
      </c>
      <c r="E7" s="1129" t="s">
        <v>9</v>
      </c>
      <c r="F7" s="1129" t="s">
        <v>9</v>
      </c>
      <c r="G7" s="1129" t="s">
        <v>9</v>
      </c>
      <c r="H7" s="1130" t="s">
        <v>9</v>
      </c>
      <c r="I7" s="1129"/>
      <c r="J7" s="1130" t="s">
        <v>9</v>
      </c>
      <c r="K7" s="1129" t="s">
        <v>9</v>
      </c>
      <c r="L7" s="1131" t="s">
        <v>9</v>
      </c>
    </row>
    <row r="8" spans="1:15" s="862" customFormat="1" ht="12" customHeight="1" x14ac:dyDescent="0.2">
      <c r="A8" s="802"/>
      <c r="B8" s="25" t="s">
        <v>10</v>
      </c>
      <c r="C8" s="861" t="s">
        <v>571</v>
      </c>
      <c r="D8" s="1132"/>
      <c r="E8" s="1132"/>
      <c r="F8" s="1133"/>
      <c r="G8" s="1132"/>
      <c r="H8" s="1133"/>
      <c r="I8" s="1132"/>
      <c r="J8" s="1133"/>
      <c r="K8" s="1132"/>
      <c r="L8" s="1134"/>
    </row>
    <row r="9" spans="1:15" s="862" customFormat="1" ht="11.25" customHeight="1" x14ac:dyDescent="0.2">
      <c r="A9" s="451">
        <v>1</v>
      </c>
      <c r="B9" s="25" t="s">
        <v>55</v>
      </c>
      <c r="C9" s="863" t="s">
        <v>571</v>
      </c>
      <c r="D9" s="1687">
        <v>194710</v>
      </c>
      <c r="E9" s="1687">
        <v>40481</v>
      </c>
      <c r="F9" s="1687">
        <v>183011</v>
      </c>
      <c r="G9" s="1687">
        <v>-74495</v>
      </c>
      <c r="H9" s="1687">
        <v>343707</v>
      </c>
      <c r="I9" s="1687"/>
      <c r="J9" s="1687">
        <v>138899</v>
      </c>
      <c r="K9" s="1687">
        <v>-71779</v>
      </c>
      <c r="L9" s="1687">
        <v>410827</v>
      </c>
      <c r="O9" s="865"/>
    </row>
    <row r="10" spans="1:15" ht="9.75" customHeight="1" x14ac:dyDescent="0.2">
      <c r="A10" s="452">
        <v>11</v>
      </c>
      <c r="B10" s="28" t="s">
        <v>11</v>
      </c>
      <c r="C10" s="430" t="s">
        <v>571</v>
      </c>
      <c r="D10" s="1347">
        <v>176420</v>
      </c>
      <c r="E10" s="1347">
        <v>5245</v>
      </c>
      <c r="F10" s="1348">
        <v>0</v>
      </c>
      <c r="G10" s="1347">
        <v>-382</v>
      </c>
      <c r="H10" s="1348">
        <v>181283</v>
      </c>
      <c r="I10" s="1347"/>
      <c r="J10" s="1348">
        <v>45367</v>
      </c>
      <c r="K10" s="1347">
        <v>-788</v>
      </c>
      <c r="L10" s="1345">
        <v>225862</v>
      </c>
    </row>
    <row r="11" spans="1:15" ht="9.75" customHeight="1" x14ac:dyDescent="0.2">
      <c r="A11" s="452">
        <v>12</v>
      </c>
      <c r="B11" s="28" t="s">
        <v>12</v>
      </c>
      <c r="C11" s="430" t="s">
        <v>571</v>
      </c>
      <c r="D11" s="1347">
        <v>0</v>
      </c>
      <c r="E11" s="1347">
        <v>0</v>
      </c>
      <c r="F11" s="1348">
        <v>126391</v>
      </c>
      <c r="G11" s="1347">
        <v>0</v>
      </c>
      <c r="H11" s="1348">
        <v>126391</v>
      </c>
      <c r="I11" s="1347"/>
      <c r="J11" s="1348">
        <v>0</v>
      </c>
      <c r="K11" s="1347">
        <v>0</v>
      </c>
      <c r="L11" s="1345">
        <v>126391</v>
      </c>
    </row>
    <row r="12" spans="1:15" ht="9.75" customHeight="1" x14ac:dyDescent="0.2">
      <c r="A12" s="452">
        <v>13</v>
      </c>
      <c r="B12" s="28" t="s">
        <v>13</v>
      </c>
      <c r="C12" s="430" t="s">
        <v>571</v>
      </c>
      <c r="D12" s="1347">
        <v>5475</v>
      </c>
      <c r="E12" s="1347">
        <v>21367</v>
      </c>
      <c r="F12" s="1348">
        <v>54262</v>
      </c>
      <c r="G12" s="1347">
        <v>-74073</v>
      </c>
      <c r="H12" s="1348">
        <v>7031</v>
      </c>
      <c r="I12" s="1347"/>
      <c r="J12" s="1348">
        <v>72499</v>
      </c>
      <c r="K12" s="1347">
        <v>-70935</v>
      </c>
      <c r="L12" s="1345">
        <v>8595</v>
      </c>
    </row>
    <row r="13" spans="1:15" ht="9.75" customHeight="1" x14ac:dyDescent="0.2">
      <c r="A13" s="452">
        <v>14</v>
      </c>
      <c r="B13" s="28" t="s">
        <v>14</v>
      </c>
      <c r="C13" s="430" t="s">
        <v>571</v>
      </c>
      <c r="D13" s="1347">
        <v>12815</v>
      </c>
      <c r="E13" s="1347">
        <v>13869</v>
      </c>
      <c r="F13" s="1348">
        <v>2358</v>
      </c>
      <c r="G13" s="1347">
        <v>-40</v>
      </c>
      <c r="H13" s="1348">
        <v>29002</v>
      </c>
      <c r="I13" s="1347"/>
      <c r="J13" s="1348">
        <v>21033</v>
      </c>
      <c r="K13" s="1347">
        <v>-56</v>
      </c>
      <c r="L13" s="1345">
        <v>49979</v>
      </c>
    </row>
    <row r="14" spans="1:15" s="862" customFormat="1" ht="12" customHeight="1" x14ac:dyDescent="0.2">
      <c r="A14" s="451">
        <v>2</v>
      </c>
      <c r="B14" s="25" t="s">
        <v>523</v>
      </c>
      <c r="C14" s="863" t="s">
        <v>571</v>
      </c>
      <c r="D14" s="1687">
        <v>231766</v>
      </c>
      <c r="E14" s="1687">
        <v>34824</v>
      </c>
      <c r="F14" s="1687">
        <v>177126</v>
      </c>
      <c r="G14" s="1687">
        <v>-74495</v>
      </c>
      <c r="H14" s="1687">
        <v>369221</v>
      </c>
      <c r="I14" s="1687"/>
      <c r="J14" s="1687">
        <v>116930</v>
      </c>
      <c r="K14" s="1687">
        <v>-71779</v>
      </c>
      <c r="L14" s="1687">
        <v>414372</v>
      </c>
    </row>
    <row r="15" spans="1:15" ht="9.75" customHeight="1" x14ac:dyDescent="0.2">
      <c r="A15" s="452">
        <v>21</v>
      </c>
      <c r="B15" s="29" t="s">
        <v>15</v>
      </c>
      <c r="C15" s="430" t="s">
        <v>571</v>
      </c>
      <c r="D15" s="1347">
        <v>27822</v>
      </c>
      <c r="E15" s="1347">
        <v>15104</v>
      </c>
      <c r="F15" s="1348">
        <v>2306</v>
      </c>
      <c r="G15" s="1347">
        <v>0</v>
      </c>
      <c r="H15" s="1348">
        <v>45232</v>
      </c>
      <c r="I15" s="1347"/>
      <c r="J15" s="1348">
        <v>58827</v>
      </c>
      <c r="K15" s="1347">
        <v>0</v>
      </c>
      <c r="L15" s="1345">
        <v>104059</v>
      </c>
    </row>
    <row r="16" spans="1:15" ht="9.75" customHeight="1" x14ac:dyDescent="0.2">
      <c r="A16" s="452">
        <v>22</v>
      </c>
      <c r="B16" s="29" t="s">
        <v>16</v>
      </c>
      <c r="C16" s="430" t="s">
        <v>571</v>
      </c>
      <c r="D16" s="1347">
        <v>14922</v>
      </c>
      <c r="E16" s="1347">
        <v>9150</v>
      </c>
      <c r="F16" s="1348">
        <v>2184</v>
      </c>
      <c r="G16" s="1347">
        <v>-272</v>
      </c>
      <c r="H16" s="1348">
        <v>25984</v>
      </c>
      <c r="I16" s="1347"/>
      <c r="J16" s="1348">
        <v>33737</v>
      </c>
      <c r="K16" s="1347">
        <v>-242</v>
      </c>
      <c r="L16" s="1345">
        <v>59479</v>
      </c>
    </row>
    <row r="17" spans="1:12" ht="9.75" customHeight="1" x14ac:dyDescent="0.2">
      <c r="A17" s="452">
        <v>24</v>
      </c>
      <c r="B17" s="29" t="s">
        <v>573</v>
      </c>
      <c r="C17" s="430" t="s">
        <v>571</v>
      </c>
      <c r="D17" s="1347">
        <v>25995</v>
      </c>
      <c r="E17" s="1347">
        <v>293</v>
      </c>
      <c r="F17" s="1348">
        <v>318</v>
      </c>
      <c r="G17" s="1347">
        <v>-13</v>
      </c>
      <c r="H17" s="1348">
        <v>26593</v>
      </c>
      <c r="I17" s="1347"/>
      <c r="J17" s="1348">
        <v>1164</v>
      </c>
      <c r="K17" s="1347">
        <v>-14</v>
      </c>
      <c r="L17" s="1345">
        <v>27743</v>
      </c>
    </row>
    <row r="18" spans="1:12" ht="9.75" customHeight="1" x14ac:dyDescent="0.2">
      <c r="A18" s="452">
        <v>25</v>
      </c>
      <c r="B18" s="29" t="s">
        <v>17</v>
      </c>
      <c r="C18" s="430" t="s">
        <v>571</v>
      </c>
      <c r="D18" s="1347">
        <v>4912</v>
      </c>
      <c r="E18" s="1347">
        <v>2406</v>
      </c>
      <c r="F18" s="1348">
        <v>0</v>
      </c>
      <c r="G18" s="1347">
        <v>0</v>
      </c>
      <c r="H18" s="1348">
        <v>7318</v>
      </c>
      <c r="I18" s="1347"/>
      <c r="J18" s="1348">
        <v>798</v>
      </c>
      <c r="K18" s="1347">
        <v>0</v>
      </c>
      <c r="L18" s="1345">
        <v>8116</v>
      </c>
    </row>
    <row r="19" spans="1:12" ht="9.75" customHeight="1" x14ac:dyDescent="0.2">
      <c r="A19" s="452">
        <v>26</v>
      </c>
      <c r="B19" s="29" t="s">
        <v>13</v>
      </c>
      <c r="C19" s="430" t="s">
        <v>571</v>
      </c>
      <c r="D19" s="1347">
        <v>131547</v>
      </c>
      <c r="E19" s="1347">
        <v>1218</v>
      </c>
      <c r="F19" s="1348">
        <v>20732</v>
      </c>
      <c r="G19" s="1347">
        <v>-74073</v>
      </c>
      <c r="H19" s="1348">
        <v>79424</v>
      </c>
      <c r="I19" s="1347"/>
      <c r="J19" s="1348">
        <v>1869</v>
      </c>
      <c r="K19" s="1347">
        <v>-70935</v>
      </c>
      <c r="L19" s="1345">
        <v>10358</v>
      </c>
    </row>
    <row r="20" spans="1:12" ht="9.75" customHeight="1" x14ac:dyDescent="0.2">
      <c r="A20" s="452">
        <v>27</v>
      </c>
      <c r="B20" s="29" t="s">
        <v>18</v>
      </c>
      <c r="C20" s="430" t="s">
        <v>571</v>
      </c>
      <c r="D20" s="1347">
        <v>18039</v>
      </c>
      <c r="E20" s="1347">
        <v>691</v>
      </c>
      <c r="F20" s="1348">
        <v>148551</v>
      </c>
      <c r="G20" s="1347">
        <v>0</v>
      </c>
      <c r="H20" s="1348">
        <v>167281</v>
      </c>
      <c r="I20" s="1347"/>
      <c r="J20" s="1348">
        <v>14138</v>
      </c>
      <c r="K20" s="1347">
        <v>0</v>
      </c>
      <c r="L20" s="1345">
        <v>181419</v>
      </c>
    </row>
    <row r="21" spans="1:12" ht="9.75" customHeight="1" x14ac:dyDescent="0.2">
      <c r="A21" s="452">
        <v>28</v>
      </c>
      <c r="B21" s="29" t="s">
        <v>19</v>
      </c>
      <c r="C21" s="430" t="s">
        <v>571</v>
      </c>
      <c r="D21" s="1347">
        <v>8529</v>
      </c>
      <c r="E21" s="1347">
        <v>5962</v>
      </c>
      <c r="F21" s="1348">
        <v>3035</v>
      </c>
      <c r="G21" s="1347">
        <v>-137</v>
      </c>
      <c r="H21" s="1348">
        <v>17389</v>
      </c>
      <c r="I21" s="1347"/>
      <c r="J21" s="1348">
        <v>6397</v>
      </c>
      <c r="K21" s="1347">
        <v>-588</v>
      </c>
      <c r="L21" s="1345">
        <v>23198</v>
      </c>
    </row>
    <row r="22" spans="1:12" s="862" customFormat="1" ht="12" customHeight="1" x14ac:dyDescent="0.2">
      <c r="A22" s="453" t="s">
        <v>20</v>
      </c>
      <c r="B22" s="146" t="s">
        <v>62</v>
      </c>
      <c r="C22" s="863" t="s">
        <v>571</v>
      </c>
      <c r="D22" s="1687">
        <v>-37056</v>
      </c>
      <c r="E22" s="1687">
        <v>5657</v>
      </c>
      <c r="F22" s="1687">
        <v>5885</v>
      </c>
      <c r="G22" s="1687">
        <v>0</v>
      </c>
      <c r="H22" s="1687">
        <v>-25514</v>
      </c>
      <c r="I22" s="1687"/>
      <c r="J22" s="1687">
        <v>21969</v>
      </c>
      <c r="K22" s="1687">
        <v>0</v>
      </c>
      <c r="L22" s="1687">
        <v>-3545</v>
      </c>
    </row>
    <row r="23" spans="1:12" s="862" customFormat="1" ht="21" customHeight="1" x14ac:dyDescent="0.2">
      <c r="A23" s="455"/>
      <c r="B23" s="32" t="s">
        <v>21</v>
      </c>
      <c r="C23" s="863" t="s">
        <v>571</v>
      </c>
      <c r="D23" s="1687"/>
      <c r="E23" s="1687"/>
      <c r="F23" s="1688"/>
      <c r="G23" s="1687"/>
      <c r="H23" s="1688"/>
      <c r="I23" s="1687"/>
      <c r="J23" s="1688"/>
      <c r="K23" s="1687"/>
      <c r="L23" s="1346"/>
    </row>
    <row r="24" spans="1:12" s="862" customFormat="1" ht="11.25" customHeight="1" x14ac:dyDescent="0.2">
      <c r="A24" s="451">
        <v>31.1</v>
      </c>
      <c r="B24" s="25" t="s">
        <v>524</v>
      </c>
      <c r="C24" s="863" t="s">
        <v>571</v>
      </c>
      <c r="D24" s="1687">
        <v>6448</v>
      </c>
      <c r="E24" s="1687">
        <v>8950</v>
      </c>
      <c r="F24" s="1687">
        <v>433</v>
      </c>
      <c r="G24" s="1687">
        <v>0</v>
      </c>
      <c r="H24" s="1687">
        <v>15831</v>
      </c>
      <c r="I24" s="1687"/>
      <c r="J24" s="1687">
        <v>27203</v>
      </c>
      <c r="K24" s="1687">
        <v>0</v>
      </c>
      <c r="L24" s="1687">
        <v>43034</v>
      </c>
    </row>
    <row r="25" spans="1:12" ht="9.75" customHeight="1" x14ac:dyDescent="0.2">
      <c r="A25" s="452">
        <v>311.10000000000002</v>
      </c>
      <c r="B25" s="28" t="s">
        <v>22</v>
      </c>
      <c r="C25" s="430" t="s">
        <v>571</v>
      </c>
      <c r="D25" s="1347">
        <v>6448</v>
      </c>
      <c r="E25" s="1347">
        <v>8933</v>
      </c>
      <c r="F25" s="1348">
        <v>433</v>
      </c>
      <c r="G25" s="1347">
        <v>0</v>
      </c>
      <c r="H25" s="1348">
        <v>15814</v>
      </c>
      <c r="I25" s="1347"/>
      <c r="J25" s="1348">
        <v>27203</v>
      </c>
      <c r="K25" s="1347">
        <v>0</v>
      </c>
      <c r="L25" s="1345">
        <v>43017</v>
      </c>
    </row>
    <row r="26" spans="1:12" ht="9.75" customHeight="1" x14ac:dyDescent="0.2">
      <c r="A26" s="452">
        <v>312.10000000000002</v>
      </c>
      <c r="B26" s="28" t="s">
        <v>23</v>
      </c>
      <c r="C26" s="430" t="s">
        <v>571</v>
      </c>
      <c r="D26" s="1347">
        <v>0</v>
      </c>
      <c r="E26" s="1347">
        <v>8</v>
      </c>
      <c r="F26" s="1348">
        <v>0</v>
      </c>
      <c r="G26" s="1347">
        <v>0</v>
      </c>
      <c r="H26" s="1348">
        <v>8</v>
      </c>
      <c r="I26" s="1347"/>
      <c r="J26" s="1348">
        <v>0</v>
      </c>
      <c r="K26" s="1347">
        <v>0</v>
      </c>
      <c r="L26" s="1345">
        <v>8</v>
      </c>
    </row>
    <row r="27" spans="1:12" ht="9.75" customHeight="1" x14ac:dyDescent="0.2">
      <c r="A27" s="452">
        <v>313.10000000000002</v>
      </c>
      <c r="B27" s="28" t="s">
        <v>24</v>
      </c>
      <c r="C27" s="430" t="s">
        <v>571</v>
      </c>
      <c r="D27" s="1347">
        <v>0</v>
      </c>
      <c r="E27" s="1347">
        <v>0</v>
      </c>
      <c r="F27" s="1348">
        <v>0</v>
      </c>
      <c r="G27" s="1347">
        <v>0</v>
      </c>
      <c r="H27" s="1348">
        <v>0</v>
      </c>
      <c r="I27" s="1347"/>
      <c r="J27" s="1348">
        <v>0</v>
      </c>
      <c r="K27" s="1347">
        <v>0</v>
      </c>
      <c r="L27" s="1345">
        <v>0</v>
      </c>
    </row>
    <row r="28" spans="1:12" ht="9.75" customHeight="1" x14ac:dyDescent="0.2">
      <c r="A28" s="452">
        <v>314.10000000000002</v>
      </c>
      <c r="B28" s="28" t="s">
        <v>25</v>
      </c>
      <c r="C28" s="430" t="s">
        <v>571</v>
      </c>
      <c r="D28" s="1347">
        <v>0</v>
      </c>
      <c r="E28" s="1347">
        <v>9</v>
      </c>
      <c r="F28" s="1348">
        <v>0</v>
      </c>
      <c r="G28" s="1347">
        <v>0</v>
      </c>
      <c r="H28" s="1348">
        <v>9</v>
      </c>
      <c r="I28" s="1347"/>
      <c r="J28" s="1348">
        <v>0</v>
      </c>
      <c r="K28" s="1347">
        <v>0</v>
      </c>
      <c r="L28" s="1345">
        <v>9</v>
      </c>
    </row>
    <row r="29" spans="1:12" s="862" customFormat="1" ht="12" customHeight="1" x14ac:dyDescent="0.2">
      <c r="A29" s="451">
        <v>31.2</v>
      </c>
      <c r="B29" s="25" t="s">
        <v>528</v>
      </c>
      <c r="C29" s="863" t="s">
        <v>571</v>
      </c>
      <c r="D29" s="1687">
        <v>30</v>
      </c>
      <c r="E29" s="1687">
        <v>1341</v>
      </c>
      <c r="F29" s="1687">
        <v>0</v>
      </c>
      <c r="G29" s="1687">
        <v>0</v>
      </c>
      <c r="H29" s="1687">
        <v>1371</v>
      </c>
      <c r="I29" s="1687"/>
      <c r="J29" s="1687">
        <v>3568</v>
      </c>
      <c r="K29" s="1687">
        <v>0</v>
      </c>
      <c r="L29" s="1687">
        <v>4939</v>
      </c>
    </row>
    <row r="30" spans="1:12" ht="9.75" customHeight="1" x14ac:dyDescent="0.2">
      <c r="A30" s="452">
        <v>311.2</v>
      </c>
      <c r="B30" s="28" t="s">
        <v>22</v>
      </c>
      <c r="C30" s="430" t="s">
        <v>571</v>
      </c>
      <c r="D30" s="1347">
        <v>19</v>
      </c>
      <c r="E30" s="1347">
        <v>394</v>
      </c>
      <c r="F30" s="1348">
        <v>0</v>
      </c>
      <c r="G30" s="1347">
        <v>0</v>
      </c>
      <c r="H30" s="1348">
        <v>413</v>
      </c>
      <c r="I30" s="1347"/>
      <c r="J30" s="1348">
        <v>1282</v>
      </c>
      <c r="K30" s="1347">
        <v>0</v>
      </c>
      <c r="L30" s="1345">
        <v>1695</v>
      </c>
    </row>
    <row r="31" spans="1:12" ht="9.75" customHeight="1" x14ac:dyDescent="0.2">
      <c r="A31" s="452">
        <v>312.2</v>
      </c>
      <c r="B31" s="28" t="s">
        <v>23</v>
      </c>
      <c r="C31" s="430" t="s">
        <v>571</v>
      </c>
      <c r="D31" s="1347">
        <v>0</v>
      </c>
      <c r="E31" s="1347">
        <v>0</v>
      </c>
      <c r="F31" s="1348">
        <v>0</v>
      </c>
      <c r="G31" s="1347">
        <v>0</v>
      </c>
      <c r="H31" s="1348">
        <v>0</v>
      </c>
      <c r="I31" s="1347"/>
      <c r="J31" s="1348">
        <v>0</v>
      </c>
      <c r="K31" s="1347">
        <v>0</v>
      </c>
      <c r="L31" s="1345">
        <v>0</v>
      </c>
    </row>
    <row r="32" spans="1:12" ht="9.75" customHeight="1" x14ac:dyDescent="0.2">
      <c r="A32" s="452">
        <v>313.2</v>
      </c>
      <c r="B32" s="28" t="s">
        <v>24</v>
      </c>
      <c r="C32" s="430" t="s">
        <v>571</v>
      </c>
      <c r="D32" s="1347">
        <v>0</v>
      </c>
      <c r="E32" s="1347">
        <v>0</v>
      </c>
      <c r="F32" s="1348">
        <v>0</v>
      </c>
      <c r="G32" s="1347">
        <v>0</v>
      </c>
      <c r="H32" s="1348">
        <v>0</v>
      </c>
      <c r="I32" s="1347"/>
      <c r="J32" s="1348">
        <v>0</v>
      </c>
      <c r="K32" s="1347">
        <v>0</v>
      </c>
      <c r="L32" s="1345">
        <v>0</v>
      </c>
    </row>
    <row r="33" spans="1:12" ht="9.75" customHeight="1" x14ac:dyDescent="0.2">
      <c r="A33" s="452">
        <v>314.2</v>
      </c>
      <c r="B33" s="28" t="s">
        <v>25</v>
      </c>
      <c r="C33" s="430" t="s">
        <v>571</v>
      </c>
      <c r="D33" s="1347">
        <v>11</v>
      </c>
      <c r="E33" s="1347">
        <v>947</v>
      </c>
      <c r="F33" s="1348">
        <v>0</v>
      </c>
      <c r="G33" s="1347">
        <v>0</v>
      </c>
      <c r="H33" s="1348">
        <v>958</v>
      </c>
      <c r="I33" s="1347"/>
      <c r="J33" s="1348">
        <v>2286</v>
      </c>
      <c r="K33" s="1347">
        <v>0</v>
      </c>
      <c r="L33" s="1345">
        <v>3244</v>
      </c>
    </row>
    <row r="34" spans="1:12" ht="12" customHeight="1" x14ac:dyDescent="0.2">
      <c r="A34" s="456">
        <v>31</v>
      </c>
      <c r="B34" s="154" t="s">
        <v>26</v>
      </c>
      <c r="C34" s="430" t="s">
        <v>571</v>
      </c>
      <c r="D34" s="1347">
        <v>6418</v>
      </c>
      <c r="E34" s="1347">
        <v>7609</v>
      </c>
      <c r="F34" s="1347">
        <v>433</v>
      </c>
      <c r="G34" s="1347">
        <v>0</v>
      </c>
      <c r="H34" s="1347">
        <v>14460</v>
      </c>
      <c r="I34" s="1347"/>
      <c r="J34" s="1347">
        <v>23635</v>
      </c>
      <c r="K34" s="1347">
        <v>0</v>
      </c>
      <c r="L34" s="1347">
        <v>38095</v>
      </c>
    </row>
    <row r="35" spans="1:12" s="862" customFormat="1" ht="12" customHeight="1" x14ac:dyDescent="0.2">
      <c r="A35" s="806" t="s">
        <v>493</v>
      </c>
      <c r="B35" s="154" t="s">
        <v>63</v>
      </c>
      <c r="C35" s="863" t="s">
        <v>571</v>
      </c>
      <c r="D35" s="1687">
        <v>-43474</v>
      </c>
      <c r="E35" s="1687">
        <v>-1952</v>
      </c>
      <c r="F35" s="1687">
        <v>5452</v>
      </c>
      <c r="G35" s="1687">
        <v>0</v>
      </c>
      <c r="H35" s="1687">
        <v>-39974</v>
      </c>
      <c r="I35" s="1687"/>
      <c r="J35" s="1687">
        <v>-1666</v>
      </c>
      <c r="K35" s="1687">
        <v>0</v>
      </c>
      <c r="L35" s="1687">
        <v>-41640</v>
      </c>
    </row>
    <row r="36" spans="1:12" s="862" customFormat="1" ht="12" customHeight="1" x14ac:dyDescent="0.2">
      <c r="A36" s="455"/>
      <c r="B36" s="25" t="s">
        <v>494</v>
      </c>
      <c r="C36" s="863" t="s">
        <v>571</v>
      </c>
      <c r="D36" s="1687"/>
      <c r="E36" s="1687"/>
      <c r="F36" s="1688"/>
      <c r="G36" s="1687"/>
      <c r="H36" s="1688"/>
      <c r="I36" s="1687"/>
      <c r="J36" s="1688"/>
      <c r="K36" s="1687"/>
      <c r="L36" s="1346"/>
    </row>
    <row r="37" spans="1:12" s="862" customFormat="1" ht="11.25" customHeight="1" x14ac:dyDescent="0.2">
      <c r="A37" s="451" t="s">
        <v>495</v>
      </c>
      <c r="B37" s="25" t="s">
        <v>532</v>
      </c>
      <c r="C37" s="863" t="s">
        <v>571</v>
      </c>
      <c r="D37" s="1687">
        <v>1841</v>
      </c>
      <c r="E37" s="1687">
        <v>2324</v>
      </c>
      <c r="F37" s="1687">
        <v>734</v>
      </c>
      <c r="G37" s="1687">
        <v>-2425</v>
      </c>
      <c r="H37" s="1687">
        <v>2474</v>
      </c>
      <c r="I37" s="1687"/>
      <c r="J37" s="1687">
        <v>721</v>
      </c>
      <c r="K37" s="1687">
        <v>-969</v>
      </c>
      <c r="L37" s="1687">
        <v>2226</v>
      </c>
    </row>
    <row r="38" spans="1:12" ht="9.75" customHeight="1" x14ac:dyDescent="0.2">
      <c r="A38" s="452" t="s">
        <v>496</v>
      </c>
      <c r="B38" s="28" t="s">
        <v>497</v>
      </c>
      <c r="C38" s="430" t="s">
        <v>571</v>
      </c>
      <c r="D38" s="1347">
        <v>1705</v>
      </c>
      <c r="E38" s="1347">
        <v>2324</v>
      </c>
      <c r="F38" s="1348">
        <v>734</v>
      </c>
      <c r="G38" s="1347">
        <v>-2425</v>
      </c>
      <c r="H38" s="1348">
        <v>2338</v>
      </c>
      <c r="I38" s="1347"/>
      <c r="J38" s="1348">
        <v>721</v>
      </c>
      <c r="K38" s="1347">
        <v>-969</v>
      </c>
      <c r="L38" s="1345">
        <v>2090</v>
      </c>
    </row>
    <row r="39" spans="1:12" ht="9.75" customHeight="1" x14ac:dyDescent="0.2">
      <c r="A39" s="452" t="s">
        <v>498</v>
      </c>
      <c r="B39" s="28" t="s">
        <v>499</v>
      </c>
      <c r="C39" s="430" t="s">
        <v>571</v>
      </c>
      <c r="D39" s="1347">
        <v>136</v>
      </c>
      <c r="E39" s="1347">
        <v>0</v>
      </c>
      <c r="F39" s="1348">
        <v>0</v>
      </c>
      <c r="G39" s="1347">
        <v>0</v>
      </c>
      <c r="H39" s="1348">
        <v>136</v>
      </c>
      <c r="I39" s="1347"/>
      <c r="J39" s="1348">
        <v>0</v>
      </c>
      <c r="K39" s="1347">
        <v>0</v>
      </c>
      <c r="L39" s="1345">
        <v>136</v>
      </c>
    </row>
    <row r="40" spans="1:12" ht="9.75" customHeight="1" x14ac:dyDescent="0.2">
      <c r="A40" s="452">
        <v>323</v>
      </c>
      <c r="B40" s="28" t="s">
        <v>487</v>
      </c>
      <c r="C40" s="430" t="s">
        <v>571</v>
      </c>
      <c r="D40" s="1347">
        <v>0</v>
      </c>
      <c r="E40" s="1347">
        <v>0</v>
      </c>
      <c r="F40" s="1348">
        <v>0</v>
      </c>
      <c r="G40" s="1347">
        <v>0</v>
      </c>
      <c r="H40" s="1348">
        <v>0</v>
      </c>
      <c r="I40" s="1347"/>
      <c r="J40" s="1348">
        <v>0</v>
      </c>
      <c r="K40" s="1347">
        <v>0</v>
      </c>
      <c r="L40" s="1345">
        <v>0</v>
      </c>
    </row>
    <row r="41" spans="1:12" s="862" customFormat="1" ht="12" customHeight="1" x14ac:dyDescent="0.2">
      <c r="A41" s="451">
        <v>33</v>
      </c>
      <c r="B41" s="25" t="s">
        <v>533</v>
      </c>
      <c r="C41" s="863" t="s">
        <v>571</v>
      </c>
      <c r="D41" s="1687">
        <v>44581</v>
      </c>
      <c r="E41" s="1687">
        <v>4755</v>
      </c>
      <c r="F41" s="1687">
        <v>-3972</v>
      </c>
      <c r="G41" s="1687">
        <v>-2425</v>
      </c>
      <c r="H41" s="1687">
        <v>42939</v>
      </c>
      <c r="I41" s="1687"/>
      <c r="J41" s="1687">
        <v>4020</v>
      </c>
      <c r="K41" s="1687">
        <v>-969</v>
      </c>
      <c r="L41" s="1687">
        <v>45990</v>
      </c>
    </row>
    <row r="42" spans="1:12" ht="9.75" customHeight="1" x14ac:dyDescent="0.2">
      <c r="A42" s="452">
        <v>331</v>
      </c>
      <c r="B42" s="28" t="s">
        <v>497</v>
      </c>
      <c r="C42" s="430" t="s">
        <v>571</v>
      </c>
      <c r="D42" s="1347">
        <v>35230</v>
      </c>
      <c r="E42" s="1347">
        <v>3549</v>
      </c>
      <c r="F42" s="1348">
        <v>-3972</v>
      </c>
      <c r="G42" s="1347">
        <v>-2425</v>
      </c>
      <c r="H42" s="1348">
        <v>32382</v>
      </c>
      <c r="I42" s="1347"/>
      <c r="J42" s="1348">
        <v>3729</v>
      </c>
      <c r="K42" s="1347">
        <v>-969</v>
      </c>
      <c r="L42" s="1345">
        <v>35142</v>
      </c>
    </row>
    <row r="43" spans="1:12" ht="9.75" customHeight="1" x14ac:dyDescent="0.2">
      <c r="A43" s="452">
        <v>332</v>
      </c>
      <c r="B43" s="28" t="s">
        <v>499</v>
      </c>
      <c r="C43" s="430" t="s">
        <v>571</v>
      </c>
      <c r="D43" s="1347">
        <v>9351</v>
      </c>
      <c r="E43" s="1347">
        <v>1206</v>
      </c>
      <c r="F43" s="1348">
        <v>0</v>
      </c>
      <c r="G43" s="1347">
        <v>0</v>
      </c>
      <c r="H43" s="1348">
        <v>10557</v>
      </c>
      <c r="I43" s="1347"/>
      <c r="J43" s="1348">
        <v>291</v>
      </c>
      <c r="K43" s="1347">
        <v>0</v>
      </c>
      <c r="L43" s="1345">
        <v>10848</v>
      </c>
    </row>
    <row r="44" spans="1:12" s="862" customFormat="1" ht="12" customHeight="1" x14ac:dyDescent="0.2">
      <c r="A44" s="453" t="s">
        <v>488</v>
      </c>
      <c r="B44" s="146" t="s">
        <v>534</v>
      </c>
      <c r="C44" s="863" t="s">
        <v>571</v>
      </c>
      <c r="D44" s="1687">
        <v>42740</v>
      </c>
      <c r="E44" s="1687">
        <v>2431</v>
      </c>
      <c r="F44" s="1687">
        <v>-4706</v>
      </c>
      <c r="G44" s="1687">
        <v>0</v>
      </c>
      <c r="H44" s="1687">
        <v>40465</v>
      </c>
      <c r="I44" s="1687"/>
      <c r="J44" s="1687">
        <v>3299</v>
      </c>
      <c r="K44" s="1687">
        <v>0</v>
      </c>
      <c r="L44" s="1687">
        <v>43764</v>
      </c>
    </row>
    <row r="45" spans="1:12" s="862" customFormat="1" ht="12" customHeight="1" x14ac:dyDescent="0.2">
      <c r="A45" s="807" t="s">
        <v>489</v>
      </c>
      <c r="B45" s="155" t="s">
        <v>535</v>
      </c>
      <c r="C45" s="863" t="s">
        <v>571</v>
      </c>
      <c r="D45" s="1687">
        <v>-734</v>
      </c>
      <c r="E45" s="1687">
        <v>479</v>
      </c>
      <c r="F45" s="1687">
        <v>746</v>
      </c>
      <c r="G45" s="1687">
        <v>0</v>
      </c>
      <c r="H45" s="1687">
        <v>491</v>
      </c>
      <c r="I45" s="1687"/>
      <c r="J45" s="1687">
        <v>1633</v>
      </c>
      <c r="K45" s="1687">
        <v>0</v>
      </c>
      <c r="L45" s="1687">
        <v>2124</v>
      </c>
    </row>
    <row r="46" spans="1:12" ht="19.5" customHeight="1" x14ac:dyDescent="0.2">
      <c r="A46" s="3271" t="s">
        <v>490</v>
      </c>
      <c r="B46" s="3283"/>
      <c r="C46" s="429" t="s">
        <v>571</v>
      </c>
      <c r="D46" s="1689">
        <v>0</v>
      </c>
      <c r="E46" s="1689">
        <v>0</v>
      </c>
      <c r="F46" s="1689">
        <v>0</v>
      </c>
      <c r="G46" s="1689">
        <v>0</v>
      </c>
      <c r="H46" s="1689">
        <v>0</v>
      </c>
      <c r="I46" s="1689"/>
      <c r="J46" s="1689">
        <v>0</v>
      </c>
      <c r="K46" s="1689">
        <v>0</v>
      </c>
      <c r="L46" s="1689">
        <v>0</v>
      </c>
    </row>
    <row r="47" spans="1:12" ht="12" customHeight="1" x14ac:dyDescent="0.2">
      <c r="A47" s="435" t="s">
        <v>58</v>
      </c>
      <c r="B47" s="430"/>
      <c r="C47" s="430"/>
      <c r="D47" s="1135"/>
      <c r="E47" s="1135"/>
      <c r="F47" s="1135"/>
      <c r="G47" s="1136"/>
      <c r="H47" s="1136" t="s">
        <v>491</v>
      </c>
      <c r="I47" s="1135"/>
      <c r="J47" s="1135"/>
      <c r="K47" s="1135"/>
      <c r="L47" s="1135"/>
    </row>
    <row r="48" spans="1:12" ht="9.75" customHeight="1" x14ac:dyDescent="0.2">
      <c r="A48" s="435" t="s">
        <v>59</v>
      </c>
      <c r="B48" s="430"/>
      <c r="C48" s="430"/>
      <c r="D48" s="1135"/>
      <c r="E48" s="1135"/>
      <c r="F48" s="1135"/>
      <c r="G48" s="1135"/>
      <c r="H48" s="1135"/>
      <c r="I48" s="1135"/>
      <c r="J48" s="1135"/>
      <c r="K48" s="1135"/>
      <c r="L48" s="1135"/>
    </row>
    <row r="49" spans="1:12" ht="9.75" customHeight="1" x14ac:dyDescent="0.2">
      <c r="A49" s="436"/>
      <c r="B49" s="430"/>
      <c r="C49" s="430"/>
      <c r="D49" s="1135"/>
      <c r="E49" s="1135"/>
      <c r="F49" s="1135"/>
      <c r="G49" s="1135"/>
      <c r="H49" s="1135"/>
      <c r="I49" s="1135"/>
      <c r="J49" s="1135"/>
      <c r="K49" s="1135"/>
      <c r="L49" s="1135"/>
    </row>
    <row r="50" spans="1:12" ht="10.5" customHeight="1" x14ac:dyDescent="0.2"/>
    <row r="51" spans="1:12" ht="10.5" customHeight="1" x14ac:dyDescent="0.2">
      <c r="A51" s="442"/>
      <c r="B51" s="442"/>
      <c r="C51" s="442"/>
      <c r="D51" s="1141"/>
      <c r="E51" s="1141"/>
      <c r="F51" s="1141"/>
      <c r="G51" s="1141"/>
      <c r="H51" s="1141"/>
      <c r="I51" s="1141"/>
      <c r="J51" s="1141"/>
      <c r="K51" s="1141"/>
      <c r="L51" s="1141"/>
    </row>
  </sheetData>
  <mergeCells count="11">
    <mergeCell ref="L4:L5"/>
    <mergeCell ref="A46:B46"/>
    <mergeCell ref="G1:K1"/>
    <mergeCell ref="G2:L2"/>
    <mergeCell ref="G3:H3"/>
    <mergeCell ref="A4:B5"/>
    <mergeCell ref="D4:H4"/>
    <mergeCell ref="I4:I5"/>
    <mergeCell ref="J4:J5"/>
    <mergeCell ref="K4:K5"/>
    <mergeCell ref="A1:B1"/>
  </mergeCells>
  <phoneticPr fontId="2" type="noConversion"/>
  <printOptions horizontalCentered="1"/>
  <pageMargins left="0.19685039370078741" right="0.19685039370078741" top="0.6692913385826772" bottom="0.51181102362204722" header="0" footer="0.31496062992125984"/>
  <pageSetup paperSize="9" scale="92" firstPageNumber="31" fitToWidth="0" orientation="landscape" r:id="rId1"/>
  <headerFooter alignWithMargins="0">
    <oddFooter>&amp;C&amp;P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7"/>
  <dimension ref="A1:O80"/>
  <sheetViews>
    <sheetView view="pageBreakPreview" zoomScale="75" zoomScaleNormal="100" zoomScaleSheetLayoutView="75" workbookViewId="0">
      <selection sqref="A1:B1"/>
    </sheetView>
  </sheetViews>
  <sheetFormatPr defaultRowHeight="12.75" x14ac:dyDescent="0.2"/>
  <cols>
    <col min="1" max="1" width="5.28515625" style="447" customWidth="1"/>
    <col min="2" max="2" width="35.28515625" style="447" customWidth="1"/>
    <col min="3" max="3" width="0.85546875" style="447" customWidth="1"/>
    <col min="4" max="4" width="10" style="1152" customWidth="1"/>
    <col min="5" max="5" width="11.140625" style="1152" customWidth="1"/>
    <col min="6" max="6" width="12" style="1152" customWidth="1"/>
    <col min="7" max="7" width="10" style="1152" customWidth="1"/>
    <col min="8" max="8" width="10.42578125" style="1152" customWidth="1"/>
    <col min="9" max="12" width="10" style="1152" customWidth="1"/>
    <col min="13" max="13" width="3.28515625" style="447" customWidth="1"/>
    <col min="14" max="14" width="9.140625" style="447"/>
    <col min="15" max="15" width="9.7109375" style="447" bestFit="1" customWidth="1"/>
    <col min="16" max="16384" width="9.140625" style="447"/>
  </cols>
  <sheetData>
    <row r="1" spans="1:15" ht="27.75" customHeight="1" x14ac:dyDescent="0.2">
      <c r="A1" s="3294" t="s">
        <v>184</v>
      </c>
      <c r="B1" s="3075"/>
      <c r="C1" s="474"/>
      <c r="D1" s="1154"/>
      <c r="E1" s="1147"/>
      <c r="F1" s="1154"/>
      <c r="G1" s="3291" t="str">
        <f>[3]Coverpage!I7</f>
        <v>Poland</v>
      </c>
      <c r="H1" s="3291"/>
      <c r="I1" s="3291"/>
      <c r="J1" s="3291"/>
      <c r="K1" s="3291"/>
      <c r="L1" s="1142">
        <f>[3]Coverpage!I9</f>
        <v>964</v>
      </c>
    </row>
    <row r="2" spans="1:15" x14ac:dyDescent="0.2">
      <c r="A2" s="473" t="s">
        <v>475</v>
      </c>
      <c r="B2" s="2117"/>
      <c r="C2" s="476"/>
      <c r="D2" s="1155"/>
      <c r="E2" s="1147"/>
      <c r="F2" s="2118"/>
      <c r="G2" s="3292" t="s">
        <v>549</v>
      </c>
      <c r="H2" s="3292"/>
      <c r="I2" s="3292"/>
      <c r="J2" s="3292"/>
      <c r="K2" s="3292"/>
      <c r="L2" s="3292"/>
    </row>
    <row r="3" spans="1:15" ht="12" customHeight="1" x14ac:dyDescent="0.2">
      <c r="A3" s="487"/>
      <c r="B3" s="477"/>
      <c r="C3" s="478"/>
      <c r="D3" s="1156"/>
      <c r="E3" s="1148"/>
      <c r="F3" s="1154"/>
      <c r="G3" s="3293" t="s">
        <v>291</v>
      </c>
      <c r="H3" s="3293"/>
      <c r="I3" s="1157" t="str">
        <f>[3]Coverpage!I11</f>
        <v xml:space="preserve"> </v>
      </c>
      <c r="J3" s="1157"/>
      <c r="K3" s="1157"/>
      <c r="L3" s="2119"/>
    </row>
    <row r="4" spans="1:15" ht="12" customHeight="1" x14ac:dyDescent="0.2">
      <c r="A4" s="3284" t="s">
        <v>477</v>
      </c>
      <c r="B4" s="3285"/>
      <c r="C4" s="479"/>
      <c r="D4" s="3286" t="s">
        <v>552</v>
      </c>
      <c r="E4" s="3287"/>
      <c r="F4" s="3287"/>
      <c r="G4" s="3287"/>
      <c r="H4" s="3288"/>
      <c r="I4" s="3289" t="s">
        <v>553</v>
      </c>
      <c r="J4" s="3289" t="s">
        <v>554</v>
      </c>
      <c r="K4" s="3289" t="s">
        <v>555</v>
      </c>
      <c r="L4" s="3289" t="s">
        <v>60</v>
      </c>
    </row>
    <row r="5" spans="1:15" ht="34.5" x14ac:dyDescent="0.2">
      <c r="A5" s="3284"/>
      <c r="B5" s="3285"/>
      <c r="C5" s="479"/>
      <c r="D5" s="2115" t="s">
        <v>556</v>
      </c>
      <c r="E5" s="2116" t="s">
        <v>557</v>
      </c>
      <c r="F5" s="2116" t="s">
        <v>558</v>
      </c>
      <c r="G5" s="2116" t="s">
        <v>555</v>
      </c>
      <c r="H5" s="2114" t="s">
        <v>61</v>
      </c>
      <c r="I5" s="3290"/>
      <c r="J5" s="3290"/>
      <c r="K5" s="3290"/>
      <c r="L5" s="3290"/>
    </row>
    <row r="6" spans="1:15" ht="10.5" customHeight="1" x14ac:dyDescent="0.2">
      <c r="A6" s="488"/>
      <c r="B6" s="480"/>
      <c r="C6" s="480"/>
      <c r="D6" s="1158" t="s">
        <v>559</v>
      </c>
      <c r="E6" s="1159" t="s">
        <v>560</v>
      </c>
      <c r="F6" s="2120" t="s">
        <v>561</v>
      </c>
      <c r="G6" s="1159" t="s">
        <v>562</v>
      </c>
      <c r="H6" s="1150" t="s">
        <v>563</v>
      </c>
      <c r="I6" s="1159" t="s">
        <v>564</v>
      </c>
      <c r="J6" s="1159" t="s">
        <v>565</v>
      </c>
      <c r="K6" s="1159" t="s">
        <v>566</v>
      </c>
      <c r="L6" s="1143" t="s">
        <v>567</v>
      </c>
    </row>
    <row r="7" spans="1:15" ht="10.5" customHeight="1" x14ac:dyDescent="0.2">
      <c r="A7" s="2121"/>
      <c r="B7" s="481" t="s">
        <v>568</v>
      </c>
      <c r="C7" s="482"/>
      <c r="D7" s="1145" t="str">
        <f>IF([6]Coverage!J18="","",[6]Coverage!J18)</f>
        <v>A</v>
      </c>
      <c r="E7" s="1145" t="str">
        <f>IF([6]Coverage!K18="","",[6]Coverage!K18)</f>
        <v>A</v>
      </c>
      <c r="F7" s="2122" t="str">
        <f>IF([6]Coverage!L18="","",[6]Coverage!L18)</f>
        <v>A</v>
      </c>
      <c r="G7" s="1145" t="str">
        <f>IF([6]Coverage!M18="","",[6]Coverage!M18)</f>
        <v>A</v>
      </c>
      <c r="H7" s="1145" t="str">
        <f>IF([6]Coverage!M18="","",[6]Coverage!M18)</f>
        <v>A</v>
      </c>
      <c r="I7" s="1145" t="str">
        <f>IF([6]Coverage!N18="","",[6]Coverage!N18)</f>
        <v>A</v>
      </c>
      <c r="J7" s="1145" t="str">
        <f>IF([6]Coverage!O18="","",[6]Coverage!O18)</f>
        <v>A</v>
      </c>
      <c r="K7" s="1145" t="str">
        <f>IF([6]Coverage!P18="","",[6]Coverage!P18)</f>
        <v>A</v>
      </c>
      <c r="L7" s="1145" t="str">
        <f>IF([6]Coverage!P18="","",[6]Coverage!P18)</f>
        <v>A</v>
      </c>
    </row>
    <row r="8" spans="1:15" s="871" customFormat="1" ht="15" customHeight="1" x14ac:dyDescent="0.2">
      <c r="A8" s="813">
        <v>1</v>
      </c>
      <c r="B8" s="814" t="s">
        <v>536</v>
      </c>
      <c r="C8" s="2123" t="s">
        <v>571</v>
      </c>
      <c r="D8" s="1690">
        <v>207902</v>
      </c>
      <c r="E8" s="1690">
        <v>39312</v>
      </c>
      <c r="F8" s="1690">
        <v>185596</v>
      </c>
      <c r="G8" s="1690">
        <v>-75492</v>
      </c>
      <c r="H8" s="1690">
        <v>357318</v>
      </c>
      <c r="I8" s="1690"/>
      <c r="J8" s="1690">
        <v>140160</v>
      </c>
      <c r="K8" s="1690">
        <v>-71776</v>
      </c>
      <c r="L8" s="1690">
        <v>425702</v>
      </c>
      <c r="O8" s="2124"/>
    </row>
    <row r="9" spans="1:15" s="871" customFormat="1" ht="15.75" customHeight="1" x14ac:dyDescent="0.2">
      <c r="A9" s="470">
        <v>11</v>
      </c>
      <c r="B9" s="2125" t="s">
        <v>596</v>
      </c>
      <c r="C9" s="875" t="s">
        <v>571</v>
      </c>
      <c r="D9" s="1343">
        <v>179224</v>
      </c>
      <c r="E9" s="1343">
        <v>5245</v>
      </c>
      <c r="F9" s="1343">
        <v>0</v>
      </c>
      <c r="G9" s="1343">
        <v>-382</v>
      </c>
      <c r="H9" s="1343">
        <v>184087</v>
      </c>
      <c r="I9" s="1343"/>
      <c r="J9" s="1343">
        <v>45324</v>
      </c>
      <c r="K9" s="1343">
        <v>-788</v>
      </c>
      <c r="L9" s="1343">
        <v>228623</v>
      </c>
    </row>
    <row r="10" spans="1:15" ht="15.75" customHeight="1" x14ac:dyDescent="0.2">
      <c r="A10" s="470">
        <v>111</v>
      </c>
      <c r="B10" s="466" t="s">
        <v>662</v>
      </c>
      <c r="C10" s="483" t="s">
        <v>571</v>
      </c>
      <c r="D10" s="1344">
        <v>47901</v>
      </c>
      <c r="E10" s="1344">
        <v>0</v>
      </c>
      <c r="F10" s="1344">
        <v>0</v>
      </c>
      <c r="G10" s="1344">
        <v>-61</v>
      </c>
      <c r="H10" s="1344">
        <v>47840</v>
      </c>
      <c r="I10" s="1344"/>
      <c r="J10" s="1344">
        <v>26728</v>
      </c>
      <c r="K10" s="1344">
        <v>-31</v>
      </c>
      <c r="L10" s="1344">
        <v>74537</v>
      </c>
    </row>
    <row r="11" spans="1:15" ht="9.75" customHeight="1" x14ac:dyDescent="0.2">
      <c r="A11" s="469">
        <v>1111</v>
      </c>
      <c r="B11" s="465" t="s">
        <v>478</v>
      </c>
      <c r="C11" s="483" t="s">
        <v>571</v>
      </c>
      <c r="D11" s="1344">
        <v>28580</v>
      </c>
      <c r="E11" s="1344">
        <v>0</v>
      </c>
      <c r="F11" s="1344">
        <v>0</v>
      </c>
      <c r="G11" s="1344">
        <v>0</v>
      </c>
      <c r="H11" s="1344">
        <v>28580</v>
      </c>
      <c r="I11" s="1344"/>
      <c r="J11" s="1344">
        <v>20708</v>
      </c>
      <c r="K11" s="1344">
        <v>0</v>
      </c>
      <c r="L11" s="1344">
        <v>49288</v>
      </c>
    </row>
    <row r="12" spans="1:15" ht="9.75" customHeight="1" x14ac:dyDescent="0.2">
      <c r="A12" s="469">
        <v>1112</v>
      </c>
      <c r="B12" s="465" t="s">
        <v>479</v>
      </c>
      <c r="C12" s="483" t="s">
        <v>571</v>
      </c>
      <c r="D12" s="1344">
        <v>19321</v>
      </c>
      <c r="E12" s="1344">
        <v>0</v>
      </c>
      <c r="F12" s="1344">
        <v>0</v>
      </c>
      <c r="G12" s="1344">
        <v>-61</v>
      </c>
      <c r="H12" s="1344">
        <v>19260</v>
      </c>
      <c r="I12" s="1344"/>
      <c r="J12" s="1344">
        <v>6020</v>
      </c>
      <c r="K12" s="1344">
        <v>-31</v>
      </c>
      <c r="L12" s="1344">
        <v>25249</v>
      </c>
    </row>
    <row r="13" spans="1:15" ht="9.75" customHeight="1" x14ac:dyDescent="0.2">
      <c r="A13" s="469">
        <v>1113</v>
      </c>
      <c r="B13" s="465" t="s">
        <v>480</v>
      </c>
      <c r="C13" s="483" t="s">
        <v>571</v>
      </c>
      <c r="D13" s="1344">
        <v>0</v>
      </c>
      <c r="E13" s="1344">
        <v>0</v>
      </c>
      <c r="F13" s="1344">
        <v>0</v>
      </c>
      <c r="G13" s="1344">
        <v>0</v>
      </c>
      <c r="H13" s="1344">
        <v>0</v>
      </c>
      <c r="I13" s="1344"/>
      <c r="J13" s="1344">
        <v>0</v>
      </c>
      <c r="K13" s="1344">
        <v>0</v>
      </c>
      <c r="L13" s="1344">
        <v>0</v>
      </c>
    </row>
    <row r="14" spans="1:15" s="871" customFormat="1" ht="15.75" customHeight="1" x14ac:dyDescent="0.2">
      <c r="A14" s="470">
        <v>112</v>
      </c>
      <c r="B14" s="466" t="s">
        <v>603</v>
      </c>
      <c r="C14" s="875" t="s">
        <v>571</v>
      </c>
      <c r="D14" s="1343">
        <v>0</v>
      </c>
      <c r="E14" s="1343">
        <v>2660</v>
      </c>
      <c r="F14" s="1343">
        <v>0</v>
      </c>
      <c r="G14" s="1343">
        <v>-76</v>
      </c>
      <c r="H14" s="1343">
        <v>2584</v>
      </c>
      <c r="I14" s="1343"/>
      <c r="J14" s="1343">
        <v>0</v>
      </c>
      <c r="K14" s="1343">
        <v>-76</v>
      </c>
      <c r="L14" s="1343">
        <v>2508</v>
      </c>
    </row>
    <row r="15" spans="1:15" s="871" customFormat="1" ht="15.75" customHeight="1" x14ac:dyDescent="0.2">
      <c r="A15" s="470">
        <v>113</v>
      </c>
      <c r="B15" s="466" t="s">
        <v>605</v>
      </c>
      <c r="C15" s="875" t="s">
        <v>571</v>
      </c>
      <c r="D15" s="1343">
        <v>0</v>
      </c>
      <c r="E15" s="1343">
        <v>0</v>
      </c>
      <c r="F15" s="1343">
        <v>0</v>
      </c>
      <c r="G15" s="1343">
        <v>0</v>
      </c>
      <c r="H15" s="1343">
        <v>0</v>
      </c>
      <c r="I15" s="1343"/>
      <c r="J15" s="1343">
        <v>13111</v>
      </c>
      <c r="K15" s="1343">
        <v>-481</v>
      </c>
      <c r="L15" s="1343">
        <v>12630</v>
      </c>
    </row>
    <row r="16" spans="1:15" ht="9.75" customHeight="1" x14ac:dyDescent="0.2">
      <c r="A16" s="469">
        <v>1131</v>
      </c>
      <c r="B16" s="465" t="s">
        <v>481</v>
      </c>
      <c r="C16" s="483" t="s">
        <v>571</v>
      </c>
      <c r="D16" s="1344">
        <v>0</v>
      </c>
      <c r="E16" s="1344">
        <v>0</v>
      </c>
      <c r="F16" s="1344">
        <v>0</v>
      </c>
      <c r="G16" s="1344">
        <v>0</v>
      </c>
      <c r="H16" s="1344">
        <v>0</v>
      </c>
      <c r="I16" s="1344"/>
      <c r="J16" s="1344">
        <v>12842</v>
      </c>
      <c r="K16" s="1344">
        <v>-481</v>
      </c>
      <c r="L16" s="1344">
        <v>12361</v>
      </c>
    </row>
    <row r="17" spans="1:12" ht="9.75" customHeight="1" x14ac:dyDescent="0.2">
      <c r="A17" s="469">
        <v>1132</v>
      </c>
      <c r="B17" s="465" t="s">
        <v>482</v>
      </c>
      <c r="C17" s="483" t="s">
        <v>571</v>
      </c>
      <c r="D17" s="1344">
        <v>0</v>
      </c>
      <c r="E17" s="1344">
        <v>0</v>
      </c>
      <c r="F17" s="1344">
        <v>0</v>
      </c>
      <c r="G17" s="1344">
        <v>0</v>
      </c>
      <c r="H17" s="1344">
        <v>0</v>
      </c>
      <c r="I17" s="1344"/>
      <c r="J17" s="1344">
        <v>0</v>
      </c>
      <c r="K17" s="1344">
        <v>0</v>
      </c>
      <c r="L17" s="1344">
        <v>0</v>
      </c>
    </row>
    <row r="18" spans="1:12" ht="9.75" customHeight="1" x14ac:dyDescent="0.2">
      <c r="A18" s="469">
        <v>1133</v>
      </c>
      <c r="B18" s="465" t="s">
        <v>483</v>
      </c>
      <c r="C18" s="483" t="s">
        <v>571</v>
      </c>
      <c r="D18" s="1344">
        <v>0</v>
      </c>
      <c r="E18" s="1344">
        <v>0</v>
      </c>
      <c r="F18" s="1344">
        <v>0</v>
      </c>
      <c r="G18" s="1344">
        <v>0</v>
      </c>
      <c r="H18" s="1344">
        <v>0</v>
      </c>
      <c r="I18" s="1344"/>
      <c r="J18" s="1344">
        <v>255</v>
      </c>
      <c r="K18" s="1344">
        <v>0</v>
      </c>
      <c r="L18" s="1344">
        <v>255</v>
      </c>
    </row>
    <row r="19" spans="1:12" ht="9.75" customHeight="1" x14ac:dyDescent="0.2">
      <c r="A19" s="469">
        <v>1134</v>
      </c>
      <c r="B19" s="465" t="s">
        <v>484</v>
      </c>
      <c r="C19" s="483" t="s">
        <v>571</v>
      </c>
      <c r="D19" s="1344">
        <v>0</v>
      </c>
      <c r="E19" s="1344">
        <v>0</v>
      </c>
      <c r="F19" s="1344">
        <v>0</v>
      </c>
      <c r="G19" s="1344">
        <v>0</v>
      </c>
      <c r="H19" s="1344">
        <v>0</v>
      </c>
      <c r="I19" s="1344"/>
      <c r="J19" s="1344">
        <v>0</v>
      </c>
      <c r="K19" s="1344">
        <v>0</v>
      </c>
      <c r="L19" s="1344">
        <v>0</v>
      </c>
    </row>
    <row r="20" spans="1:12" ht="9.75" customHeight="1" x14ac:dyDescent="0.2">
      <c r="A20" s="469">
        <v>1135</v>
      </c>
      <c r="B20" s="465" t="s">
        <v>485</v>
      </c>
      <c r="C20" s="483" t="s">
        <v>571</v>
      </c>
      <c r="D20" s="1344">
        <v>0</v>
      </c>
      <c r="E20" s="1344">
        <v>0</v>
      </c>
      <c r="F20" s="1344">
        <v>0</v>
      </c>
      <c r="G20" s="1344">
        <v>0</v>
      </c>
      <c r="H20" s="1344">
        <v>0</v>
      </c>
      <c r="I20" s="1344"/>
      <c r="J20" s="1344">
        <v>0</v>
      </c>
      <c r="K20" s="1344">
        <v>0</v>
      </c>
      <c r="L20" s="1344">
        <v>0</v>
      </c>
    </row>
    <row r="21" spans="1:12" ht="9.75" customHeight="1" x14ac:dyDescent="0.2">
      <c r="A21" s="469">
        <v>1136</v>
      </c>
      <c r="B21" s="465" t="s">
        <v>486</v>
      </c>
      <c r="C21" s="483" t="s">
        <v>571</v>
      </c>
      <c r="D21" s="1344">
        <v>0</v>
      </c>
      <c r="E21" s="1344">
        <v>0</v>
      </c>
      <c r="F21" s="1344">
        <v>0</v>
      </c>
      <c r="G21" s="1344">
        <v>0</v>
      </c>
      <c r="H21" s="1344">
        <v>0</v>
      </c>
      <c r="I21" s="1344"/>
      <c r="J21" s="1344">
        <v>14</v>
      </c>
      <c r="K21" s="1344">
        <v>0</v>
      </c>
      <c r="L21" s="1344">
        <v>14</v>
      </c>
    </row>
    <row r="22" spans="1:12" s="871" customFormat="1" ht="15.75" customHeight="1" x14ac:dyDescent="0.2">
      <c r="A22" s="470">
        <v>114</v>
      </c>
      <c r="B22" s="466" t="s">
        <v>215</v>
      </c>
      <c r="C22" s="875" t="s">
        <v>571</v>
      </c>
      <c r="D22" s="2126">
        <v>129920</v>
      </c>
      <c r="E22" s="1343">
        <v>2585</v>
      </c>
      <c r="F22" s="1343">
        <v>0</v>
      </c>
      <c r="G22" s="1343">
        <v>-245</v>
      </c>
      <c r="H22" s="1343">
        <v>132260</v>
      </c>
      <c r="I22" s="1343"/>
      <c r="J22" s="1343">
        <v>2866</v>
      </c>
      <c r="K22" s="1343">
        <v>-200</v>
      </c>
      <c r="L22" s="1343">
        <v>134926</v>
      </c>
    </row>
    <row r="23" spans="1:12" ht="9.75" customHeight="1" x14ac:dyDescent="0.2">
      <c r="A23" s="469">
        <v>1141</v>
      </c>
      <c r="B23" s="465" t="s">
        <v>134</v>
      </c>
      <c r="C23" s="483" t="s">
        <v>571</v>
      </c>
      <c r="D23" s="2127">
        <v>86238</v>
      </c>
      <c r="E23" s="1344">
        <v>0</v>
      </c>
      <c r="F23" s="1344">
        <v>0</v>
      </c>
      <c r="G23" s="1344">
        <v>-245</v>
      </c>
      <c r="H23" s="1344">
        <v>85993</v>
      </c>
      <c r="I23" s="1344"/>
      <c r="J23" s="1344">
        <v>6</v>
      </c>
      <c r="K23" s="1344">
        <v>-200</v>
      </c>
      <c r="L23" s="1344">
        <v>85799</v>
      </c>
    </row>
    <row r="24" spans="1:12" ht="9.75" customHeight="1" x14ac:dyDescent="0.2">
      <c r="A24" s="469">
        <v>11411</v>
      </c>
      <c r="B24" s="2128" t="s">
        <v>135</v>
      </c>
      <c r="C24" s="483" t="s">
        <v>571</v>
      </c>
      <c r="D24" s="2127">
        <v>86184</v>
      </c>
      <c r="E24" s="1344">
        <v>0</v>
      </c>
      <c r="F24" s="1344">
        <v>0</v>
      </c>
      <c r="G24" s="1344">
        <v>-245</v>
      </c>
      <c r="H24" s="1344">
        <v>85939</v>
      </c>
      <c r="I24" s="1344"/>
      <c r="J24" s="1344">
        <v>6</v>
      </c>
      <c r="K24" s="1344">
        <v>-200</v>
      </c>
      <c r="L24" s="1344">
        <v>85745</v>
      </c>
    </row>
    <row r="25" spans="1:12" ht="9.75" customHeight="1" x14ac:dyDescent="0.2">
      <c r="A25" s="469">
        <v>11412</v>
      </c>
      <c r="B25" s="2128" t="s">
        <v>136</v>
      </c>
      <c r="C25" s="483" t="s">
        <v>571</v>
      </c>
      <c r="D25" s="2127">
        <v>54</v>
      </c>
      <c r="E25" s="1344">
        <v>0</v>
      </c>
      <c r="F25" s="1344">
        <v>0</v>
      </c>
      <c r="G25" s="1344">
        <v>0</v>
      </c>
      <c r="H25" s="1344">
        <v>54</v>
      </c>
      <c r="I25" s="1344"/>
      <c r="J25" s="1344">
        <v>0</v>
      </c>
      <c r="K25" s="1344">
        <v>0</v>
      </c>
      <c r="L25" s="1344">
        <v>54</v>
      </c>
    </row>
    <row r="26" spans="1:12" ht="9.75" customHeight="1" x14ac:dyDescent="0.2">
      <c r="A26" s="469">
        <v>11413</v>
      </c>
      <c r="B26" s="2128" t="s">
        <v>137</v>
      </c>
      <c r="C26" s="483" t="s">
        <v>571</v>
      </c>
      <c r="D26" s="2127">
        <v>0</v>
      </c>
      <c r="E26" s="1344">
        <v>0</v>
      </c>
      <c r="F26" s="1344">
        <v>0</v>
      </c>
      <c r="G26" s="1344">
        <v>0</v>
      </c>
      <c r="H26" s="1344">
        <v>0</v>
      </c>
      <c r="I26" s="1344"/>
      <c r="J26" s="1344">
        <v>0</v>
      </c>
      <c r="K26" s="1344">
        <v>0</v>
      </c>
      <c r="L26" s="1344">
        <v>0</v>
      </c>
    </row>
    <row r="27" spans="1:12" ht="9.75" customHeight="1" x14ac:dyDescent="0.2">
      <c r="A27" s="469">
        <v>1142</v>
      </c>
      <c r="B27" s="465" t="s">
        <v>138</v>
      </c>
      <c r="C27" s="483" t="s">
        <v>571</v>
      </c>
      <c r="D27" s="2127">
        <v>42690</v>
      </c>
      <c r="E27" s="1344">
        <v>0</v>
      </c>
      <c r="F27" s="1344">
        <v>0</v>
      </c>
      <c r="G27" s="1344">
        <v>0</v>
      </c>
      <c r="H27" s="1344">
        <v>42690</v>
      </c>
      <c r="I27" s="1344"/>
      <c r="J27" s="1344">
        <v>0</v>
      </c>
      <c r="K27" s="1344">
        <v>0</v>
      </c>
      <c r="L27" s="1344">
        <v>42690</v>
      </c>
    </row>
    <row r="28" spans="1:12" ht="9.75" customHeight="1" x14ac:dyDescent="0.2">
      <c r="A28" s="469">
        <v>1143</v>
      </c>
      <c r="B28" s="465" t="s">
        <v>139</v>
      </c>
      <c r="C28" s="483" t="s">
        <v>571</v>
      </c>
      <c r="D28" s="2127">
        <v>0</v>
      </c>
      <c r="E28" s="1344">
        <v>0</v>
      </c>
      <c r="F28" s="1344">
        <v>0</v>
      </c>
      <c r="G28" s="1344">
        <v>0</v>
      </c>
      <c r="H28" s="1344">
        <v>0</v>
      </c>
      <c r="I28" s="1344"/>
      <c r="J28" s="1344">
        <v>0</v>
      </c>
      <c r="K28" s="1344">
        <v>0</v>
      </c>
      <c r="L28" s="1344">
        <v>0</v>
      </c>
    </row>
    <row r="29" spans="1:12" ht="9.75" customHeight="1" x14ac:dyDescent="0.2">
      <c r="A29" s="469">
        <v>1144</v>
      </c>
      <c r="B29" s="465" t="s">
        <v>140</v>
      </c>
      <c r="C29" s="483" t="s">
        <v>571</v>
      </c>
      <c r="D29" s="2127">
        <v>885</v>
      </c>
      <c r="E29" s="1344">
        <v>558</v>
      </c>
      <c r="F29" s="1344">
        <v>0</v>
      </c>
      <c r="G29" s="1344">
        <v>0</v>
      </c>
      <c r="H29" s="1344">
        <v>1443</v>
      </c>
      <c r="I29" s="1344"/>
      <c r="J29" s="1344">
        <v>0</v>
      </c>
      <c r="K29" s="1344">
        <v>0</v>
      </c>
      <c r="L29" s="1344">
        <v>1443</v>
      </c>
    </row>
    <row r="30" spans="1:12" ht="9.75" customHeight="1" x14ac:dyDescent="0.2">
      <c r="A30" s="469">
        <v>1145</v>
      </c>
      <c r="B30" s="465" t="s">
        <v>141</v>
      </c>
      <c r="C30" s="483" t="s">
        <v>571</v>
      </c>
      <c r="D30" s="2127">
        <v>107</v>
      </c>
      <c r="E30" s="1344">
        <v>2027</v>
      </c>
      <c r="F30" s="1344">
        <v>0</v>
      </c>
      <c r="G30" s="1344">
        <v>0</v>
      </c>
      <c r="H30" s="1344">
        <v>2134</v>
      </c>
      <c r="I30" s="1344"/>
      <c r="J30" s="1344">
        <v>2860</v>
      </c>
      <c r="K30" s="1344">
        <v>0</v>
      </c>
      <c r="L30" s="1344">
        <v>4994</v>
      </c>
    </row>
    <row r="31" spans="1:12" ht="9.75" customHeight="1" x14ac:dyDescent="0.2">
      <c r="A31" s="469">
        <v>11451</v>
      </c>
      <c r="B31" s="2128" t="s">
        <v>142</v>
      </c>
      <c r="C31" s="483" t="s">
        <v>571</v>
      </c>
      <c r="D31" s="2127">
        <v>0</v>
      </c>
      <c r="E31" s="1344">
        <v>0</v>
      </c>
      <c r="F31" s="1344">
        <v>0</v>
      </c>
      <c r="G31" s="1344">
        <v>0</v>
      </c>
      <c r="H31" s="1344">
        <v>0</v>
      </c>
      <c r="I31" s="1344"/>
      <c r="J31" s="1344">
        <v>727</v>
      </c>
      <c r="K31" s="1344">
        <v>0</v>
      </c>
      <c r="L31" s="1344">
        <v>727</v>
      </c>
    </row>
    <row r="32" spans="1:12" ht="9.75" customHeight="1" x14ac:dyDescent="0.2">
      <c r="A32" s="469">
        <v>11452</v>
      </c>
      <c r="B32" s="2128" t="s">
        <v>143</v>
      </c>
      <c r="C32" s="483" t="s">
        <v>571</v>
      </c>
      <c r="D32" s="2127">
        <v>107</v>
      </c>
      <c r="E32" s="1344">
        <v>2027</v>
      </c>
      <c r="F32" s="1344">
        <v>0</v>
      </c>
      <c r="G32" s="1344">
        <v>0</v>
      </c>
      <c r="H32" s="1344">
        <v>2134</v>
      </c>
      <c r="I32" s="1344"/>
      <c r="J32" s="1344">
        <v>2133</v>
      </c>
      <c r="K32" s="1344">
        <v>0</v>
      </c>
      <c r="L32" s="1344">
        <v>4267</v>
      </c>
    </row>
    <row r="33" spans="1:12" ht="9.75" customHeight="1" x14ac:dyDescent="0.2">
      <c r="A33" s="469">
        <v>1146</v>
      </c>
      <c r="B33" s="465" t="s">
        <v>624</v>
      </c>
      <c r="C33" s="483" t="s">
        <v>571</v>
      </c>
      <c r="D33" s="2127">
        <v>0</v>
      </c>
      <c r="E33" s="1344">
        <v>0</v>
      </c>
      <c r="F33" s="1344">
        <v>0</v>
      </c>
      <c r="G33" s="1344">
        <v>0</v>
      </c>
      <c r="H33" s="1344">
        <v>0</v>
      </c>
      <c r="I33" s="1344"/>
      <c r="J33" s="1344">
        <v>0</v>
      </c>
      <c r="K33" s="1344">
        <v>0</v>
      </c>
      <c r="L33" s="1344">
        <v>0</v>
      </c>
    </row>
    <row r="34" spans="1:12" s="871" customFormat="1" ht="15.75" customHeight="1" x14ac:dyDescent="0.2">
      <c r="A34" s="470">
        <v>115</v>
      </c>
      <c r="B34" s="466" t="s">
        <v>228</v>
      </c>
      <c r="C34" s="875" t="s">
        <v>571</v>
      </c>
      <c r="D34" s="2126">
        <v>1403</v>
      </c>
      <c r="E34" s="1343">
        <v>0</v>
      </c>
      <c r="F34" s="1343">
        <v>0</v>
      </c>
      <c r="G34" s="1343">
        <v>0</v>
      </c>
      <c r="H34" s="1343">
        <v>1403</v>
      </c>
      <c r="I34" s="1343"/>
      <c r="J34" s="1343">
        <v>0</v>
      </c>
      <c r="K34" s="1343">
        <v>0</v>
      </c>
      <c r="L34" s="1343">
        <v>1403</v>
      </c>
    </row>
    <row r="35" spans="1:12" ht="9.75" customHeight="1" x14ac:dyDescent="0.2">
      <c r="A35" s="469">
        <v>1151</v>
      </c>
      <c r="B35" s="465" t="s">
        <v>625</v>
      </c>
      <c r="C35" s="483" t="s">
        <v>571</v>
      </c>
      <c r="D35" s="2127">
        <v>1403</v>
      </c>
      <c r="E35" s="1344">
        <v>0</v>
      </c>
      <c r="F35" s="1344">
        <v>0</v>
      </c>
      <c r="G35" s="1344">
        <v>0</v>
      </c>
      <c r="H35" s="1344">
        <v>1403</v>
      </c>
      <c r="I35" s="1344"/>
      <c r="J35" s="1344">
        <v>0</v>
      </c>
      <c r="K35" s="1344">
        <v>0</v>
      </c>
      <c r="L35" s="1344">
        <v>1403</v>
      </c>
    </row>
    <row r="36" spans="1:12" ht="9.75" customHeight="1" x14ac:dyDescent="0.2">
      <c r="A36" s="469">
        <v>1152</v>
      </c>
      <c r="B36" s="465" t="s">
        <v>626</v>
      </c>
      <c r="C36" s="483" t="s">
        <v>571</v>
      </c>
      <c r="D36" s="2127">
        <v>0</v>
      </c>
      <c r="E36" s="1344">
        <v>0</v>
      </c>
      <c r="F36" s="1344">
        <v>0</v>
      </c>
      <c r="G36" s="1344">
        <v>0</v>
      </c>
      <c r="H36" s="1344">
        <v>0</v>
      </c>
      <c r="I36" s="1344"/>
      <c r="J36" s="1344">
        <v>0</v>
      </c>
      <c r="K36" s="1344">
        <v>0</v>
      </c>
      <c r="L36" s="1344">
        <v>0</v>
      </c>
    </row>
    <row r="37" spans="1:12" ht="9.75" customHeight="1" x14ac:dyDescent="0.2">
      <c r="A37" s="469">
        <v>1153</v>
      </c>
      <c r="B37" s="465" t="s">
        <v>627</v>
      </c>
      <c r="C37" s="483" t="s">
        <v>571</v>
      </c>
      <c r="D37" s="2127">
        <v>0</v>
      </c>
      <c r="E37" s="1344">
        <v>0</v>
      </c>
      <c r="F37" s="1344">
        <v>0</v>
      </c>
      <c r="G37" s="1344">
        <v>0</v>
      </c>
      <c r="H37" s="1344">
        <v>0</v>
      </c>
      <c r="I37" s="1344"/>
      <c r="J37" s="1344">
        <v>0</v>
      </c>
      <c r="K37" s="1344">
        <v>0</v>
      </c>
      <c r="L37" s="1344">
        <v>0</v>
      </c>
    </row>
    <row r="38" spans="1:12" ht="9.75" customHeight="1" x14ac:dyDescent="0.2">
      <c r="A38" s="469">
        <v>1154</v>
      </c>
      <c r="B38" s="465" t="s">
        <v>628</v>
      </c>
      <c r="C38" s="483" t="s">
        <v>571</v>
      </c>
      <c r="D38" s="2127">
        <v>0</v>
      </c>
      <c r="E38" s="1344">
        <v>0</v>
      </c>
      <c r="F38" s="1344">
        <v>0</v>
      </c>
      <c r="G38" s="1344">
        <v>0</v>
      </c>
      <c r="H38" s="1344">
        <v>0</v>
      </c>
      <c r="I38" s="1344"/>
      <c r="J38" s="1344">
        <v>0</v>
      </c>
      <c r="K38" s="1344">
        <v>0</v>
      </c>
      <c r="L38" s="1344">
        <v>0</v>
      </c>
    </row>
    <row r="39" spans="1:12" ht="9.75" customHeight="1" x14ac:dyDescent="0.2">
      <c r="A39" s="469">
        <v>1155</v>
      </c>
      <c r="B39" s="465" t="s">
        <v>629</v>
      </c>
      <c r="C39" s="483" t="s">
        <v>571</v>
      </c>
      <c r="D39" s="2127">
        <v>0</v>
      </c>
      <c r="E39" s="1344">
        <v>0</v>
      </c>
      <c r="F39" s="1344">
        <v>0</v>
      </c>
      <c r="G39" s="1344">
        <v>0</v>
      </c>
      <c r="H39" s="1344">
        <v>0</v>
      </c>
      <c r="I39" s="1344"/>
      <c r="J39" s="1344">
        <v>0</v>
      </c>
      <c r="K39" s="1344">
        <v>0</v>
      </c>
      <c r="L39" s="1344">
        <v>0</v>
      </c>
    </row>
    <row r="40" spans="1:12" ht="9.75" customHeight="1" x14ac:dyDescent="0.2">
      <c r="A40" s="469">
        <v>1156</v>
      </c>
      <c r="B40" s="465" t="s">
        <v>630</v>
      </c>
      <c r="C40" s="483" t="s">
        <v>571</v>
      </c>
      <c r="D40" s="2127">
        <v>0</v>
      </c>
      <c r="E40" s="1344">
        <v>0</v>
      </c>
      <c r="F40" s="1344">
        <v>0</v>
      </c>
      <c r="G40" s="1344">
        <v>0</v>
      </c>
      <c r="H40" s="1344">
        <v>0</v>
      </c>
      <c r="I40" s="1344"/>
      <c r="J40" s="1344">
        <v>0</v>
      </c>
      <c r="K40" s="1344">
        <v>0</v>
      </c>
      <c r="L40" s="1344">
        <v>0</v>
      </c>
    </row>
    <row r="41" spans="1:12" s="871" customFormat="1" ht="16.5" customHeight="1" x14ac:dyDescent="0.2">
      <c r="A41" s="2129">
        <v>116</v>
      </c>
      <c r="B41" s="2130" t="s">
        <v>236</v>
      </c>
      <c r="C41" s="2131" t="s">
        <v>571</v>
      </c>
      <c r="D41" s="2132">
        <v>0</v>
      </c>
      <c r="E41" s="1349">
        <v>0</v>
      </c>
      <c r="F41" s="1349">
        <v>0</v>
      </c>
      <c r="G41" s="1349"/>
      <c r="H41" s="1349">
        <v>0</v>
      </c>
      <c r="I41" s="1349"/>
      <c r="J41" s="1349">
        <v>2619</v>
      </c>
      <c r="K41" s="1349">
        <v>0</v>
      </c>
      <c r="L41" s="1349">
        <v>2619</v>
      </c>
    </row>
    <row r="42" spans="1:12" s="871" customFormat="1" ht="14.25" customHeight="1" x14ac:dyDescent="0.2">
      <c r="A42" s="813">
        <v>12</v>
      </c>
      <c r="B42" s="814" t="s">
        <v>12</v>
      </c>
      <c r="C42" s="2123" t="s">
        <v>571</v>
      </c>
      <c r="D42" s="2133">
        <v>9300</v>
      </c>
      <c r="E42" s="1690">
        <v>0</v>
      </c>
      <c r="F42" s="1690">
        <v>128887</v>
      </c>
      <c r="G42" s="1690">
        <v>0</v>
      </c>
      <c r="H42" s="1690">
        <v>138187</v>
      </c>
      <c r="I42" s="1690"/>
      <c r="J42" s="1690">
        <v>0</v>
      </c>
      <c r="K42" s="1690">
        <v>0</v>
      </c>
      <c r="L42" s="1690">
        <v>138187</v>
      </c>
    </row>
    <row r="43" spans="1:12" s="871" customFormat="1" ht="14.25" customHeight="1" x14ac:dyDescent="0.2">
      <c r="A43" s="470">
        <v>121</v>
      </c>
      <c r="B43" s="466" t="s">
        <v>239</v>
      </c>
      <c r="C43" s="875" t="s">
        <v>571</v>
      </c>
      <c r="D43" s="2126">
        <v>0</v>
      </c>
      <c r="E43" s="1343">
        <v>0</v>
      </c>
      <c r="F43" s="1343">
        <v>128887</v>
      </c>
      <c r="G43" s="1343">
        <v>0</v>
      </c>
      <c r="H43" s="1343">
        <v>128887</v>
      </c>
      <c r="I43" s="1343"/>
      <c r="J43" s="1343">
        <v>0</v>
      </c>
      <c r="K43" s="1343">
        <v>0</v>
      </c>
      <c r="L43" s="1343">
        <v>128887</v>
      </c>
    </row>
    <row r="44" spans="1:12" ht="9.75" customHeight="1" x14ac:dyDescent="0.2">
      <c r="A44" s="469">
        <v>1211</v>
      </c>
      <c r="B44" s="465" t="s">
        <v>631</v>
      </c>
      <c r="C44" s="483" t="s">
        <v>571</v>
      </c>
      <c r="D44" s="2127">
        <v>0</v>
      </c>
      <c r="E44" s="1344">
        <v>0</v>
      </c>
      <c r="F44" s="1344">
        <v>0</v>
      </c>
      <c r="G44" s="1344">
        <v>0</v>
      </c>
      <c r="H44" s="1344">
        <v>0</v>
      </c>
      <c r="I44" s="1344"/>
      <c r="J44" s="1344">
        <v>0</v>
      </c>
      <c r="K44" s="1344">
        <v>0</v>
      </c>
      <c r="L44" s="1344">
        <v>0</v>
      </c>
    </row>
    <row r="45" spans="1:12" ht="9.75" customHeight="1" x14ac:dyDescent="0.2">
      <c r="A45" s="469">
        <v>1212</v>
      </c>
      <c r="B45" s="465" t="s">
        <v>644</v>
      </c>
      <c r="C45" s="483" t="s">
        <v>571</v>
      </c>
      <c r="D45" s="1344">
        <v>0</v>
      </c>
      <c r="E45" s="1344">
        <v>0</v>
      </c>
      <c r="F45" s="1344">
        <v>128887</v>
      </c>
      <c r="G45" s="1344">
        <v>0</v>
      </c>
      <c r="H45" s="1344">
        <v>128887</v>
      </c>
      <c r="I45" s="1344"/>
      <c r="J45" s="1344">
        <v>0</v>
      </c>
      <c r="K45" s="1344">
        <v>0</v>
      </c>
      <c r="L45" s="1344">
        <v>128887</v>
      </c>
    </row>
    <row r="46" spans="1:12" ht="9.75" customHeight="1" x14ac:dyDescent="0.2">
      <c r="A46" s="469">
        <v>1213</v>
      </c>
      <c r="B46" s="465" t="s">
        <v>297</v>
      </c>
      <c r="C46" s="483" t="s">
        <v>571</v>
      </c>
      <c r="D46" s="1344">
        <v>0</v>
      </c>
      <c r="E46" s="1344">
        <v>0</v>
      </c>
      <c r="F46" s="1344">
        <v>0</v>
      </c>
      <c r="G46" s="1344">
        <v>0</v>
      </c>
      <c r="H46" s="1344">
        <v>0</v>
      </c>
      <c r="I46" s="1344"/>
      <c r="J46" s="1344">
        <v>0</v>
      </c>
      <c r="K46" s="1344">
        <v>0</v>
      </c>
      <c r="L46" s="1344">
        <v>0</v>
      </c>
    </row>
    <row r="47" spans="1:12" ht="9.75" customHeight="1" x14ac:dyDescent="0.2">
      <c r="A47" s="469">
        <v>1214</v>
      </c>
      <c r="B47" s="465" t="s">
        <v>298</v>
      </c>
      <c r="C47" s="483" t="s">
        <v>571</v>
      </c>
      <c r="D47" s="1344">
        <v>0</v>
      </c>
      <c r="E47" s="1344">
        <v>0</v>
      </c>
      <c r="F47" s="1344">
        <v>0</v>
      </c>
      <c r="G47" s="1344">
        <v>0</v>
      </c>
      <c r="H47" s="1344">
        <v>0</v>
      </c>
      <c r="I47" s="1344"/>
      <c r="J47" s="1344">
        <v>0</v>
      </c>
      <c r="K47" s="1344">
        <v>0</v>
      </c>
      <c r="L47" s="1344">
        <v>0</v>
      </c>
    </row>
    <row r="48" spans="1:12" s="871" customFormat="1" ht="14.25" customHeight="1" x14ac:dyDescent="0.2">
      <c r="A48" s="470">
        <v>122</v>
      </c>
      <c r="B48" s="466" t="s">
        <v>245</v>
      </c>
      <c r="C48" s="875" t="s">
        <v>571</v>
      </c>
      <c r="D48" s="1343">
        <v>9300</v>
      </c>
      <c r="E48" s="1343">
        <v>0</v>
      </c>
      <c r="F48" s="1343">
        <v>0</v>
      </c>
      <c r="G48" s="1343">
        <v>0</v>
      </c>
      <c r="H48" s="1343">
        <v>9300</v>
      </c>
      <c r="I48" s="1343"/>
      <c r="J48" s="1343">
        <v>0</v>
      </c>
      <c r="K48" s="1343">
        <v>0</v>
      </c>
      <c r="L48" s="1343">
        <v>9300</v>
      </c>
    </row>
    <row r="49" spans="1:12" ht="9.75" customHeight="1" x14ac:dyDescent="0.2">
      <c r="A49" s="469">
        <v>1221</v>
      </c>
      <c r="B49" s="465" t="s">
        <v>631</v>
      </c>
      <c r="C49" s="483" t="s">
        <v>571</v>
      </c>
      <c r="D49" s="1344">
        <v>0</v>
      </c>
      <c r="E49" s="1344">
        <v>0</v>
      </c>
      <c r="F49" s="1344">
        <v>0</v>
      </c>
      <c r="G49" s="1344">
        <v>0</v>
      </c>
      <c r="H49" s="1344">
        <v>0</v>
      </c>
      <c r="I49" s="1344"/>
      <c r="J49" s="1344">
        <v>0</v>
      </c>
      <c r="K49" s="1344">
        <v>0</v>
      </c>
      <c r="L49" s="1344">
        <v>0</v>
      </c>
    </row>
    <row r="50" spans="1:12" ht="9.75" customHeight="1" x14ac:dyDescent="0.2">
      <c r="A50" s="469">
        <v>1222</v>
      </c>
      <c r="B50" s="465" t="s">
        <v>644</v>
      </c>
      <c r="C50" s="483" t="s">
        <v>571</v>
      </c>
      <c r="D50" s="1344">
        <v>0</v>
      </c>
      <c r="E50" s="1344">
        <v>0</v>
      </c>
      <c r="F50" s="1344">
        <v>0</v>
      </c>
      <c r="G50" s="1344">
        <v>0</v>
      </c>
      <c r="H50" s="1344">
        <v>0</v>
      </c>
      <c r="I50" s="1344"/>
      <c r="J50" s="1344">
        <v>0</v>
      </c>
      <c r="K50" s="1344">
        <v>0</v>
      </c>
      <c r="L50" s="1344">
        <v>0</v>
      </c>
    </row>
    <row r="51" spans="1:12" ht="9.75" customHeight="1" x14ac:dyDescent="0.2">
      <c r="A51" s="469">
        <v>1223</v>
      </c>
      <c r="B51" s="465" t="s">
        <v>299</v>
      </c>
      <c r="C51" s="483" t="s">
        <v>571</v>
      </c>
      <c r="D51" s="1344">
        <v>9300</v>
      </c>
      <c r="E51" s="1344">
        <v>0</v>
      </c>
      <c r="F51" s="1344">
        <v>0</v>
      </c>
      <c r="G51" s="1344">
        <v>0</v>
      </c>
      <c r="H51" s="1344">
        <v>9300</v>
      </c>
      <c r="I51" s="1344"/>
      <c r="J51" s="1344">
        <v>0</v>
      </c>
      <c r="K51" s="1344">
        <v>0</v>
      </c>
      <c r="L51" s="1344">
        <v>9300</v>
      </c>
    </row>
    <row r="52" spans="1:12" s="871" customFormat="1" ht="14.25" customHeight="1" x14ac:dyDescent="0.2">
      <c r="A52" s="470">
        <v>13</v>
      </c>
      <c r="B52" s="2125" t="s">
        <v>249</v>
      </c>
      <c r="C52" s="875" t="s">
        <v>571</v>
      </c>
      <c r="D52" s="1343">
        <v>6770</v>
      </c>
      <c r="E52" s="1343">
        <v>21263</v>
      </c>
      <c r="F52" s="1343">
        <v>54474</v>
      </c>
      <c r="G52" s="1343">
        <v>-75070</v>
      </c>
      <c r="H52" s="1343">
        <v>7437</v>
      </c>
      <c r="I52" s="1343"/>
      <c r="J52" s="1343">
        <v>73655</v>
      </c>
      <c r="K52" s="1343">
        <v>-70932</v>
      </c>
      <c r="L52" s="1343">
        <v>10160</v>
      </c>
    </row>
    <row r="53" spans="1:12" s="871" customFormat="1" ht="14.25" customHeight="1" x14ac:dyDescent="0.2">
      <c r="A53" s="470">
        <v>131</v>
      </c>
      <c r="B53" s="466" t="s">
        <v>251</v>
      </c>
      <c r="C53" s="875" t="s">
        <v>571</v>
      </c>
      <c r="D53" s="1343">
        <v>0</v>
      </c>
      <c r="E53" s="1343">
        <v>0</v>
      </c>
      <c r="F53" s="1343">
        <v>0</v>
      </c>
      <c r="G53" s="1343">
        <v>0</v>
      </c>
      <c r="H53" s="1343">
        <v>0</v>
      </c>
      <c r="I53" s="1343"/>
      <c r="J53" s="1343">
        <v>0</v>
      </c>
      <c r="K53" s="1343">
        <v>0</v>
      </c>
      <c r="L53" s="1343">
        <v>0</v>
      </c>
    </row>
    <row r="54" spans="1:12" ht="9.75" customHeight="1" x14ac:dyDescent="0.2">
      <c r="A54" s="469">
        <v>1311</v>
      </c>
      <c r="B54" s="465" t="s">
        <v>300</v>
      </c>
      <c r="C54" s="483" t="s">
        <v>571</v>
      </c>
      <c r="D54" s="1344">
        <v>0</v>
      </c>
      <c r="E54" s="1344">
        <v>0</v>
      </c>
      <c r="F54" s="1344">
        <v>0</v>
      </c>
      <c r="G54" s="1344">
        <v>0</v>
      </c>
      <c r="H54" s="1344">
        <v>0</v>
      </c>
      <c r="I54" s="1344"/>
      <c r="J54" s="1344">
        <v>0</v>
      </c>
      <c r="K54" s="1344">
        <v>0</v>
      </c>
      <c r="L54" s="1344">
        <v>0</v>
      </c>
    </row>
    <row r="55" spans="1:12" ht="9.75" customHeight="1" x14ac:dyDescent="0.2">
      <c r="A55" s="469">
        <v>1312</v>
      </c>
      <c r="B55" s="465" t="s">
        <v>301</v>
      </c>
      <c r="C55" s="483" t="s">
        <v>571</v>
      </c>
      <c r="D55" s="1344">
        <v>0</v>
      </c>
      <c r="E55" s="1344">
        <v>0</v>
      </c>
      <c r="F55" s="1344">
        <v>0</v>
      </c>
      <c r="G55" s="1344">
        <v>0</v>
      </c>
      <c r="H55" s="1344">
        <v>0</v>
      </c>
      <c r="I55" s="1344"/>
      <c r="J55" s="1344">
        <v>0</v>
      </c>
      <c r="K55" s="1344">
        <v>0</v>
      </c>
      <c r="L55" s="1344">
        <v>0</v>
      </c>
    </row>
    <row r="56" spans="1:12" s="871" customFormat="1" ht="14.25" customHeight="1" x14ac:dyDescent="0.2">
      <c r="A56" s="470">
        <v>132</v>
      </c>
      <c r="B56" s="466" t="s">
        <v>255</v>
      </c>
      <c r="C56" s="875" t="s">
        <v>571</v>
      </c>
      <c r="D56" s="1343">
        <v>3614</v>
      </c>
      <c r="E56" s="1343">
        <v>1914</v>
      </c>
      <c r="F56" s="1343">
        <v>0</v>
      </c>
      <c r="G56" s="1343">
        <v>0</v>
      </c>
      <c r="H56" s="1343">
        <v>5528</v>
      </c>
      <c r="I56" s="1343"/>
      <c r="J56" s="1343">
        <v>4584</v>
      </c>
      <c r="K56" s="1343">
        <v>0</v>
      </c>
      <c r="L56" s="1343">
        <v>10112</v>
      </c>
    </row>
    <row r="57" spans="1:12" ht="9.75" customHeight="1" x14ac:dyDescent="0.2">
      <c r="A57" s="469">
        <v>1321</v>
      </c>
      <c r="B57" s="465" t="s">
        <v>300</v>
      </c>
      <c r="C57" s="483" t="s">
        <v>571</v>
      </c>
      <c r="D57" s="1344">
        <v>3020</v>
      </c>
      <c r="E57" s="1344">
        <v>190</v>
      </c>
      <c r="F57" s="1344">
        <v>0</v>
      </c>
      <c r="G57" s="1344">
        <v>0</v>
      </c>
      <c r="H57" s="1344">
        <v>3210</v>
      </c>
      <c r="I57" s="1344"/>
      <c r="J57" s="1344">
        <v>230</v>
      </c>
      <c r="K57" s="1344">
        <v>0</v>
      </c>
      <c r="L57" s="1344">
        <v>3440</v>
      </c>
    </row>
    <row r="58" spans="1:12" ht="9.75" customHeight="1" x14ac:dyDescent="0.2">
      <c r="A58" s="469">
        <v>1322</v>
      </c>
      <c r="B58" s="465" t="s">
        <v>301</v>
      </c>
      <c r="C58" s="483" t="s">
        <v>571</v>
      </c>
      <c r="D58" s="1344">
        <v>594</v>
      </c>
      <c r="E58" s="1344">
        <v>1724</v>
      </c>
      <c r="F58" s="1344">
        <v>0</v>
      </c>
      <c r="G58" s="1344">
        <v>0</v>
      </c>
      <c r="H58" s="1344">
        <v>2318</v>
      </c>
      <c r="I58" s="1344"/>
      <c r="J58" s="1344">
        <v>4354</v>
      </c>
      <c r="K58" s="1344">
        <v>0</v>
      </c>
      <c r="L58" s="1344">
        <v>6672</v>
      </c>
    </row>
    <row r="59" spans="1:12" s="871" customFormat="1" ht="14.25" customHeight="1" x14ac:dyDescent="0.2">
      <c r="A59" s="470">
        <v>133</v>
      </c>
      <c r="B59" s="466" t="s">
        <v>259</v>
      </c>
      <c r="C59" s="875" t="s">
        <v>571</v>
      </c>
      <c r="D59" s="1343">
        <v>3156</v>
      </c>
      <c r="E59" s="1343">
        <v>19349</v>
      </c>
      <c r="F59" s="1343">
        <v>54474</v>
      </c>
      <c r="G59" s="1343">
        <v>-75070</v>
      </c>
      <c r="H59" s="1343">
        <v>1909</v>
      </c>
      <c r="I59" s="1343"/>
      <c r="J59" s="1343">
        <v>69071</v>
      </c>
      <c r="K59" s="1343">
        <v>-70932</v>
      </c>
      <c r="L59" s="1343">
        <v>48</v>
      </c>
    </row>
    <row r="60" spans="1:12" ht="9.75" customHeight="1" x14ac:dyDescent="0.2">
      <c r="A60" s="469">
        <v>1331</v>
      </c>
      <c r="B60" s="465" t="s">
        <v>300</v>
      </c>
      <c r="C60" s="483" t="s">
        <v>571</v>
      </c>
      <c r="D60" s="1344">
        <v>3156</v>
      </c>
      <c r="E60" s="1344">
        <v>19270</v>
      </c>
      <c r="F60" s="1344">
        <v>54474</v>
      </c>
      <c r="G60" s="1344">
        <v>-75025</v>
      </c>
      <c r="H60" s="1344">
        <v>1875</v>
      </c>
      <c r="I60" s="1344"/>
      <c r="J60" s="1344">
        <v>66881</v>
      </c>
      <c r="K60" s="1344">
        <v>-68708</v>
      </c>
      <c r="L60" s="1344">
        <v>48</v>
      </c>
    </row>
    <row r="61" spans="1:12" ht="9.75" customHeight="1" x14ac:dyDescent="0.2">
      <c r="A61" s="469">
        <v>1332</v>
      </c>
      <c r="B61" s="465" t="s">
        <v>301</v>
      </c>
      <c r="C61" s="483" t="s">
        <v>571</v>
      </c>
      <c r="D61" s="1344">
        <v>0</v>
      </c>
      <c r="E61" s="1344">
        <v>79</v>
      </c>
      <c r="F61" s="1344">
        <v>0</v>
      </c>
      <c r="G61" s="1344">
        <v>-45</v>
      </c>
      <c r="H61" s="1344">
        <v>34</v>
      </c>
      <c r="I61" s="1344"/>
      <c r="J61" s="1344">
        <v>2190</v>
      </c>
      <c r="K61" s="1344">
        <v>-2224</v>
      </c>
      <c r="L61" s="1344">
        <v>0</v>
      </c>
    </row>
    <row r="62" spans="1:12" s="871" customFormat="1" ht="14.25" customHeight="1" x14ac:dyDescent="0.2">
      <c r="A62" s="470">
        <v>14</v>
      </c>
      <c r="B62" s="2125" t="s">
        <v>262</v>
      </c>
      <c r="C62" s="875" t="s">
        <v>571</v>
      </c>
      <c r="D62" s="1343">
        <v>12608</v>
      </c>
      <c r="E62" s="1343">
        <v>12804</v>
      </c>
      <c r="F62" s="1343">
        <v>2235</v>
      </c>
      <c r="G62" s="1343">
        <v>-40</v>
      </c>
      <c r="H62" s="1343">
        <v>27607</v>
      </c>
      <c r="I62" s="1343"/>
      <c r="J62" s="1343">
        <v>21181</v>
      </c>
      <c r="K62" s="1343">
        <v>-56</v>
      </c>
      <c r="L62" s="1343">
        <v>48732</v>
      </c>
    </row>
    <row r="63" spans="1:12" s="871" customFormat="1" ht="14.25" customHeight="1" x14ac:dyDescent="0.2">
      <c r="A63" s="470">
        <v>141</v>
      </c>
      <c r="B63" s="466" t="s">
        <v>264</v>
      </c>
      <c r="C63" s="875" t="s">
        <v>571</v>
      </c>
      <c r="D63" s="1343">
        <v>6813</v>
      </c>
      <c r="E63" s="1343">
        <v>2200</v>
      </c>
      <c r="F63" s="1343">
        <v>1046</v>
      </c>
      <c r="G63" s="1343">
        <v>-13</v>
      </c>
      <c r="H63" s="1343">
        <v>10046</v>
      </c>
      <c r="I63" s="1343"/>
      <c r="J63" s="1343">
        <v>2233</v>
      </c>
      <c r="K63" s="1343">
        <v>-14</v>
      </c>
      <c r="L63" s="1343">
        <v>12265</v>
      </c>
    </row>
    <row r="64" spans="1:12" ht="9.75" customHeight="1" x14ac:dyDescent="0.2">
      <c r="A64" s="469">
        <v>1411</v>
      </c>
      <c r="B64" s="465" t="s">
        <v>302</v>
      </c>
      <c r="C64" s="483" t="s">
        <v>571</v>
      </c>
      <c r="D64" s="1344">
        <v>2777</v>
      </c>
      <c r="E64" s="1344">
        <v>810</v>
      </c>
      <c r="F64" s="1344">
        <v>1046</v>
      </c>
      <c r="G64" s="1344">
        <v>-13</v>
      </c>
      <c r="H64" s="1344">
        <v>4620</v>
      </c>
      <c r="I64" s="1344"/>
      <c r="J64" s="1344">
        <v>1146</v>
      </c>
      <c r="K64" s="1344">
        <v>-14</v>
      </c>
      <c r="L64" s="1344">
        <v>5752</v>
      </c>
    </row>
    <row r="65" spans="1:12" ht="9.75" customHeight="1" x14ac:dyDescent="0.2">
      <c r="A65" s="469">
        <v>1412</v>
      </c>
      <c r="B65" s="465" t="s">
        <v>303</v>
      </c>
      <c r="C65" s="483" t="s">
        <v>571</v>
      </c>
      <c r="D65" s="1344">
        <v>4036</v>
      </c>
      <c r="E65" s="1344">
        <v>214</v>
      </c>
      <c r="F65" s="1344">
        <v>0</v>
      </c>
      <c r="G65" s="1344">
        <v>0</v>
      </c>
      <c r="H65" s="1344">
        <v>4250</v>
      </c>
      <c r="I65" s="1344"/>
      <c r="J65" s="1344">
        <v>109</v>
      </c>
      <c r="K65" s="1344">
        <v>0</v>
      </c>
      <c r="L65" s="1344">
        <v>4359</v>
      </c>
    </row>
    <row r="66" spans="1:12" ht="9.75" customHeight="1" x14ac:dyDescent="0.2">
      <c r="A66" s="469">
        <v>1413</v>
      </c>
      <c r="B66" s="465" t="s">
        <v>304</v>
      </c>
      <c r="C66" s="483" t="s">
        <v>571</v>
      </c>
      <c r="D66" s="1344">
        <v>0</v>
      </c>
      <c r="E66" s="1344">
        <v>0</v>
      </c>
      <c r="F66" s="1344">
        <v>0</v>
      </c>
      <c r="G66" s="1344">
        <v>0</v>
      </c>
      <c r="H66" s="1344">
        <v>0</v>
      </c>
      <c r="I66" s="1344"/>
      <c r="J66" s="1344">
        <v>0</v>
      </c>
      <c r="K66" s="1344">
        <v>0</v>
      </c>
      <c r="L66" s="1344">
        <v>0</v>
      </c>
    </row>
    <row r="67" spans="1:12" ht="9.75" customHeight="1" x14ac:dyDescent="0.2">
      <c r="A67" s="469">
        <v>1414</v>
      </c>
      <c r="B67" s="465" t="s">
        <v>305</v>
      </c>
      <c r="C67" s="483" t="s">
        <v>571</v>
      </c>
      <c r="D67" s="1344">
        <v>0</v>
      </c>
      <c r="E67" s="1344">
        <v>0</v>
      </c>
      <c r="F67" s="1344">
        <v>0</v>
      </c>
      <c r="G67" s="1344">
        <v>0</v>
      </c>
      <c r="H67" s="1344">
        <v>0</v>
      </c>
      <c r="I67" s="1344"/>
      <c r="J67" s="1344">
        <v>0</v>
      </c>
      <c r="K67" s="1344">
        <v>0</v>
      </c>
      <c r="L67" s="1344">
        <v>0</v>
      </c>
    </row>
    <row r="68" spans="1:12" ht="9.75" customHeight="1" x14ac:dyDescent="0.2">
      <c r="A68" s="469">
        <v>1415</v>
      </c>
      <c r="B68" s="465" t="s">
        <v>648</v>
      </c>
      <c r="C68" s="483" t="s">
        <v>571</v>
      </c>
      <c r="D68" s="1344">
        <v>0</v>
      </c>
      <c r="E68" s="1344">
        <v>1176</v>
      </c>
      <c r="F68" s="1344">
        <v>0</v>
      </c>
      <c r="G68" s="1344">
        <v>0</v>
      </c>
      <c r="H68" s="1344">
        <v>1176</v>
      </c>
      <c r="I68" s="1344"/>
      <c r="J68" s="1344">
        <v>978</v>
      </c>
      <c r="K68" s="1344">
        <v>0</v>
      </c>
      <c r="L68" s="1344">
        <v>2154</v>
      </c>
    </row>
    <row r="69" spans="1:12" s="871" customFormat="1" ht="14.25" customHeight="1" x14ac:dyDescent="0.2">
      <c r="A69" s="470">
        <v>142</v>
      </c>
      <c r="B69" s="466" t="s">
        <v>271</v>
      </c>
      <c r="C69" s="875" t="s">
        <v>571</v>
      </c>
      <c r="D69" s="1343">
        <v>2854</v>
      </c>
      <c r="E69" s="1343">
        <v>9061</v>
      </c>
      <c r="F69" s="1343">
        <v>1</v>
      </c>
      <c r="G69" s="1343">
        <v>-27</v>
      </c>
      <c r="H69" s="1343">
        <v>11889</v>
      </c>
      <c r="I69" s="1343"/>
      <c r="J69" s="1343">
        <v>14505</v>
      </c>
      <c r="K69" s="1343">
        <v>-42</v>
      </c>
      <c r="L69" s="1343">
        <v>26352</v>
      </c>
    </row>
    <row r="70" spans="1:12" ht="9.75" customHeight="1" x14ac:dyDescent="0.2">
      <c r="A70" s="469">
        <v>1421</v>
      </c>
      <c r="B70" s="465" t="s">
        <v>649</v>
      </c>
      <c r="C70" s="483" t="s">
        <v>571</v>
      </c>
      <c r="D70" s="1344">
        <v>161</v>
      </c>
      <c r="E70" s="1344">
        <v>2869</v>
      </c>
      <c r="F70" s="1344">
        <v>1</v>
      </c>
      <c r="G70" s="1344">
        <v>-23</v>
      </c>
      <c r="H70" s="1344">
        <v>3008</v>
      </c>
      <c r="I70" s="1344"/>
      <c r="J70" s="1344">
        <v>11863</v>
      </c>
      <c r="K70" s="1344">
        <v>-8</v>
      </c>
      <c r="L70" s="1344">
        <v>14863</v>
      </c>
    </row>
    <row r="71" spans="1:12" ht="9.75" customHeight="1" x14ac:dyDescent="0.2">
      <c r="A71" s="469">
        <v>1422</v>
      </c>
      <c r="B71" s="465" t="s">
        <v>650</v>
      </c>
      <c r="C71" s="483" t="s">
        <v>571</v>
      </c>
      <c r="D71" s="1344">
        <v>2693</v>
      </c>
      <c r="E71" s="1344">
        <v>2096</v>
      </c>
      <c r="F71" s="1344">
        <v>0</v>
      </c>
      <c r="G71" s="1344">
        <v>-4</v>
      </c>
      <c r="H71" s="1344">
        <v>4785</v>
      </c>
      <c r="I71" s="1344"/>
      <c r="J71" s="1344">
        <v>1219</v>
      </c>
      <c r="K71" s="1344">
        <v>-34</v>
      </c>
      <c r="L71" s="1344">
        <v>5970</v>
      </c>
    </row>
    <row r="72" spans="1:12" ht="9.75" customHeight="1" x14ac:dyDescent="0.2">
      <c r="A72" s="469">
        <v>1423</v>
      </c>
      <c r="B72" s="465" t="s">
        <v>651</v>
      </c>
      <c r="C72" s="483" t="s">
        <v>571</v>
      </c>
      <c r="D72" s="1344">
        <v>0</v>
      </c>
      <c r="E72" s="1344">
        <v>4017</v>
      </c>
      <c r="F72" s="1344">
        <v>0</v>
      </c>
      <c r="G72" s="1344">
        <v>0</v>
      </c>
      <c r="H72" s="1344">
        <v>4017</v>
      </c>
      <c r="I72" s="1344"/>
      <c r="J72" s="1344">
        <v>1423</v>
      </c>
      <c r="K72" s="1344">
        <v>0</v>
      </c>
      <c r="L72" s="1344">
        <v>5440</v>
      </c>
    </row>
    <row r="73" spans="1:12" ht="9.75" customHeight="1" x14ac:dyDescent="0.2">
      <c r="A73" s="469">
        <v>1424</v>
      </c>
      <c r="B73" s="465" t="s">
        <v>358</v>
      </c>
      <c r="C73" s="483" t="s">
        <v>571</v>
      </c>
      <c r="D73" s="1344">
        <v>0</v>
      </c>
      <c r="E73" s="1344">
        <v>79</v>
      </c>
      <c r="F73" s="1344">
        <v>0</v>
      </c>
      <c r="G73" s="1344">
        <v>0</v>
      </c>
      <c r="H73" s="1344">
        <v>79</v>
      </c>
      <c r="I73" s="1344"/>
      <c r="J73" s="1344">
        <v>0</v>
      </c>
      <c r="K73" s="1344">
        <v>0</v>
      </c>
      <c r="L73" s="1344">
        <v>79</v>
      </c>
    </row>
    <row r="74" spans="1:12" s="871" customFormat="1" ht="14.25" customHeight="1" x14ac:dyDescent="0.2">
      <c r="A74" s="470">
        <v>143</v>
      </c>
      <c r="B74" s="466" t="s">
        <v>277</v>
      </c>
      <c r="C74" s="875" t="s">
        <v>571</v>
      </c>
      <c r="D74" s="1343">
        <v>1056</v>
      </c>
      <c r="E74" s="1343">
        <v>56</v>
      </c>
      <c r="F74" s="1343">
        <v>0</v>
      </c>
      <c r="G74" s="1343">
        <v>0</v>
      </c>
      <c r="H74" s="1343">
        <v>1112</v>
      </c>
      <c r="I74" s="1343"/>
      <c r="J74" s="1343">
        <v>453</v>
      </c>
      <c r="K74" s="1343">
        <v>0</v>
      </c>
      <c r="L74" s="1343">
        <v>1565</v>
      </c>
    </row>
    <row r="75" spans="1:12" s="871" customFormat="1" ht="14.25" customHeight="1" x14ac:dyDescent="0.2">
      <c r="A75" s="470">
        <v>144</v>
      </c>
      <c r="B75" s="466" t="s">
        <v>279</v>
      </c>
      <c r="C75" s="875" t="s">
        <v>571</v>
      </c>
      <c r="D75" s="1343">
        <v>1331</v>
      </c>
      <c r="E75" s="1343">
        <v>148</v>
      </c>
      <c r="F75" s="1343">
        <v>-1241</v>
      </c>
      <c r="G75" s="1343">
        <v>0</v>
      </c>
      <c r="H75" s="1343">
        <v>238</v>
      </c>
      <c r="I75" s="1343"/>
      <c r="J75" s="1343">
        <v>1153</v>
      </c>
      <c r="K75" s="1343">
        <v>0</v>
      </c>
      <c r="L75" s="1343">
        <v>1391</v>
      </c>
    </row>
    <row r="76" spans="1:12" ht="9.75" customHeight="1" x14ac:dyDescent="0.2">
      <c r="A76" s="469">
        <v>1441</v>
      </c>
      <c r="B76" s="465" t="s">
        <v>300</v>
      </c>
      <c r="C76" s="483" t="s">
        <v>571</v>
      </c>
      <c r="D76" s="1344">
        <v>1065</v>
      </c>
      <c r="E76" s="1344">
        <v>136</v>
      </c>
      <c r="F76" s="1344">
        <v>0</v>
      </c>
      <c r="G76" s="1344">
        <v>0</v>
      </c>
      <c r="H76" s="1344">
        <v>1201</v>
      </c>
      <c r="I76" s="1344"/>
      <c r="J76" s="1344">
        <v>424</v>
      </c>
      <c r="K76" s="1344">
        <v>0</v>
      </c>
      <c r="L76" s="1344">
        <v>1625</v>
      </c>
    </row>
    <row r="77" spans="1:12" ht="9.75" customHeight="1" x14ac:dyDescent="0.2">
      <c r="A77" s="469">
        <v>1442</v>
      </c>
      <c r="B77" s="465" t="s">
        <v>301</v>
      </c>
      <c r="C77" s="483" t="s">
        <v>571</v>
      </c>
      <c r="D77" s="1344">
        <v>266</v>
      </c>
      <c r="E77" s="1344">
        <v>12</v>
      </c>
      <c r="F77" s="1344">
        <v>-1241</v>
      </c>
      <c r="G77" s="1344">
        <v>0</v>
      </c>
      <c r="H77" s="1344">
        <v>-963</v>
      </c>
      <c r="I77" s="1344"/>
      <c r="J77" s="1344">
        <v>729</v>
      </c>
      <c r="K77" s="1344">
        <v>0</v>
      </c>
      <c r="L77" s="1344">
        <v>-234</v>
      </c>
    </row>
    <row r="78" spans="1:12" s="871" customFormat="1" ht="15" customHeight="1" x14ac:dyDescent="0.2">
      <c r="A78" s="2134">
        <v>145</v>
      </c>
      <c r="B78" s="2135" t="s">
        <v>283</v>
      </c>
      <c r="C78" s="2131" t="s">
        <v>571</v>
      </c>
      <c r="D78" s="1349">
        <v>554</v>
      </c>
      <c r="E78" s="1349">
        <v>1339</v>
      </c>
      <c r="F78" s="1349">
        <v>2429</v>
      </c>
      <c r="G78" s="1349">
        <v>0</v>
      </c>
      <c r="H78" s="1349">
        <v>4322</v>
      </c>
      <c r="I78" s="1349"/>
      <c r="J78" s="1349">
        <v>2837</v>
      </c>
      <c r="K78" s="1349">
        <v>0</v>
      </c>
      <c r="L78" s="1349">
        <v>7159</v>
      </c>
    </row>
    <row r="79" spans="1:12" ht="12.75" customHeight="1" x14ac:dyDescent="0.2">
      <c r="A79" s="446" t="s">
        <v>58</v>
      </c>
      <c r="B79" s="439"/>
      <c r="C79" s="439"/>
      <c r="D79" s="1146"/>
      <c r="E79" s="1146"/>
      <c r="F79" s="1146"/>
      <c r="G79" s="1146"/>
      <c r="H79" s="1146"/>
      <c r="I79" s="1146"/>
      <c r="J79" s="1146"/>
      <c r="K79" s="1146"/>
      <c r="L79" s="1146"/>
    </row>
    <row r="80" spans="1:12" ht="9.75" customHeight="1" x14ac:dyDescent="0.2">
      <c r="A80" s="446" t="s">
        <v>59</v>
      </c>
      <c r="B80" s="439"/>
      <c r="C80" s="439"/>
      <c r="D80" s="1146"/>
      <c r="E80" s="1146"/>
      <c r="F80" s="1146"/>
      <c r="G80" s="1146"/>
      <c r="H80" s="1146"/>
      <c r="I80" s="1146"/>
      <c r="J80" s="1146"/>
      <c r="K80" s="1146"/>
      <c r="L80" s="1146"/>
    </row>
  </sheetData>
  <mergeCells count="10">
    <mergeCell ref="A4:B5"/>
    <mergeCell ref="D4:H4"/>
    <mergeCell ref="I4:I5"/>
    <mergeCell ref="J4:J5"/>
    <mergeCell ref="G1:K1"/>
    <mergeCell ref="G2:L2"/>
    <mergeCell ref="G3:H3"/>
    <mergeCell ref="K4:K5"/>
    <mergeCell ref="L4:L5"/>
    <mergeCell ref="A1:B1"/>
  </mergeCells>
  <phoneticPr fontId="2" type="noConversion"/>
  <printOptions horizontalCentered="1"/>
  <pageMargins left="0.19685039370078741" right="0.19685039370078741" top="0.6692913385826772" bottom="0.51181102362204722" header="0" footer="0.31496062992125984"/>
  <pageSetup paperSize="9" scale="92" firstPageNumber="31" fitToWidth="0" fitToHeight="0" orientation="landscape" r:id="rId1"/>
  <headerFooter alignWithMargins="0">
    <oddFooter>&amp;C&amp;P</oddFooter>
  </headerFooter>
  <rowBreaks count="1" manualBreakCount="1">
    <brk id="41" max="11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8">
    <pageSetUpPr fitToPage="1"/>
  </sheetPr>
  <dimension ref="A1:L45"/>
  <sheetViews>
    <sheetView view="pageBreakPreview" zoomScale="60" zoomScaleNormal="100" workbookViewId="0">
      <selection sqref="A1:B1"/>
    </sheetView>
  </sheetViews>
  <sheetFormatPr defaultRowHeight="12.75" x14ac:dyDescent="0.2"/>
  <cols>
    <col min="1" max="1" width="4.7109375" style="420" customWidth="1"/>
    <col min="2" max="2" width="35.28515625" style="420" customWidth="1"/>
    <col min="3" max="3" width="0.85546875" style="420" customWidth="1"/>
    <col min="4" max="4" width="10" style="1139" customWidth="1"/>
    <col min="5" max="5" width="11.5703125" style="1139" customWidth="1"/>
    <col min="6" max="6" width="10" style="1152" customWidth="1"/>
    <col min="7" max="9" width="10" style="1139" customWidth="1"/>
    <col min="10" max="10" width="10" style="1152" customWidth="1"/>
    <col min="11" max="11" width="10" style="1139" customWidth="1"/>
    <col min="12" max="12" width="10" style="1152" customWidth="1"/>
    <col min="13" max="13" width="3.28515625" style="420" customWidth="1"/>
    <col min="14" max="16384" width="9.140625" style="420"/>
  </cols>
  <sheetData>
    <row r="1" spans="1:12" ht="27.75" customHeight="1" x14ac:dyDescent="0.2">
      <c r="A1" s="3282" t="s">
        <v>184</v>
      </c>
      <c r="B1" s="3075"/>
      <c r="C1" s="419"/>
      <c r="D1" s="1117"/>
      <c r="E1" s="1118"/>
      <c r="F1" s="1147"/>
      <c r="G1" s="3273" t="str">
        <f>[1]Coverpage!I7</f>
        <v>Poland</v>
      </c>
      <c r="H1" s="3273"/>
      <c r="I1" s="3273"/>
      <c r="J1" s="3273"/>
      <c r="K1" s="3273"/>
      <c r="L1" s="1142">
        <f>[1]Coverpage!I9</f>
        <v>964</v>
      </c>
    </row>
    <row r="2" spans="1:12" x14ac:dyDescent="0.2">
      <c r="A2" s="418" t="s">
        <v>74</v>
      </c>
      <c r="B2" s="440"/>
      <c r="C2" s="441"/>
      <c r="D2" s="1140"/>
      <c r="E2" s="1118"/>
      <c r="F2" s="1147"/>
      <c r="G2" s="3274" t="s">
        <v>549</v>
      </c>
      <c r="H2" s="3274"/>
      <c r="I2" s="3274"/>
      <c r="J2" s="3274"/>
      <c r="K2" s="3274"/>
      <c r="L2" s="3274"/>
    </row>
    <row r="3" spans="1:12" ht="12" customHeight="1" x14ac:dyDescent="0.2">
      <c r="A3" s="448"/>
      <c r="B3" s="424"/>
      <c r="C3" s="425"/>
      <c r="D3" s="1121"/>
      <c r="E3" s="1122"/>
      <c r="F3" s="1148"/>
      <c r="G3" s="3275" t="s">
        <v>291</v>
      </c>
      <c r="H3" s="3275"/>
      <c r="I3" s="1123" t="str">
        <f>[1]Coverpage!I11</f>
        <v xml:space="preserve"> </v>
      </c>
      <c r="J3" s="1148"/>
      <c r="K3" s="1122"/>
      <c r="L3" s="1149"/>
    </row>
    <row r="4" spans="1:12" ht="12" customHeight="1" x14ac:dyDescent="0.2">
      <c r="A4" s="3276" t="s">
        <v>75</v>
      </c>
      <c r="B4" s="3277"/>
      <c r="C4" s="426"/>
      <c r="D4" s="3278" t="s">
        <v>552</v>
      </c>
      <c r="E4" s="3279"/>
      <c r="F4" s="3279"/>
      <c r="G4" s="3279"/>
      <c r="H4" s="3280"/>
      <c r="I4" s="3268" t="s">
        <v>553</v>
      </c>
      <c r="J4" s="3295" t="s">
        <v>554</v>
      </c>
      <c r="K4" s="3268" t="s">
        <v>555</v>
      </c>
      <c r="L4" s="3296" t="s">
        <v>60</v>
      </c>
    </row>
    <row r="5" spans="1:12" ht="34.5" x14ac:dyDescent="0.2">
      <c r="A5" s="3276"/>
      <c r="B5" s="3277"/>
      <c r="C5" s="426"/>
      <c r="D5" s="2097" t="s">
        <v>556</v>
      </c>
      <c r="E5" s="2098" t="s">
        <v>557</v>
      </c>
      <c r="F5" s="2114" t="s">
        <v>558</v>
      </c>
      <c r="G5" s="2098" t="s">
        <v>555</v>
      </c>
      <c r="H5" s="2096" t="s">
        <v>61</v>
      </c>
      <c r="I5" s="3269"/>
      <c r="J5" s="3295"/>
      <c r="K5" s="3269"/>
      <c r="L5" s="3296"/>
    </row>
    <row r="6" spans="1:12" ht="10.5" customHeight="1" x14ac:dyDescent="0.2">
      <c r="A6" s="449"/>
      <c r="B6" s="427"/>
      <c r="C6" s="427"/>
      <c r="D6" s="1125" t="s">
        <v>559</v>
      </c>
      <c r="E6" s="1126" t="s">
        <v>560</v>
      </c>
      <c r="F6" s="1150" t="s">
        <v>561</v>
      </c>
      <c r="G6" s="1126" t="s">
        <v>562</v>
      </c>
      <c r="H6" s="1127" t="s">
        <v>563</v>
      </c>
      <c r="I6" s="1126" t="s">
        <v>564</v>
      </c>
      <c r="J6" s="1150" t="s">
        <v>565</v>
      </c>
      <c r="K6" s="1126" t="s">
        <v>566</v>
      </c>
      <c r="L6" s="1143" t="s">
        <v>567</v>
      </c>
    </row>
    <row r="7" spans="1:12" ht="10.5" customHeight="1" x14ac:dyDescent="0.2">
      <c r="A7" s="452"/>
      <c r="B7" s="428" t="s">
        <v>568</v>
      </c>
      <c r="C7" s="429"/>
      <c r="D7" s="1144" t="str">
        <f>IF([6]Coverage!J18="","",[6]Coverage!J18)</f>
        <v>A</v>
      </c>
      <c r="E7" s="1144" t="str">
        <f>IF([6]Coverage!K18="","",[6]Coverage!K18)</f>
        <v>A</v>
      </c>
      <c r="F7" s="1145" t="str">
        <f>IF([6]Coverage!L18="","",[6]Coverage!L18)</f>
        <v>A</v>
      </c>
      <c r="G7" s="1144" t="str">
        <f>IF([6]Coverage!M18="","",[6]Coverage!M18)</f>
        <v>A</v>
      </c>
      <c r="H7" s="1144" t="str">
        <f>IF([6]Coverage!M18="","",[6]Coverage!M18)</f>
        <v>A</v>
      </c>
      <c r="I7" s="1144" t="str">
        <f>IF([6]Coverage!N18="","",[6]Coverage!N18)</f>
        <v>A</v>
      </c>
      <c r="J7" s="1145" t="str">
        <f>IF([6]Coverage!O18="","",[6]Coverage!O18)</f>
        <v>A</v>
      </c>
      <c r="K7" s="1144" t="str">
        <f>IF([6]Coverage!P18="","",[6]Coverage!P18)</f>
        <v>A</v>
      </c>
      <c r="L7" s="1145" t="str">
        <f>IF([6]Coverage!P18="","",[6]Coverage!P18)</f>
        <v>A</v>
      </c>
    </row>
    <row r="8" spans="1:12" s="862" customFormat="1" ht="15" customHeight="1" x14ac:dyDescent="0.2">
      <c r="A8" s="457">
        <v>2</v>
      </c>
      <c r="B8" s="443" t="s">
        <v>284</v>
      </c>
      <c r="C8" s="867" t="s">
        <v>571</v>
      </c>
      <c r="D8" s="1692">
        <v>244315</v>
      </c>
      <c r="E8" s="1692">
        <v>42377</v>
      </c>
      <c r="F8" s="1693">
        <v>178163</v>
      </c>
      <c r="G8" s="1692">
        <v>-75492</v>
      </c>
      <c r="H8" s="1692">
        <v>389363</v>
      </c>
      <c r="I8" s="1692"/>
      <c r="J8" s="1693">
        <v>127403</v>
      </c>
      <c r="K8" s="1692">
        <v>-71776</v>
      </c>
      <c r="L8" s="1693">
        <v>444990</v>
      </c>
    </row>
    <row r="9" spans="1:12" s="862" customFormat="1" ht="15.75" customHeight="1" x14ac:dyDescent="0.2">
      <c r="A9" s="451">
        <v>21</v>
      </c>
      <c r="B9" s="431" t="s">
        <v>691</v>
      </c>
      <c r="C9" s="863" t="s">
        <v>571</v>
      </c>
      <c r="D9" s="1687">
        <v>37187</v>
      </c>
      <c r="E9" s="1687">
        <v>15215</v>
      </c>
      <c r="F9" s="1343">
        <v>2317</v>
      </c>
      <c r="G9" s="1687">
        <v>0</v>
      </c>
      <c r="H9" s="1687">
        <v>54719</v>
      </c>
      <c r="I9" s="1687"/>
      <c r="J9" s="1343">
        <v>58926</v>
      </c>
      <c r="K9" s="1687">
        <v>0</v>
      </c>
      <c r="L9" s="1343">
        <v>113645</v>
      </c>
    </row>
    <row r="10" spans="1:12" ht="9.75" customHeight="1" x14ac:dyDescent="0.2">
      <c r="A10" s="452">
        <v>211</v>
      </c>
      <c r="B10" s="433" t="s">
        <v>455</v>
      </c>
      <c r="C10" s="430" t="s">
        <v>571</v>
      </c>
      <c r="D10" s="1347">
        <v>24510</v>
      </c>
      <c r="E10" s="1347">
        <v>13049</v>
      </c>
      <c r="F10" s="1344">
        <v>1949</v>
      </c>
      <c r="G10" s="1347">
        <v>0</v>
      </c>
      <c r="H10" s="1347">
        <v>39508</v>
      </c>
      <c r="I10" s="1347"/>
      <c r="J10" s="1344">
        <v>50026</v>
      </c>
      <c r="K10" s="1347">
        <v>0</v>
      </c>
      <c r="L10" s="1344">
        <v>89534</v>
      </c>
    </row>
    <row r="11" spans="1:12" ht="9.75" customHeight="1" x14ac:dyDescent="0.2">
      <c r="A11" s="452">
        <v>212</v>
      </c>
      <c r="B11" s="433" t="s">
        <v>456</v>
      </c>
      <c r="C11" s="430" t="s">
        <v>571</v>
      </c>
      <c r="D11" s="1347">
        <v>12677</v>
      </c>
      <c r="E11" s="1347">
        <v>2166</v>
      </c>
      <c r="F11" s="1344">
        <v>368</v>
      </c>
      <c r="G11" s="1347">
        <v>0</v>
      </c>
      <c r="H11" s="1347">
        <v>15211</v>
      </c>
      <c r="I11" s="1347"/>
      <c r="J11" s="1344">
        <v>8900</v>
      </c>
      <c r="K11" s="1347">
        <v>0</v>
      </c>
      <c r="L11" s="1344">
        <v>24111</v>
      </c>
    </row>
    <row r="12" spans="1:12" ht="9.75" customHeight="1" x14ac:dyDescent="0.2">
      <c r="A12" s="452">
        <v>2121</v>
      </c>
      <c r="B12" s="445" t="s">
        <v>457</v>
      </c>
      <c r="C12" s="430" t="s">
        <v>571</v>
      </c>
      <c r="D12" s="1347">
        <v>3377</v>
      </c>
      <c r="E12" s="1347">
        <v>2166</v>
      </c>
      <c r="F12" s="1344">
        <v>368</v>
      </c>
      <c r="G12" s="1347">
        <v>0</v>
      </c>
      <c r="H12" s="1347">
        <v>5911</v>
      </c>
      <c r="I12" s="1347"/>
      <c r="J12" s="1344">
        <v>8900</v>
      </c>
      <c r="K12" s="1347">
        <v>0</v>
      </c>
      <c r="L12" s="1344">
        <v>14811</v>
      </c>
    </row>
    <row r="13" spans="1:12" ht="9.75" customHeight="1" x14ac:dyDescent="0.2">
      <c r="A13" s="452">
        <v>2122</v>
      </c>
      <c r="B13" s="445" t="s">
        <v>458</v>
      </c>
      <c r="C13" s="430" t="s">
        <v>571</v>
      </c>
      <c r="D13" s="1347">
        <v>9300</v>
      </c>
      <c r="E13" s="1347">
        <v>0</v>
      </c>
      <c r="F13" s="1344">
        <v>0</v>
      </c>
      <c r="G13" s="1347">
        <v>0</v>
      </c>
      <c r="H13" s="1347">
        <v>9300</v>
      </c>
      <c r="I13" s="1347"/>
      <c r="J13" s="1344">
        <v>0</v>
      </c>
      <c r="K13" s="1347">
        <v>0</v>
      </c>
      <c r="L13" s="1344">
        <v>9300</v>
      </c>
    </row>
    <row r="14" spans="1:12" s="862" customFormat="1" ht="15.75" customHeight="1" x14ac:dyDescent="0.2">
      <c r="A14" s="451">
        <v>22</v>
      </c>
      <c r="B14" s="431" t="s">
        <v>696</v>
      </c>
      <c r="C14" s="863" t="s">
        <v>571</v>
      </c>
      <c r="D14" s="1687">
        <v>15820</v>
      </c>
      <c r="E14" s="1687">
        <v>9725</v>
      </c>
      <c r="F14" s="1343">
        <v>2176</v>
      </c>
      <c r="G14" s="1687">
        <v>-272</v>
      </c>
      <c r="H14" s="1687">
        <v>27449</v>
      </c>
      <c r="I14" s="1687"/>
      <c r="J14" s="1343">
        <v>33648</v>
      </c>
      <c r="K14" s="1687">
        <v>-242</v>
      </c>
      <c r="L14" s="1343">
        <v>60855</v>
      </c>
    </row>
    <row r="15" spans="1:12" s="862" customFormat="1" ht="15.75" customHeight="1" x14ac:dyDescent="0.2">
      <c r="A15" s="451">
        <v>23</v>
      </c>
      <c r="B15" s="431" t="s">
        <v>697</v>
      </c>
      <c r="C15" s="863" t="s">
        <v>571</v>
      </c>
      <c r="D15" s="1687">
        <v>3847</v>
      </c>
      <c r="E15" s="1687">
        <v>6567</v>
      </c>
      <c r="F15" s="1343">
        <v>247</v>
      </c>
      <c r="G15" s="1687">
        <v>0</v>
      </c>
      <c r="H15" s="1687">
        <v>10661</v>
      </c>
      <c r="I15" s="1687"/>
      <c r="J15" s="1343">
        <v>10097</v>
      </c>
      <c r="K15" s="1687">
        <v>0</v>
      </c>
      <c r="L15" s="1343">
        <v>20758</v>
      </c>
    </row>
    <row r="16" spans="1:12" s="862" customFormat="1" ht="15.75" customHeight="1" x14ac:dyDescent="0.2">
      <c r="A16" s="451">
        <v>24</v>
      </c>
      <c r="B16" s="431" t="s">
        <v>698</v>
      </c>
      <c r="C16" s="863" t="s">
        <v>571</v>
      </c>
      <c r="D16" s="1687">
        <v>24098</v>
      </c>
      <c r="E16" s="1687">
        <v>309</v>
      </c>
      <c r="F16" s="1343">
        <v>339</v>
      </c>
      <c r="G16" s="1687">
        <v>-13</v>
      </c>
      <c r="H16" s="1687">
        <v>24733</v>
      </c>
      <c r="I16" s="1687"/>
      <c r="J16" s="1343">
        <v>1169</v>
      </c>
      <c r="K16" s="1687">
        <v>-14</v>
      </c>
      <c r="L16" s="1343">
        <v>25888</v>
      </c>
    </row>
    <row r="17" spans="1:12" ht="9.75" customHeight="1" x14ac:dyDescent="0.2">
      <c r="A17" s="452">
        <v>241</v>
      </c>
      <c r="B17" s="433" t="s">
        <v>200</v>
      </c>
      <c r="C17" s="430" t="s">
        <v>571</v>
      </c>
      <c r="D17" s="1347">
        <v>4833</v>
      </c>
      <c r="E17" s="1347">
        <v>0</v>
      </c>
      <c r="F17" s="1344">
        <v>0</v>
      </c>
      <c r="G17" s="1347">
        <v>0</v>
      </c>
      <c r="H17" s="1347">
        <v>4833</v>
      </c>
      <c r="I17" s="1347"/>
      <c r="J17" s="1344">
        <v>91</v>
      </c>
      <c r="K17" s="1347">
        <v>0</v>
      </c>
      <c r="L17" s="1344">
        <v>4924</v>
      </c>
    </row>
    <row r="18" spans="1:12" ht="9.75" customHeight="1" x14ac:dyDescent="0.2">
      <c r="A18" s="452">
        <v>242</v>
      </c>
      <c r="B18" s="433" t="s">
        <v>201</v>
      </c>
      <c r="C18" s="430" t="s">
        <v>571</v>
      </c>
      <c r="D18" s="1347">
        <v>19253</v>
      </c>
      <c r="E18" s="1347">
        <v>296</v>
      </c>
      <c r="F18" s="1344">
        <v>339</v>
      </c>
      <c r="G18" s="1347">
        <v>0</v>
      </c>
      <c r="H18" s="1347">
        <v>19888</v>
      </c>
      <c r="I18" s="1347"/>
      <c r="J18" s="1344">
        <v>774</v>
      </c>
      <c r="K18" s="1347">
        <v>0</v>
      </c>
      <c r="L18" s="1344">
        <v>20662</v>
      </c>
    </row>
    <row r="19" spans="1:12" ht="9.75" customHeight="1" x14ac:dyDescent="0.2">
      <c r="A19" s="452">
        <v>243</v>
      </c>
      <c r="B19" s="433" t="s">
        <v>589</v>
      </c>
      <c r="C19" s="430" t="s">
        <v>571</v>
      </c>
      <c r="D19" s="1347">
        <v>12</v>
      </c>
      <c r="E19" s="1347">
        <v>13</v>
      </c>
      <c r="F19" s="1344">
        <v>0</v>
      </c>
      <c r="G19" s="1347">
        <v>-13</v>
      </c>
      <c r="H19" s="1347">
        <v>12</v>
      </c>
      <c r="I19" s="1347"/>
      <c r="J19" s="1344">
        <v>304</v>
      </c>
      <c r="K19" s="1347">
        <v>-14</v>
      </c>
      <c r="L19" s="1344">
        <v>302</v>
      </c>
    </row>
    <row r="20" spans="1:12" s="862" customFormat="1" ht="15.75" customHeight="1" x14ac:dyDescent="0.2">
      <c r="A20" s="451">
        <v>25</v>
      </c>
      <c r="B20" s="431" t="s">
        <v>76</v>
      </c>
      <c r="C20" s="863" t="s">
        <v>571</v>
      </c>
      <c r="D20" s="1687">
        <v>4912</v>
      </c>
      <c r="E20" s="1687">
        <v>2399</v>
      </c>
      <c r="F20" s="1343">
        <v>0</v>
      </c>
      <c r="G20" s="1687">
        <v>0</v>
      </c>
      <c r="H20" s="1687">
        <v>7311</v>
      </c>
      <c r="I20" s="1687"/>
      <c r="J20" s="1343">
        <v>798</v>
      </c>
      <c r="K20" s="1687">
        <v>0</v>
      </c>
      <c r="L20" s="1343">
        <v>8109</v>
      </c>
    </row>
    <row r="21" spans="1:12" ht="9.75" customHeight="1" x14ac:dyDescent="0.2">
      <c r="A21" s="452">
        <v>251</v>
      </c>
      <c r="B21" s="433" t="s">
        <v>590</v>
      </c>
      <c r="C21" s="430" t="s">
        <v>571</v>
      </c>
      <c r="D21" s="1347">
        <v>1263</v>
      </c>
      <c r="E21" s="1347">
        <v>0</v>
      </c>
      <c r="F21" s="1344">
        <v>0</v>
      </c>
      <c r="G21" s="1347">
        <v>0</v>
      </c>
      <c r="H21" s="1347">
        <v>1263</v>
      </c>
      <c r="I21" s="1347"/>
      <c r="J21" s="1344">
        <v>795</v>
      </c>
      <c r="K21" s="1347">
        <v>0</v>
      </c>
      <c r="L21" s="1344">
        <v>2058</v>
      </c>
    </row>
    <row r="22" spans="1:12" ht="9.75" customHeight="1" x14ac:dyDescent="0.2">
      <c r="A22" s="452">
        <v>252</v>
      </c>
      <c r="B22" s="433" t="s">
        <v>591</v>
      </c>
      <c r="C22" s="430" t="s">
        <v>571</v>
      </c>
      <c r="D22" s="1347">
        <v>3649</v>
      </c>
      <c r="E22" s="1347">
        <v>2399</v>
      </c>
      <c r="F22" s="1344">
        <v>0</v>
      </c>
      <c r="G22" s="1347">
        <v>0</v>
      </c>
      <c r="H22" s="1347">
        <v>6048</v>
      </c>
      <c r="I22" s="1347"/>
      <c r="J22" s="1344">
        <v>3</v>
      </c>
      <c r="K22" s="1347">
        <v>0</v>
      </c>
      <c r="L22" s="1344">
        <v>6051</v>
      </c>
    </row>
    <row r="23" spans="1:12" s="862" customFormat="1" ht="15.75" customHeight="1" x14ac:dyDescent="0.2">
      <c r="A23" s="451">
        <v>26</v>
      </c>
      <c r="B23" s="431" t="s">
        <v>79</v>
      </c>
      <c r="C23" s="863" t="s">
        <v>571</v>
      </c>
      <c r="D23" s="1687">
        <v>131464</v>
      </c>
      <c r="E23" s="1687">
        <v>1998</v>
      </c>
      <c r="F23" s="1343">
        <v>20732</v>
      </c>
      <c r="G23" s="1687">
        <v>-75070</v>
      </c>
      <c r="H23" s="1687">
        <v>79124</v>
      </c>
      <c r="I23" s="1687"/>
      <c r="J23" s="1343">
        <v>1871</v>
      </c>
      <c r="K23" s="1687">
        <v>-70932</v>
      </c>
      <c r="L23" s="1343">
        <v>10063</v>
      </c>
    </row>
    <row r="24" spans="1:12" ht="9.75" customHeight="1" x14ac:dyDescent="0.2">
      <c r="A24" s="452">
        <v>261</v>
      </c>
      <c r="B24" s="433" t="s">
        <v>592</v>
      </c>
      <c r="C24" s="430" t="s">
        <v>571</v>
      </c>
      <c r="D24" s="1347">
        <v>10</v>
      </c>
      <c r="E24" s="1347">
        <v>0</v>
      </c>
      <c r="F24" s="1344">
        <v>0</v>
      </c>
      <c r="G24" s="1347">
        <v>0</v>
      </c>
      <c r="H24" s="1347">
        <v>10</v>
      </c>
      <c r="I24" s="1347"/>
      <c r="J24" s="1344">
        <v>0</v>
      </c>
      <c r="K24" s="1347">
        <v>0</v>
      </c>
      <c r="L24" s="1344">
        <v>10</v>
      </c>
    </row>
    <row r="25" spans="1:12" ht="9.75" customHeight="1" x14ac:dyDescent="0.2">
      <c r="A25" s="452">
        <v>2611</v>
      </c>
      <c r="B25" s="445" t="s">
        <v>110</v>
      </c>
      <c r="C25" s="430" t="s">
        <v>571</v>
      </c>
      <c r="D25" s="1347">
        <v>1</v>
      </c>
      <c r="E25" s="1347">
        <v>0</v>
      </c>
      <c r="F25" s="1344">
        <v>0</v>
      </c>
      <c r="G25" s="1347">
        <v>0</v>
      </c>
      <c r="H25" s="1347">
        <v>1</v>
      </c>
      <c r="I25" s="1347"/>
      <c r="J25" s="1344">
        <v>0</v>
      </c>
      <c r="K25" s="1347">
        <v>0</v>
      </c>
      <c r="L25" s="1344">
        <v>1</v>
      </c>
    </row>
    <row r="26" spans="1:12" ht="9.75" customHeight="1" x14ac:dyDescent="0.2">
      <c r="A26" s="452">
        <v>2612</v>
      </c>
      <c r="B26" s="445" t="s">
        <v>111</v>
      </c>
      <c r="C26" s="430" t="s">
        <v>571</v>
      </c>
      <c r="D26" s="1347">
        <v>9</v>
      </c>
      <c r="E26" s="1347">
        <v>0</v>
      </c>
      <c r="F26" s="1344">
        <v>0</v>
      </c>
      <c r="G26" s="1347">
        <v>0</v>
      </c>
      <c r="H26" s="1347">
        <v>9</v>
      </c>
      <c r="I26" s="1347"/>
      <c r="J26" s="1344">
        <v>0</v>
      </c>
      <c r="K26" s="1347">
        <v>0</v>
      </c>
      <c r="L26" s="1344">
        <v>9</v>
      </c>
    </row>
    <row r="27" spans="1:12" ht="9.75" customHeight="1" x14ac:dyDescent="0.2">
      <c r="A27" s="452">
        <v>262</v>
      </c>
      <c r="B27" s="433" t="s">
        <v>112</v>
      </c>
      <c r="C27" s="430" t="s">
        <v>571</v>
      </c>
      <c r="D27" s="1347">
        <v>10043</v>
      </c>
      <c r="E27" s="1347">
        <v>0</v>
      </c>
      <c r="F27" s="1344">
        <v>0</v>
      </c>
      <c r="G27" s="1347">
        <v>0</v>
      </c>
      <c r="H27" s="1347">
        <v>10043</v>
      </c>
      <c r="I27" s="1347"/>
      <c r="J27" s="1344">
        <v>10</v>
      </c>
      <c r="K27" s="1347">
        <v>0</v>
      </c>
      <c r="L27" s="1344">
        <v>10053</v>
      </c>
    </row>
    <row r="28" spans="1:12" ht="9.75" customHeight="1" x14ac:dyDescent="0.2">
      <c r="A28" s="452">
        <v>2621</v>
      </c>
      <c r="B28" s="445" t="s">
        <v>110</v>
      </c>
      <c r="C28" s="430" t="s">
        <v>571</v>
      </c>
      <c r="D28" s="1347">
        <v>10043</v>
      </c>
      <c r="E28" s="1347">
        <v>0</v>
      </c>
      <c r="F28" s="1344">
        <v>0</v>
      </c>
      <c r="G28" s="1347">
        <v>0</v>
      </c>
      <c r="H28" s="1347">
        <v>10043</v>
      </c>
      <c r="I28" s="1347"/>
      <c r="J28" s="1344">
        <v>10</v>
      </c>
      <c r="K28" s="1347">
        <v>0</v>
      </c>
      <c r="L28" s="1344">
        <v>10053</v>
      </c>
    </row>
    <row r="29" spans="1:12" ht="9.75" customHeight="1" x14ac:dyDescent="0.2">
      <c r="A29" s="452">
        <v>2622</v>
      </c>
      <c r="B29" s="445" t="s">
        <v>111</v>
      </c>
      <c r="C29" s="430" t="s">
        <v>571</v>
      </c>
      <c r="D29" s="1347">
        <v>0</v>
      </c>
      <c r="E29" s="1347">
        <v>0</v>
      </c>
      <c r="F29" s="1344">
        <v>0</v>
      </c>
      <c r="G29" s="1347">
        <v>0</v>
      </c>
      <c r="H29" s="1347">
        <v>0</v>
      </c>
      <c r="I29" s="1347"/>
      <c r="J29" s="1344">
        <v>0</v>
      </c>
      <c r="K29" s="1347">
        <v>0</v>
      </c>
      <c r="L29" s="1344">
        <v>0</v>
      </c>
    </row>
    <row r="30" spans="1:12" ht="9.75" customHeight="1" x14ac:dyDescent="0.2">
      <c r="A30" s="452">
        <v>263</v>
      </c>
      <c r="B30" s="433" t="s">
        <v>113</v>
      </c>
      <c r="C30" s="430" t="s">
        <v>571</v>
      </c>
      <c r="D30" s="1347">
        <v>121411</v>
      </c>
      <c r="E30" s="1347">
        <v>1998</v>
      </c>
      <c r="F30" s="1344">
        <v>20732</v>
      </c>
      <c r="G30" s="1347">
        <v>-75070</v>
      </c>
      <c r="H30" s="1347">
        <v>69071</v>
      </c>
      <c r="I30" s="1347"/>
      <c r="J30" s="1344">
        <v>1861</v>
      </c>
      <c r="K30" s="1347">
        <v>-70932</v>
      </c>
      <c r="L30" s="1344">
        <v>0</v>
      </c>
    </row>
    <row r="31" spans="1:12" ht="9.75" customHeight="1" x14ac:dyDescent="0.2">
      <c r="A31" s="452">
        <v>2631</v>
      </c>
      <c r="B31" s="445" t="s">
        <v>110</v>
      </c>
      <c r="C31" s="430" t="s">
        <v>571</v>
      </c>
      <c r="D31" s="1347">
        <v>119632</v>
      </c>
      <c r="E31" s="1347">
        <v>1542</v>
      </c>
      <c r="F31" s="1344">
        <v>20732</v>
      </c>
      <c r="G31" s="1347">
        <v>-75025</v>
      </c>
      <c r="H31" s="1347">
        <v>66881</v>
      </c>
      <c r="I31" s="1347"/>
      <c r="J31" s="1344">
        <v>1827</v>
      </c>
      <c r="K31" s="1347">
        <v>-68708</v>
      </c>
      <c r="L31" s="1344">
        <v>0</v>
      </c>
    </row>
    <row r="32" spans="1:12" ht="9.75" customHeight="1" x14ac:dyDescent="0.2">
      <c r="A32" s="452">
        <v>2632</v>
      </c>
      <c r="B32" s="445" t="s">
        <v>111</v>
      </c>
      <c r="C32" s="430" t="s">
        <v>571</v>
      </c>
      <c r="D32" s="1347">
        <v>1779</v>
      </c>
      <c r="E32" s="1347">
        <v>456</v>
      </c>
      <c r="F32" s="1344">
        <v>0</v>
      </c>
      <c r="G32" s="1347">
        <v>-45</v>
      </c>
      <c r="H32" s="1347">
        <v>2190</v>
      </c>
      <c r="I32" s="1347"/>
      <c r="J32" s="1344">
        <v>34</v>
      </c>
      <c r="K32" s="1347">
        <v>-2224</v>
      </c>
      <c r="L32" s="1344">
        <v>0</v>
      </c>
    </row>
    <row r="33" spans="1:12" s="862" customFormat="1" ht="15.75" customHeight="1" x14ac:dyDescent="0.2">
      <c r="A33" s="451">
        <v>27</v>
      </c>
      <c r="B33" s="431" t="s">
        <v>89</v>
      </c>
      <c r="C33" s="863" t="s">
        <v>571</v>
      </c>
      <c r="D33" s="1687">
        <v>19428</v>
      </c>
      <c r="E33" s="1687">
        <v>691</v>
      </c>
      <c r="F33" s="1343">
        <v>149207</v>
      </c>
      <c r="G33" s="1687">
        <v>0</v>
      </c>
      <c r="H33" s="1687">
        <v>169326</v>
      </c>
      <c r="I33" s="1687"/>
      <c r="J33" s="1343">
        <v>14145</v>
      </c>
      <c r="K33" s="1687">
        <v>0</v>
      </c>
      <c r="L33" s="1343">
        <v>183471</v>
      </c>
    </row>
    <row r="34" spans="1:12" ht="9.75" customHeight="1" x14ac:dyDescent="0.2">
      <c r="A34" s="452">
        <v>271</v>
      </c>
      <c r="B34" s="433" t="s">
        <v>114</v>
      </c>
      <c r="C34" s="430" t="s">
        <v>571</v>
      </c>
      <c r="D34" s="1347">
        <v>16239</v>
      </c>
      <c r="E34" s="1347">
        <v>14</v>
      </c>
      <c r="F34" s="1344">
        <v>149203</v>
      </c>
      <c r="G34" s="1347">
        <v>0</v>
      </c>
      <c r="H34" s="1347">
        <v>165456</v>
      </c>
      <c r="I34" s="1347"/>
      <c r="J34" s="1344">
        <v>12591</v>
      </c>
      <c r="K34" s="1347">
        <v>0</v>
      </c>
      <c r="L34" s="1344">
        <v>178047</v>
      </c>
    </row>
    <row r="35" spans="1:12" ht="9.75" customHeight="1" x14ac:dyDescent="0.2">
      <c r="A35" s="452">
        <v>272</v>
      </c>
      <c r="B35" s="433" t="s">
        <v>115</v>
      </c>
      <c r="C35" s="430" t="s">
        <v>571</v>
      </c>
      <c r="D35" s="1347">
        <v>3189</v>
      </c>
      <c r="E35" s="1347">
        <v>677</v>
      </c>
      <c r="F35" s="1344">
        <v>4</v>
      </c>
      <c r="G35" s="1347">
        <v>0</v>
      </c>
      <c r="H35" s="1347">
        <v>3870</v>
      </c>
      <c r="I35" s="1347"/>
      <c r="J35" s="1344">
        <v>1554</v>
      </c>
      <c r="K35" s="1347">
        <v>0</v>
      </c>
      <c r="L35" s="1344">
        <v>5424</v>
      </c>
    </row>
    <row r="36" spans="1:12" ht="9.75" customHeight="1" x14ac:dyDescent="0.2">
      <c r="A36" s="452">
        <v>273</v>
      </c>
      <c r="B36" s="433" t="s">
        <v>116</v>
      </c>
      <c r="C36" s="430" t="s">
        <v>571</v>
      </c>
      <c r="D36" s="1347">
        <v>0</v>
      </c>
      <c r="E36" s="1347">
        <v>0</v>
      </c>
      <c r="F36" s="1344">
        <v>0</v>
      </c>
      <c r="G36" s="1347">
        <v>0</v>
      </c>
      <c r="H36" s="1347">
        <v>0</v>
      </c>
      <c r="I36" s="1347"/>
      <c r="J36" s="1344">
        <v>0</v>
      </c>
      <c r="K36" s="1347">
        <v>0</v>
      </c>
      <c r="L36" s="1344">
        <v>0</v>
      </c>
    </row>
    <row r="37" spans="1:12" s="862" customFormat="1" ht="15.75" customHeight="1" x14ac:dyDescent="0.2">
      <c r="A37" s="451">
        <v>28</v>
      </c>
      <c r="B37" s="431" t="s">
        <v>93</v>
      </c>
      <c r="C37" s="863" t="s">
        <v>571</v>
      </c>
      <c r="D37" s="1687">
        <v>7559</v>
      </c>
      <c r="E37" s="1687">
        <v>5473</v>
      </c>
      <c r="F37" s="1343">
        <v>3145</v>
      </c>
      <c r="G37" s="1687">
        <v>-137</v>
      </c>
      <c r="H37" s="1687">
        <v>16040</v>
      </c>
      <c r="I37" s="1687"/>
      <c r="J37" s="1343">
        <v>6749</v>
      </c>
      <c r="K37" s="1687">
        <v>-588</v>
      </c>
      <c r="L37" s="1343">
        <v>22201</v>
      </c>
    </row>
    <row r="38" spans="1:12" ht="9.75" customHeight="1" x14ac:dyDescent="0.2">
      <c r="A38" s="452">
        <v>281</v>
      </c>
      <c r="B38" s="433" t="s">
        <v>117</v>
      </c>
      <c r="C38" s="430" t="s">
        <v>571</v>
      </c>
      <c r="D38" s="1347">
        <v>0</v>
      </c>
      <c r="E38" s="1347">
        <v>1</v>
      </c>
      <c r="F38" s="1344">
        <v>0</v>
      </c>
      <c r="G38" s="1347">
        <v>0</v>
      </c>
      <c r="H38" s="1347">
        <v>1</v>
      </c>
      <c r="I38" s="1347"/>
      <c r="J38" s="1344">
        <v>0</v>
      </c>
      <c r="K38" s="1347">
        <v>0</v>
      </c>
      <c r="L38" s="1344">
        <v>1</v>
      </c>
    </row>
    <row r="39" spans="1:12" ht="9.75" customHeight="1" x14ac:dyDescent="0.2">
      <c r="A39" s="452">
        <v>282</v>
      </c>
      <c r="B39" s="433" t="s">
        <v>118</v>
      </c>
      <c r="C39" s="430" t="s">
        <v>571</v>
      </c>
      <c r="D39" s="1347">
        <v>7559</v>
      </c>
      <c r="E39" s="1347">
        <v>5472</v>
      </c>
      <c r="F39" s="1344">
        <v>3145</v>
      </c>
      <c r="G39" s="1347">
        <v>-137</v>
      </c>
      <c r="H39" s="1347">
        <v>16039</v>
      </c>
      <c r="I39" s="1347"/>
      <c r="J39" s="1344">
        <v>6749</v>
      </c>
      <c r="K39" s="1347">
        <v>-588</v>
      </c>
      <c r="L39" s="1344">
        <v>22200</v>
      </c>
    </row>
    <row r="40" spans="1:12" ht="9.75" customHeight="1" x14ac:dyDescent="0.2">
      <c r="A40" s="452">
        <v>2821</v>
      </c>
      <c r="B40" s="445" t="s">
        <v>119</v>
      </c>
      <c r="C40" s="430" t="s">
        <v>571</v>
      </c>
      <c r="D40" s="1347">
        <v>4427</v>
      </c>
      <c r="E40" s="1347">
        <v>3562</v>
      </c>
      <c r="F40" s="1344">
        <v>2990</v>
      </c>
      <c r="G40" s="1347">
        <v>-137</v>
      </c>
      <c r="H40" s="1347">
        <v>10842</v>
      </c>
      <c r="I40" s="1347"/>
      <c r="J40" s="1344">
        <v>4541</v>
      </c>
      <c r="K40" s="1347">
        <v>-588</v>
      </c>
      <c r="L40" s="1344">
        <v>14795</v>
      </c>
    </row>
    <row r="41" spans="1:12" ht="10.5" customHeight="1" x14ac:dyDescent="0.2">
      <c r="A41" s="454">
        <v>2822</v>
      </c>
      <c r="B41" s="460" t="s">
        <v>111</v>
      </c>
      <c r="C41" s="434" t="s">
        <v>571</v>
      </c>
      <c r="D41" s="1694">
        <v>3132</v>
      </c>
      <c r="E41" s="1694">
        <v>1910</v>
      </c>
      <c r="F41" s="1695">
        <v>155</v>
      </c>
      <c r="G41" s="1694">
        <v>0</v>
      </c>
      <c r="H41" s="1694">
        <v>5197</v>
      </c>
      <c r="I41" s="1694"/>
      <c r="J41" s="1695">
        <v>2208</v>
      </c>
      <c r="K41" s="1694">
        <v>0</v>
      </c>
      <c r="L41" s="1695">
        <v>7405</v>
      </c>
    </row>
    <row r="42" spans="1:12" ht="12.75" customHeight="1" x14ac:dyDescent="0.2">
      <c r="A42" s="435" t="s">
        <v>58</v>
      </c>
      <c r="B42" s="430"/>
      <c r="C42" s="430"/>
      <c r="D42" s="1135"/>
      <c r="E42" s="1135"/>
      <c r="F42" s="1151"/>
      <c r="G42" s="1135"/>
      <c r="H42" s="1135"/>
      <c r="I42" s="1135"/>
      <c r="J42" s="1151"/>
      <c r="K42" s="1135"/>
      <c r="L42" s="1151"/>
    </row>
    <row r="43" spans="1:12" ht="9.75" customHeight="1" x14ac:dyDescent="0.2">
      <c r="A43" s="435" t="s">
        <v>59</v>
      </c>
      <c r="B43" s="430"/>
      <c r="C43" s="430"/>
      <c r="D43" s="1135"/>
      <c r="E43" s="1135"/>
      <c r="F43" s="1151"/>
      <c r="G43" s="1135"/>
      <c r="H43" s="1135"/>
      <c r="I43" s="1135"/>
      <c r="J43" s="1151"/>
      <c r="K43" s="1135"/>
      <c r="L43" s="1151"/>
    </row>
    <row r="44" spans="1:12" ht="10.5" customHeight="1" x14ac:dyDescent="0.2"/>
    <row r="45" spans="1:12" ht="10.5" customHeight="1" x14ac:dyDescent="0.2">
      <c r="A45" s="442"/>
      <c r="B45" s="442"/>
      <c r="C45" s="442"/>
      <c r="D45" s="1141"/>
      <c r="E45" s="1141"/>
      <c r="F45" s="1153"/>
      <c r="G45" s="1141"/>
      <c r="H45" s="1141"/>
      <c r="I45" s="1141"/>
      <c r="J45" s="1153"/>
      <c r="K45" s="1141"/>
      <c r="L45" s="1153"/>
    </row>
  </sheetData>
  <mergeCells count="10">
    <mergeCell ref="A4:B5"/>
    <mergeCell ref="D4:H4"/>
    <mergeCell ref="I4:I5"/>
    <mergeCell ref="J4:J5"/>
    <mergeCell ref="G1:K1"/>
    <mergeCell ref="G2:L2"/>
    <mergeCell ref="G3:H3"/>
    <mergeCell ref="K4:K5"/>
    <mergeCell ref="L4:L5"/>
    <mergeCell ref="A1:B1"/>
  </mergeCells>
  <phoneticPr fontId="2" type="noConversion"/>
  <printOptions horizontalCentered="1"/>
  <pageMargins left="0.19685039370078741" right="0.19685039370078741" top="0.6692913385826772" bottom="0.51181102362204722" header="0" footer="0.31496062992125984"/>
  <pageSetup paperSize="9" firstPageNumber="31" fitToWidth="0" orientation="landscape" r:id="rId1"/>
  <headerFooter alignWithMargins="0">
    <oddFooter>&amp;C&amp;P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9"/>
  <dimension ref="A1:N100"/>
  <sheetViews>
    <sheetView view="pageBreakPreview" topLeftCell="A43" zoomScale="75" zoomScaleNormal="100" zoomScaleSheetLayoutView="75" workbookViewId="0">
      <selection sqref="A1:B1"/>
    </sheetView>
  </sheetViews>
  <sheetFormatPr defaultRowHeight="12.75" x14ac:dyDescent="0.2"/>
  <cols>
    <col min="1" max="1" width="6.42578125" style="420" customWidth="1"/>
    <col min="2" max="2" width="35.7109375" style="420" customWidth="1"/>
    <col min="3" max="3" width="10" style="1139" customWidth="1"/>
    <col min="4" max="4" width="11.28515625" style="1139" customWidth="1"/>
    <col min="5" max="11" width="10" style="1139" customWidth="1"/>
    <col min="12" max="12" width="3.28515625" style="420" customWidth="1"/>
    <col min="13" max="16384" width="9.140625" style="420"/>
  </cols>
  <sheetData>
    <row r="1" spans="1:14" ht="27.75" customHeight="1" x14ac:dyDescent="0.2">
      <c r="A1" s="3282" t="s">
        <v>184</v>
      </c>
      <c r="B1" s="3075"/>
      <c r="C1" s="1117"/>
      <c r="D1" s="1118"/>
      <c r="E1" s="1118"/>
      <c r="F1" s="3273" t="str">
        <f>[1]Coverpage!I7</f>
        <v>Poland</v>
      </c>
      <c r="G1" s="3273"/>
      <c r="H1" s="3273"/>
      <c r="I1" s="3273"/>
      <c r="J1" s="3273"/>
      <c r="K1" s="1119">
        <f>[1]Coverpage!I9</f>
        <v>964</v>
      </c>
    </row>
    <row r="2" spans="1:14" x14ac:dyDescent="0.2">
      <c r="A2" s="418" t="s">
        <v>518</v>
      </c>
      <c r="B2" s="440"/>
      <c r="C2" s="1140"/>
      <c r="D2" s="1118"/>
      <c r="E2" s="1118"/>
      <c r="F2" s="3274" t="s">
        <v>549</v>
      </c>
      <c r="G2" s="3274"/>
      <c r="H2" s="3274"/>
      <c r="I2" s="3274"/>
      <c r="J2" s="3274"/>
      <c r="K2" s="3274"/>
    </row>
    <row r="3" spans="1:14" ht="12" customHeight="1" x14ac:dyDescent="0.2">
      <c r="A3" s="448"/>
      <c r="B3" s="424"/>
      <c r="C3" s="1121"/>
      <c r="D3" s="1122"/>
      <c r="E3" s="1122"/>
      <c r="F3" s="3275" t="s">
        <v>291</v>
      </c>
      <c r="G3" s="3275"/>
      <c r="H3" s="1123" t="str">
        <f>[1]Coverpage!I11</f>
        <v xml:space="preserve"> </v>
      </c>
      <c r="I3" s="1122"/>
      <c r="J3" s="1122"/>
      <c r="K3" s="1124"/>
    </row>
    <row r="4" spans="1:14" ht="12" customHeight="1" x14ac:dyDescent="0.2">
      <c r="A4" s="3276" t="s">
        <v>144</v>
      </c>
      <c r="B4" s="3277"/>
      <c r="C4" s="3278" t="s">
        <v>552</v>
      </c>
      <c r="D4" s="3279"/>
      <c r="E4" s="3279"/>
      <c r="F4" s="3279"/>
      <c r="G4" s="3280"/>
      <c r="H4" s="3268" t="s">
        <v>553</v>
      </c>
      <c r="I4" s="3281" t="s">
        <v>554</v>
      </c>
      <c r="J4" s="3268" t="s">
        <v>555</v>
      </c>
      <c r="K4" s="3270" t="s">
        <v>60</v>
      </c>
    </row>
    <row r="5" spans="1:14" ht="34.5" x14ac:dyDescent="0.2">
      <c r="A5" s="3276"/>
      <c r="B5" s="3277"/>
      <c r="C5" s="2097" t="s">
        <v>556</v>
      </c>
      <c r="D5" s="2098" t="s">
        <v>557</v>
      </c>
      <c r="E5" s="2096" t="s">
        <v>558</v>
      </c>
      <c r="F5" s="2098" t="s">
        <v>555</v>
      </c>
      <c r="G5" s="2096" t="s">
        <v>61</v>
      </c>
      <c r="H5" s="3269"/>
      <c r="I5" s="3281"/>
      <c r="J5" s="3269"/>
      <c r="K5" s="3270"/>
    </row>
    <row r="6" spans="1:14" ht="10.5" customHeight="1" x14ac:dyDescent="0.2">
      <c r="A6" s="449"/>
      <c r="B6" s="427"/>
      <c r="C6" s="1125" t="s">
        <v>559</v>
      </c>
      <c r="D6" s="1126" t="s">
        <v>560</v>
      </c>
      <c r="E6" s="1127" t="s">
        <v>561</v>
      </c>
      <c r="F6" s="1126" t="s">
        <v>562</v>
      </c>
      <c r="G6" s="1127" t="s">
        <v>563</v>
      </c>
      <c r="H6" s="1126" t="s">
        <v>564</v>
      </c>
      <c r="I6" s="1127" t="s">
        <v>565</v>
      </c>
      <c r="J6" s="1126" t="s">
        <v>566</v>
      </c>
      <c r="K6" s="1128" t="s">
        <v>567</v>
      </c>
    </row>
    <row r="7" spans="1:14" ht="10.5" customHeight="1" x14ac:dyDescent="0.2">
      <c r="A7" s="452"/>
      <c r="B7" s="428" t="s">
        <v>568</v>
      </c>
      <c r="C7" s="1144" t="str">
        <f>IF([6]Coverage!J18="","",[6]Coverage!J18)</f>
        <v>A</v>
      </c>
      <c r="D7" s="1144" t="str">
        <f>IF([6]Coverage!K18="","",[6]Coverage!K18)</f>
        <v>A</v>
      </c>
      <c r="E7" s="1144" t="str">
        <f>IF([6]Coverage!L18="","",[6]Coverage!L18)</f>
        <v>A</v>
      </c>
      <c r="F7" s="1144" t="str">
        <f>IF([6]Coverage!M18="","",[6]Coverage!M18)</f>
        <v>A</v>
      </c>
      <c r="G7" s="1144" t="str">
        <f>IF([6]Coverage!M18="","",[6]Coverage!M18)</f>
        <v>A</v>
      </c>
      <c r="H7" s="1144" t="str">
        <f>IF([6]Coverage!N18="","",[6]Coverage!N18)</f>
        <v>A</v>
      </c>
      <c r="I7" s="1144" t="str">
        <f>IF([6]Coverage!O18="","",[6]Coverage!O18)</f>
        <v>A</v>
      </c>
      <c r="J7" s="1144" t="str">
        <f>IF([6]Coverage!P18="","",[6]Coverage!P18)</f>
        <v>A</v>
      </c>
      <c r="K7" s="1144" t="str">
        <f>IF([6]Coverage!P18="","",[6]Coverage!P18)</f>
        <v>A</v>
      </c>
    </row>
    <row r="8" spans="1:14" s="862" customFormat="1" ht="15" customHeight="1" x14ac:dyDescent="0.2">
      <c r="A8" s="802">
        <v>3</v>
      </c>
      <c r="B8" s="805" t="s">
        <v>656</v>
      </c>
      <c r="C8" s="1696">
        <v>-36413</v>
      </c>
      <c r="D8" s="1697">
        <v>-3065</v>
      </c>
      <c r="E8" s="1697">
        <v>7433</v>
      </c>
      <c r="F8" s="1697">
        <v>0</v>
      </c>
      <c r="G8" s="1698">
        <v>-32045</v>
      </c>
      <c r="H8" s="1697"/>
      <c r="I8" s="1697">
        <v>12757</v>
      </c>
      <c r="J8" s="1697">
        <v>0</v>
      </c>
      <c r="K8" s="1698">
        <v>-19288</v>
      </c>
    </row>
    <row r="9" spans="1:14" s="862" customFormat="1" ht="15" customHeight="1" x14ac:dyDescent="0.2">
      <c r="A9" s="451">
        <v>31</v>
      </c>
      <c r="B9" s="431" t="s">
        <v>657</v>
      </c>
      <c r="C9" s="1687">
        <v>2616</v>
      </c>
      <c r="D9" s="1687">
        <v>1310</v>
      </c>
      <c r="E9" s="1687">
        <v>187</v>
      </c>
      <c r="F9" s="1687">
        <v>0</v>
      </c>
      <c r="G9" s="1687">
        <v>4113</v>
      </c>
      <c r="H9" s="1687"/>
      <c r="I9" s="1687">
        <v>13587</v>
      </c>
      <c r="J9" s="1687">
        <v>0</v>
      </c>
      <c r="K9" s="1687">
        <v>17700</v>
      </c>
    </row>
    <row r="10" spans="1:14" s="862" customFormat="1" ht="14.45" customHeight="1" x14ac:dyDescent="0.2">
      <c r="A10" s="451">
        <v>311</v>
      </c>
      <c r="B10" s="444" t="s">
        <v>462</v>
      </c>
      <c r="C10" s="1687">
        <v>2627</v>
      </c>
      <c r="D10" s="1687">
        <v>2112</v>
      </c>
      <c r="E10" s="1687">
        <v>187</v>
      </c>
      <c r="F10" s="1687">
        <v>0</v>
      </c>
      <c r="G10" s="1687">
        <v>4926</v>
      </c>
      <c r="H10" s="1687"/>
      <c r="I10" s="1687">
        <v>15814</v>
      </c>
      <c r="J10" s="1687">
        <v>0</v>
      </c>
      <c r="K10" s="1687">
        <v>20740</v>
      </c>
    </row>
    <row r="11" spans="1:14" s="869" customFormat="1" ht="9.75" customHeight="1" x14ac:dyDescent="0.2">
      <c r="A11" s="808">
        <v>311.10000000000002</v>
      </c>
      <c r="B11" s="868" t="s">
        <v>3</v>
      </c>
      <c r="C11" s="1344">
        <v>6496</v>
      </c>
      <c r="D11" s="1344">
        <v>9074</v>
      </c>
      <c r="E11" s="1344">
        <v>434</v>
      </c>
      <c r="F11" s="1344">
        <v>0</v>
      </c>
      <c r="G11" s="1344">
        <v>16004</v>
      </c>
      <c r="H11" s="1344"/>
      <c r="I11" s="1344">
        <v>27240</v>
      </c>
      <c r="J11" s="1344">
        <v>0</v>
      </c>
      <c r="K11" s="1344">
        <v>43244</v>
      </c>
    </row>
    <row r="12" spans="1:14" s="869" customFormat="1" ht="9.75" customHeight="1" x14ac:dyDescent="0.2">
      <c r="A12" s="808">
        <v>311.2</v>
      </c>
      <c r="B12" s="868" t="s">
        <v>4</v>
      </c>
      <c r="C12" s="1344">
        <v>22</v>
      </c>
      <c r="D12" s="1344">
        <v>395</v>
      </c>
      <c r="E12" s="1344">
        <v>0</v>
      </c>
      <c r="F12" s="1344">
        <v>0</v>
      </c>
      <c r="G12" s="1344">
        <v>417</v>
      </c>
      <c r="H12" s="1344"/>
      <c r="I12" s="1344">
        <v>1329</v>
      </c>
      <c r="J12" s="1344">
        <v>0</v>
      </c>
      <c r="K12" s="1344">
        <v>1746</v>
      </c>
    </row>
    <row r="13" spans="1:14" s="869" customFormat="1" ht="9.75" customHeight="1" x14ac:dyDescent="0.2">
      <c r="A13" s="808">
        <v>311.3</v>
      </c>
      <c r="B13" s="868" t="s">
        <v>780</v>
      </c>
      <c r="C13" s="1344">
        <v>3847</v>
      </c>
      <c r="D13" s="1344">
        <v>6567</v>
      </c>
      <c r="E13" s="1344">
        <v>247</v>
      </c>
      <c r="F13" s="1344">
        <v>0</v>
      </c>
      <c r="G13" s="1344">
        <v>10661</v>
      </c>
      <c r="H13" s="1344"/>
      <c r="I13" s="1344">
        <v>10097</v>
      </c>
      <c r="J13" s="1344">
        <v>0</v>
      </c>
      <c r="K13" s="1344">
        <v>20758</v>
      </c>
      <c r="N13" s="870"/>
    </row>
    <row r="14" spans="1:14" s="447" customFormat="1" x14ac:dyDescent="0.2">
      <c r="A14" s="469">
        <v>3111</v>
      </c>
      <c r="B14" s="465" t="s">
        <v>145</v>
      </c>
      <c r="C14" s="926" t="s">
        <v>146</v>
      </c>
      <c r="D14" s="926" t="s">
        <v>146</v>
      </c>
      <c r="E14" s="926" t="s">
        <v>146</v>
      </c>
      <c r="F14" s="926" t="s">
        <v>146</v>
      </c>
      <c r="G14" s="926" t="s">
        <v>146</v>
      </c>
      <c r="H14" s="926" t="s">
        <v>146</v>
      </c>
      <c r="I14" s="926" t="s">
        <v>146</v>
      </c>
      <c r="J14" s="926" t="s">
        <v>146</v>
      </c>
      <c r="K14" s="926" t="s">
        <v>146</v>
      </c>
    </row>
    <row r="15" spans="1:14" s="447" customFormat="1" ht="9.75" customHeight="1" x14ac:dyDescent="0.2">
      <c r="A15" s="808">
        <v>3111.1</v>
      </c>
      <c r="B15" s="809" t="s">
        <v>492</v>
      </c>
      <c r="C15" s="926" t="s">
        <v>146</v>
      </c>
      <c r="D15" s="926" t="s">
        <v>146</v>
      </c>
      <c r="E15" s="926" t="s">
        <v>146</v>
      </c>
      <c r="F15" s="926" t="s">
        <v>146</v>
      </c>
      <c r="G15" s="926" t="s">
        <v>146</v>
      </c>
      <c r="H15" s="926" t="s">
        <v>146</v>
      </c>
      <c r="I15" s="926" t="s">
        <v>146</v>
      </c>
      <c r="J15" s="926" t="s">
        <v>146</v>
      </c>
      <c r="K15" s="926" t="s">
        <v>146</v>
      </c>
    </row>
    <row r="16" spans="1:14" s="447" customFormat="1" ht="9.75" customHeight="1" x14ac:dyDescent="0.2">
      <c r="A16" s="808">
        <v>3111.2</v>
      </c>
      <c r="B16" s="809" t="s">
        <v>122</v>
      </c>
      <c r="C16" s="926" t="s">
        <v>146</v>
      </c>
      <c r="D16" s="926" t="s">
        <v>146</v>
      </c>
      <c r="E16" s="926" t="s">
        <v>146</v>
      </c>
      <c r="F16" s="926" t="s">
        <v>146</v>
      </c>
      <c r="G16" s="926" t="s">
        <v>146</v>
      </c>
      <c r="H16" s="926" t="s">
        <v>146</v>
      </c>
      <c r="I16" s="926" t="s">
        <v>146</v>
      </c>
      <c r="J16" s="926" t="s">
        <v>146</v>
      </c>
      <c r="K16" s="926" t="s">
        <v>146</v>
      </c>
    </row>
    <row r="17" spans="1:11" s="447" customFormat="1" ht="9.75" customHeight="1" x14ac:dyDescent="0.2">
      <c r="A17" s="808">
        <v>3111.3</v>
      </c>
      <c r="B17" s="809" t="s">
        <v>123</v>
      </c>
      <c r="C17" s="926" t="s">
        <v>146</v>
      </c>
      <c r="D17" s="926" t="s">
        <v>146</v>
      </c>
      <c r="E17" s="926" t="s">
        <v>146</v>
      </c>
      <c r="F17" s="926" t="s">
        <v>146</v>
      </c>
      <c r="G17" s="926" t="s">
        <v>146</v>
      </c>
      <c r="H17" s="926" t="s">
        <v>146</v>
      </c>
      <c r="I17" s="926" t="s">
        <v>146</v>
      </c>
      <c r="J17" s="926" t="s">
        <v>146</v>
      </c>
      <c r="K17" s="926" t="s">
        <v>146</v>
      </c>
    </row>
    <row r="18" spans="1:11" s="447" customFormat="1" ht="14.45" customHeight="1" x14ac:dyDescent="0.2">
      <c r="A18" s="469">
        <v>3112</v>
      </c>
      <c r="B18" s="465" t="s">
        <v>440</v>
      </c>
      <c r="C18" s="926" t="s">
        <v>146</v>
      </c>
      <c r="D18" s="926" t="s">
        <v>146</v>
      </c>
      <c r="E18" s="926" t="s">
        <v>146</v>
      </c>
      <c r="F18" s="926" t="s">
        <v>146</v>
      </c>
      <c r="G18" s="926" t="s">
        <v>146</v>
      </c>
      <c r="H18" s="926" t="s">
        <v>146</v>
      </c>
      <c r="I18" s="926" t="s">
        <v>146</v>
      </c>
      <c r="J18" s="926" t="s">
        <v>146</v>
      </c>
      <c r="K18" s="926" t="s">
        <v>146</v>
      </c>
    </row>
    <row r="19" spans="1:11" s="447" customFormat="1" ht="9.75" customHeight="1" x14ac:dyDescent="0.2">
      <c r="A19" s="808">
        <v>3112.1</v>
      </c>
      <c r="B19" s="809" t="s">
        <v>441</v>
      </c>
      <c r="C19" s="926" t="s">
        <v>146</v>
      </c>
      <c r="D19" s="926" t="s">
        <v>146</v>
      </c>
      <c r="E19" s="926" t="s">
        <v>146</v>
      </c>
      <c r="F19" s="926" t="s">
        <v>146</v>
      </c>
      <c r="G19" s="926" t="s">
        <v>146</v>
      </c>
      <c r="H19" s="926" t="s">
        <v>146</v>
      </c>
      <c r="I19" s="926" t="s">
        <v>146</v>
      </c>
      <c r="J19" s="926" t="s">
        <v>146</v>
      </c>
      <c r="K19" s="926" t="s">
        <v>146</v>
      </c>
    </row>
    <row r="20" spans="1:11" s="447" customFormat="1" ht="9.75" customHeight="1" x14ac:dyDescent="0.2">
      <c r="A20" s="808">
        <v>3112.2</v>
      </c>
      <c r="B20" s="809" t="s">
        <v>442</v>
      </c>
      <c r="C20" s="926" t="s">
        <v>146</v>
      </c>
      <c r="D20" s="926" t="s">
        <v>146</v>
      </c>
      <c r="E20" s="926" t="s">
        <v>146</v>
      </c>
      <c r="F20" s="926" t="s">
        <v>146</v>
      </c>
      <c r="G20" s="926" t="s">
        <v>146</v>
      </c>
      <c r="H20" s="926" t="s">
        <v>146</v>
      </c>
      <c r="I20" s="926" t="s">
        <v>146</v>
      </c>
      <c r="J20" s="926" t="s">
        <v>146</v>
      </c>
      <c r="K20" s="926" t="s">
        <v>146</v>
      </c>
    </row>
    <row r="21" spans="1:11" s="447" customFormat="1" ht="9.75" customHeight="1" x14ac:dyDescent="0.2">
      <c r="A21" s="808">
        <v>3112.3</v>
      </c>
      <c r="B21" s="809" t="s">
        <v>443</v>
      </c>
      <c r="C21" s="926" t="s">
        <v>146</v>
      </c>
      <c r="D21" s="926" t="s">
        <v>146</v>
      </c>
      <c r="E21" s="926" t="s">
        <v>146</v>
      </c>
      <c r="F21" s="926" t="s">
        <v>146</v>
      </c>
      <c r="G21" s="926" t="s">
        <v>146</v>
      </c>
      <c r="H21" s="926" t="s">
        <v>146</v>
      </c>
      <c r="I21" s="926" t="s">
        <v>146</v>
      </c>
      <c r="J21" s="926" t="s">
        <v>146</v>
      </c>
      <c r="K21" s="926" t="s">
        <v>146</v>
      </c>
    </row>
    <row r="22" spans="1:11" s="447" customFormat="1" ht="14.25" customHeight="1" x14ac:dyDescent="0.2">
      <c r="A22" s="469">
        <v>3113</v>
      </c>
      <c r="B22" s="465" t="s">
        <v>444</v>
      </c>
      <c r="C22" s="926" t="s">
        <v>146</v>
      </c>
      <c r="D22" s="926" t="s">
        <v>146</v>
      </c>
      <c r="E22" s="926" t="s">
        <v>146</v>
      </c>
      <c r="F22" s="926" t="s">
        <v>146</v>
      </c>
      <c r="G22" s="926" t="s">
        <v>146</v>
      </c>
      <c r="H22" s="926" t="s">
        <v>146</v>
      </c>
      <c r="I22" s="926" t="s">
        <v>146</v>
      </c>
      <c r="J22" s="926" t="s">
        <v>146</v>
      </c>
      <c r="K22" s="926" t="s">
        <v>146</v>
      </c>
    </row>
    <row r="23" spans="1:11" s="447" customFormat="1" ht="9.75" customHeight="1" x14ac:dyDescent="0.2">
      <c r="A23" s="808">
        <v>3113.1</v>
      </c>
      <c r="B23" s="809" t="s">
        <v>445</v>
      </c>
      <c r="C23" s="926" t="s">
        <v>146</v>
      </c>
      <c r="D23" s="926" t="s">
        <v>146</v>
      </c>
      <c r="E23" s="926" t="s">
        <v>146</v>
      </c>
      <c r="F23" s="926" t="s">
        <v>146</v>
      </c>
      <c r="G23" s="926" t="s">
        <v>146</v>
      </c>
      <c r="H23" s="926" t="s">
        <v>146</v>
      </c>
      <c r="I23" s="926" t="s">
        <v>146</v>
      </c>
      <c r="J23" s="926" t="s">
        <v>146</v>
      </c>
      <c r="K23" s="926" t="s">
        <v>146</v>
      </c>
    </row>
    <row r="24" spans="1:11" s="447" customFormat="1" ht="9.75" customHeight="1" x14ac:dyDescent="0.2">
      <c r="A24" s="808">
        <v>3113.2</v>
      </c>
      <c r="B24" s="809" t="s">
        <v>446</v>
      </c>
      <c r="C24" s="926" t="s">
        <v>146</v>
      </c>
      <c r="D24" s="926" t="s">
        <v>146</v>
      </c>
      <c r="E24" s="926" t="s">
        <v>146</v>
      </c>
      <c r="F24" s="926" t="s">
        <v>146</v>
      </c>
      <c r="G24" s="926" t="s">
        <v>146</v>
      </c>
      <c r="H24" s="926" t="s">
        <v>146</v>
      </c>
      <c r="I24" s="926" t="s">
        <v>146</v>
      </c>
      <c r="J24" s="926" t="s">
        <v>146</v>
      </c>
      <c r="K24" s="926" t="s">
        <v>146</v>
      </c>
    </row>
    <row r="25" spans="1:11" s="447" customFormat="1" ht="9.75" customHeight="1" x14ac:dyDescent="0.2">
      <c r="A25" s="808">
        <v>3113.3</v>
      </c>
      <c r="B25" s="809" t="s">
        <v>447</v>
      </c>
      <c r="C25" s="926" t="s">
        <v>146</v>
      </c>
      <c r="D25" s="926" t="s">
        <v>146</v>
      </c>
      <c r="E25" s="926" t="s">
        <v>146</v>
      </c>
      <c r="F25" s="926" t="s">
        <v>146</v>
      </c>
      <c r="G25" s="926" t="s">
        <v>146</v>
      </c>
      <c r="H25" s="926" t="s">
        <v>146</v>
      </c>
      <c r="I25" s="926" t="s">
        <v>146</v>
      </c>
      <c r="J25" s="926" t="s">
        <v>146</v>
      </c>
      <c r="K25" s="926" t="s">
        <v>146</v>
      </c>
    </row>
    <row r="26" spans="1:11" s="871" customFormat="1" ht="14.25" customHeight="1" x14ac:dyDescent="0.2">
      <c r="A26" s="470">
        <v>312</v>
      </c>
      <c r="B26" s="466" t="s">
        <v>793</v>
      </c>
      <c r="C26" s="1343">
        <v>0</v>
      </c>
      <c r="D26" s="1343">
        <v>136</v>
      </c>
      <c r="E26" s="1343">
        <v>0</v>
      </c>
      <c r="F26" s="1343">
        <v>0</v>
      </c>
      <c r="G26" s="1343">
        <v>136</v>
      </c>
      <c r="H26" s="1343"/>
      <c r="I26" s="1343">
        <v>15</v>
      </c>
      <c r="J26" s="1343"/>
      <c r="K26" s="1343">
        <v>151</v>
      </c>
    </row>
    <row r="27" spans="1:11" s="871" customFormat="1" ht="14.25" customHeight="1" x14ac:dyDescent="0.2">
      <c r="A27" s="470">
        <v>313</v>
      </c>
      <c r="B27" s="466" t="s">
        <v>794</v>
      </c>
      <c r="C27" s="1343">
        <v>0</v>
      </c>
      <c r="D27" s="1343">
        <v>0</v>
      </c>
      <c r="E27" s="1343">
        <v>0</v>
      </c>
      <c r="F27" s="1343">
        <v>0</v>
      </c>
      <c r="G27" s="1343">
        <v>0</v>
      </c>
      <c r="H27" s="1343"/>
      <c r="I27" s="1343">
        <v>0</v>
      </c>
      <c r="J27" s="1343">
        <v>0</v>
      </c>
      <c r="K27" s="1343">
        <v>0</v>
      </c>
    </row>
    <row r="28" spans="1:11" s="869" customFormat="1" ht="9.75" customHeight="1" x14ac:dyDescent="0.2">
      <c r="A28" s="808">
        <v>313.10000000000002</v>
      </c>
      <c r="B28" s="868" t="s">
        <v>795</v>
      </c>
      <c r="C28" s="1344">
        <v>0</v>
      </c>
      <c r="D28" s="1344">
        <v>0</v>
      </c>
      <c r="E28" s="1344">
        <v>0</v>
      </c>
      <c r="F28" s="1344">
        <v>0</v>
      </c>
      <c r="G28" s="1344">
        <v>0</v>
      </c>
      <c r="H28" s="1344"/>
      <c r="I28" s="1344">
        <v>0</v>
      </c>
      <c r="J28" s="1344">
        <v>0</v>
      </c>
      <c r="K28" s="1344">
        <v>0</v>
      </c>
    </row>
    <row r="29" spans="1:11" s="869" customFormat="1" ht="9.75" customHeight="1" x14ac:dyDescent="0.2">
      <c r="A29" s="808">
        <v>313.2</v>
      </c>
      <c r="B29" s="868" t="s">
        <v>796</v>
      </c>
      <c r="C29" s="1344">
        <v>0</v>
      </c>
      <c r="D29" s="1344">
        <v>0</v>
      </c>
      <c r="E29" s="1344">
        <v>0</v>
      </c>
      <c r="F29" s="1344">
        <v>0</v>
      </c>
      <c r="G29" s="1344">
        <v>0</v>
      </c>
      <c r="H29" s="1344"/>
      <c r="I29" s="1344">
        <v>0</v>
      </c>
      <c r="J29" s="1344">
        <v>0</v>
      </c>
      <c r="K29" s="1344">
        <v>0</v>
      </c>
    </row>
    <row r="30" spans="1:11" s="871" customFormat="1" ht="14.25" customHeight="1" x14ac:dyDescent="0.2">
      <c r="A30" s="470">
        <v>314</v>
      </c>
      <c r="B30" s="466" t="s">
        <v>797</v>
      </c>
      <c r="C30" s="1343">
        <v>-11</v>
      </c>
      <c r="D30" s="1343">
        <v>-938</v>
      </c>
      <c r="E30" s="1343">
        <v>0</v>
      </c>
      <c r="F30" s="1343">
        <v>0</v>
      </c>
      <c r="G30" s="1343">
        <v>-949</v>
      </c>
      <c r="H30" s="1343"/>
      <c r="I30" s="1343">
        <v>-2242</v>
      </c>
      <c r="J30" s="1343">
        <v>0</v>
      </c>
      <c r="K30" s="1343">
        <v>-3191</v>
      </c>
    </row>
    <row r="31" spans="1:11" s="869" customFormat="1" ht="9.75" customHeight="1" x14ac:dyDescent="0.2">
      <c r="A31" s="808">
        <v>314.10000000000002</v>
      </c>
      <c r="B31" s="868" t="s">
        <v>798</v>
      </c>
      <c r="C31" s="1344">
        <v>0</v>
      </c>
      <c r="D31" s="1344">
        <v>9</v>
      </c>
      <c r="E31" s="1344">
        <v>0</v>
      </c>
      <c r="F31" s="1344">
        <v>0</v>
      </c>
      <c r="G31" s="1699">
        <v>9</v>
      </c>
      <c r="H31" s="1344"/>
      <c r="I31" s="1344">
        <v>0</v>
      </c>
      <c r="J31" s="1344">
        <v>0</v>
      </c>
      <c r="K31" s="1344">
        <v>9</v>
      </c>
    </row>
    <row r="32" spans="1:11" s="869" customFormat="1" ht="9.75" customHeight="1" x14ac:dyDescent="0.2">
      <c r="A32" s="808">
        <v>314.2</v>
      </c>
      <c r="B32" s="868" t="s">
        <v>799</v>
      </c>
      <c r="C32" s="1344">
        <v>11</v>
      </c>
      <c r="D32" s="1344">
        <v>947</v>
      </c>
      <c r="E32" s="1344">
        <v>0</v>
      </c>
      <c r="F32" s="1344">
        <v>0</v>
      </c>
      <c r="G32" s="1699">
        <v>958</v>
      </c>
      <c r="H32" s="1344"/>
      <c r="I32" s="1344">
        <v>2242</v>
      </c>
      <c r="J32" s="1344">
        <v>0</v>
      </c>
      <c r="K32" s="1344">
        <v>3200</v>
      </c>
    </row>
    <row r="33" spans="1:11" s="869" customFormat="1" ht="9.75" customHeight="1" x14ac:dyDescent="0.2">
      <c r="A33" s="808">
        <v>314.3</v>
      </c>
      <c r="B33" s="868" t="s">
        <v>801</v>
      </c>
      <c r="C33" s="1344">
        <v>0</v>
      </c>
      <c r="D33" s="1344">
        <v>0</v>
      </c>
      <c r="E33" s="1344">
        <v>0</v>
      </c>
      <c r="F33" s="1344">
        <v>0</v>
      </c>
      <c r="G33" s="1699">
        <v>0</v>
      </c>
      <c r="H33" s="1344"/>
      <c r="I33" s="1344">
        <v>0</v>
      </c>
      <c r="J33" s="1344">
        <v>0</v>
      </c>
      <c r="K33" s="1344">
        <v>0</v>
      </c>
    </row>
    <row r="34" spans="1:11" s="447" customFormat="1" ht="14.25" customHeight="1" x14ac:dyDescent="0.2">
      <c r="A34" s="469">
        <v>3141</v>
      </c>
      <c r="B34" s="465" t="s">
        <v>448</v>
      </c>
      <c r="C34" s="1344">
        <v>-11</v>
      </c>
      <c r="D34" s="1344">
        <v>-938</v>
      </c>
      <c r="E34" s="1344">
        <v>0</v>
      </c>
      <c r="F34" s="1344">
        <v>0</v>
      </c>
      <c r="G34" s="1344">
        <v>-949</v>
      </c>
      <c r="H34" s="1344"/>
      <c r="I34" s="1344">
        <v>-2242</v>
      </c>
      <c r="J34" s="1700">
        <v>0</v>
      </c>
      <c r="K34" s="1344">
        <v>-3191</v>
      </c>
    </row>
    <row r="35" spans="1:11" s="447" customFormat="1" ht="9.75" customHeight="1" x14ac:dyDescent="0.2">
      <c r="A35" s="808">
        <v>3141.1</v>
      </c>
      <c r="B35" s="809" t="s">
        <v>449</v>
      </c>
      <c r="C35" s="1344">
        <v>0</v>
      </c>
      <c r="D35" s="1344">
        <v>9</v>
      </c>
      <c r="E35" s="1344">
        <v>0</v>
      </c>
      <c r="F35" s="1344">
        <v>0</v>
      </c>
      <c r="G35" s="1699">
        <v>9</v>
      </c>
      <c r="H35" s="1344"/>
      <c r="I35" s="1344">
        <v>0</v>
      </c>
      <c r="J35" s="1699">
        <v>0</v>
      </c>
      <c r="K35" s="1344">
        <v>9</v>
      </c>
    </row>
    <row r="36" spans="1:11" s="447" customFormat="1" ht="9.75" customHeight="1" x14ac:dyDescent="0.2">
      <c r="A36" s="808">
        <v>3141.2</v>
      </c>
      <c r="B36" s="809" t="s">
        <v>450</v>
      </c>
      <c r="C36" s="1344">
        <v>11</v>
      </c>
      <c r="D36" s="1344">
        <v>947</v>
      </c>
      <c r="E36" s="1344">
        <v>0</v>
      </c>
      <c r="F36" s="1344">
        <v>0</v>
      </c>
      <c r="G36" s="1699">
        <v>958</v>
      </c>
      <c r="H36" s="1344"/>
      <c r="I36" s="1344">
        <v>2242</v>
      </c>
      <c r="J36" s="1699">
        <v>0</v>
      </c>
      <c r="K36" s="1344">
        <v>3200</v>
      </c>
    </row>
    <row r="37" spans="1:11" s="447" customFormat="1" ht="9.75" customHeight="1" x14ac:dyDescent="0.2">
      <c r="A37" s="808">
        <v>3141.3</v>
      </c>
      <c r="B37" s="809" t="s">
        <v>451</v>
      </c>
      <c r="C37" s="1344">
        <v>0</v>
      </c>
      <c r="D37" s="1344">
        <v>0</v>
      </c>
      <c r="E37" s="1344">
        <v>0</v>
      </c>
      <c r="F37" s="1344">
        <v>0</v>
      </c>
      <c r="G37" s="1699">
        <v>0</v>
      </c>
      <c r="H37" s="1344"/>
      <c r="I37" s="1344">
        <v>0</v>
      </c>
      <c r="J37" s="1699">
        <v>0</v>
      </c>
      <c r="K37" s="1344">
        <v>0</v>
      </c>
    </row>
    <row r="38" spans="1:11" s="447" customFormat="1" ht="14.25" customHeight="1" x14ac:dyDescent="0.2">
      <c r="A38" s="469">
        <v>3142</v>
      </c>
      <c r="B38" s="465" t="s">
        <v>452</v>
      </c>
      <c r="C38" s="1344">
        <v>0</v>
      </c>
      <c r="D38" s="1344">
        <v>0</v>
      </c>
      <c r="E38" s="1344">
        <v>0</v>
      </c>
      <c r="F38" s="1344">
        <v>0</v>
      </c>
      <c r="G38" s="1700">
        <v>0</v>
      </c>
      <c r="H38" s="1344"/>
      <c r="I38" s="1344">
        <v>0</v>
      </c>
      <c r="J38" s="1700">
        <v>0</v>
      </c>
      <c r="K38" s="1344">
        <v>0</v>
      </c>
    </row>
    <row r="39" spans="1:11" s="447" customFormat="1" ht="9.75" customHeight="1" x14ac:dyDescent="0.2">
      <c r="A39" s="808">
        <v>3142.1</v>
      </c>
      <c r="B39" s="809" t="s">
        <v>453</v>
      </c>
      <c r="C39" s="1344">
        <v>0</v>
      </c>
      <c r="D39" s="1344">
        <v>0</v>
      </c>
      <c r="E39" s="1344">
        <v>0</v>
      </c>
      <c r="F39" s="1344">
        <v>0</v>
      </c>
      <c r="G39" s="1699">
        <v>0</v>
      </c>
      <c r="H39" s="1344"/>
      <c r="I39" s="1344">
        <v>0</v>
      </c>
      <c r="J39" s="1699">
        <v>0</v>
      </c>
      <c r="K39" s="1344">
        <v>0</v>
      </c>
    </row>
    <row r="40" spans="1:11" s="447" customFormat="1" ht="9.75" customHeight="1" x14ac:dyDescent="0.2">
      <c r="A40" s="808">
        <v>3142.2</v>
      </c>
      <c r="B40" s="809" t="s">
        <v>454</v>
      </c>
      <c r="C40" s="1344">
        <v>0</v>
      </c>
      <c r="D40" s="1344">
        <v>0</v>
      </c>
      <c r="E40" s="1344">
        <v>0</v>
      </c>
      <c r="F40" s="1344">
        <v>0</v>
      </c>
      <c r="G40" s="1699">
        <v>0</v>
      </c>
      <c r="H40" s="1344"/>
      <c r="I40" s="1344">
        <v>0</v>
      </c>
      <c r="J40" s="1699">
        <v>0</v>
      </c>
      <c r="K40" s="1344">
        <v>0</v>
      </c>
    </row>
    <row r="41" spans="1:11" s="447" customFormat="1" ht="9.75" customHeight="1" x14ac:dyDescent="0.2">
      <c r="A41" s="808">
        <v>3142.3</v>
      </c>
      <c r="B41" s="809" t="s">
        <v>0</v>
      </c>
      <c r="C41" s="1344">
        <v>0</v>
      </c>
      <c r="D41" s="1344">
        <v>0</v>
      </c>
      <c r="E41" s="1344">
        <v>0</v>
      </c>
      <c r="F41" s="1344">
        <v>0</v>
      </c>
      <c r="G41" s="1699">
        <v>0</v>
      </c>
      <c r="H41" s="1344"/>
      <c r="I41" s="1344">
        <v>0</v>
      </c>
      <c r="J41" s="1699">
        <v>0</v>
      </c>
      <c r="K41" s="1344">
        <v>0</v>
      </c>
    </row>
    <row r="42" spans="1:11" s="447" customFormat="1" ht="14.25" customHeight="1" x14ac:dyDescent="0.2">
      <c r="A42" s="469">
        <v>3143</v>
      </c>
      <c r="B42" s="465" t="s">
        <v>1</v>
      </c>
      <c r="C42" s="1344">
        <v>0</v>
      </c>
      <c r="D42" s="1344">
        <v>0</v>
      </c>
      <c r="E42" s="1344">
        <v>0</v>
      </c>
      <c r="F42" s="1344">
        <v>0</v>
      </c>
      <c r="G42" s="1699">
        <v>0</v>
      </c>
      <c r="H42" s="1344"/>
      <c r="I42" s="1344">
        <v>0</v>
      </c>
      <c r="J42" s="1700">
        <v>0</v>
      </c>
      <c r="K42" s="1344">
        <v>0</v>
      </c>
    </row>
    <row r="43" spans="1:11" s="447" customFormat="1" ht="9.75" customHeight="1" x14ac:dyDescent="0.2">
      <c r="A43" s="808">
        <v>3143.1</v>
      </c>
      <c r="B43" s="809" t="s">
        <v>2</v>
      </c>
      <c r="C43" s="1344">
        <v>0</v>
      </c>
      <c r="D43" s="1344">
        <v>0</v>
      </c>
      <c r="E43" s="1344">
        <v>0</v>
      </c>
      <c r="F43" s="1344">
        <v>0</v>
      </c>
      <c r="G43" s="1699">
        <v>0</v>
      </c>
      <c r="H43" s="1344"/>
      <c r="I43" s="1344">
        <v>0</v>
      </c>
      <c r="J43" s="1699">
        <v>0</v>
      </c>
      <c r="K43" s="1344">
        <v>0</v>
      </c>
    </row>
    <row r="44" spans="1:11" s="447" customFormat="1" ht="9.75" customHeight="1" x14ac:dyDescent="0.2">
      <c r="A44" s="808">
        <v>3143.2</v>
      </c>
      <c r="B44" s="809" t="s">
        <v>761</v>
      </c>
      <c r="C44" s="1344">
        <v>0</v>
      </c>
      <c r="D44" s="1344">
        <v>0</v>
      </c>
      <c r="E44" s="1344">
        <v>0</v>
      </c>
      <c r="F44" s="1344">
        <v>0</v>
      </c>
      <c r="G44" s="1699">
        <v>0</v>
      </c>
      <c r="H44" s="1344"/>
      <c r="I44" s="1344">
        <v>0</v>
      </c>
      <c r="J44" s="1699">
        <v>0</v>
      </c>
      <c r="K44" s="1344">
        <v>0</v>
      </c>
    </row>
    <row r="45" spans="1:11" s="447" customFormat="1" ht="14.25" customHeight="1" x14ac:dyDescent="0.2">
      <c r="A45" s="469">
        <v>3144</v>
      </c>
      <c r="B45" s="465" t="s">
        <v>762</v>
      </c>
      <c r="C45" s="1344">
        <v>0</v>
      </c>
      <c r="D45" s="1344">
        <v>0</v>
      </c>
      <c r="E45" s="1344">
        <v>0</v>
      </c>
      <c r="F45" s="1344">
        <v>0</v>
      </c>
      <c r="G45" s="1699">
        <v>0</v>
      </c>
      <c r="H45" s="1344"/>
      <c r="I45" s="1344">
        <v>0</v>
      </c>
      <c r="J45" s="1700">
        <v>0</v>
      </c>
      <c r="K45" s="1344">
        <v>0</v>
      </c>
    </row>
    <row r="46" spans="1:11" s="447" customFormat="1" ht="9.75" customHeight="1" x14ac:dyDescent="0.2">
      <c r="A46" s="808">
        <v>3144.1</v>
      </c>
      <c r="B46" s="809" t="s">
        <v>763</v>
      </c>
      <c r="C46" s="1344">
        <v>0</v>
      </c>
      <c r="D46" s="1344">
        <v>0</v>
      </c>
      <c r="E46" s="1344">
        <v>0</v>
      </c>
      <c r="F46" s="1344">
        <v>0</v>
      </c>
      <c r="G46" s="1699">
        <v>0</v>
      </c>
      <c r="H46" s="1344"/>
      <c r="I46" s="1344">
        <v>0</v>
      </c>
      <c r="J46" s="1699">
        <v>0</v>
      </c>
      <c r="K46" s="1344">
        <v>0</v>
      </c>
    </row>
    <row r="47" spans="1:11" s="447" customFormat="1" ht="9.75" customHeight="1" x14ac:dyDescent="0.2">
      <c r="A47" s="810">
        <v>3144.2</v>
      </c>
      <c r="B47" s="811" t="s">
        <v>764</v>
      </c>
      <c r="C47" s="1695">
        <v>0</v>
      </c>
      <c r="D47" s="1695">
        <v>0</v>
      </c>
      <c r="E47" s="1695">
        <v>0</v>
      </c>
      <c r="F47" s="1695">
        <v>0</v>
      </c>
      <c r="G47" s="1701">
        <v>0</v>
      </c>
      <c r="H47" s="1695"/>
      <c r="I47" s="1695">
        <v>0</v>
      </c>
      <c r="J47" s="1701">
        <v>0</v>
      </c>
      <c r="K47" s="1695">
        <v>0</v>
      </c>
    </row>
    <row r="48" spans="1:11" s="862" customFormat="1" ht="15" customHeight="1" x14ac:dyDescent="0.2">
      <c r="A48" s="457">
        <v>32</v>
      </c>
      <c r="B48" s="467" t="s">
        <v>816</v>
      </c>
      <c r="C48" s="1702">
        <v>4238</v>
      </c>
      <c r="D48" s="1702">
        <v>1670</v>
      </c>
      <c r="E48" s="1702">
        <v>4066</v>
      </c>
      <c r="F48" s="1702">
        <v>-3607</v>
      </c>
      <c r="G48" s="1702">
        <v>6367</v>
      </c>
      <c r="H48" s="1702"/>
      <c r="I48" s="1702">
        <v>3249</v>
      </c>
      <c r="J48" s="1702">
        <v>-969</v>
      </c>
      <c r="K48" s="1702">
        <v>8647</v>
      </c>
    </row>
    <row r="49" spans="1:11" ht="10.5" customHeight="1" x14ac:dyDescent="0.2">
      <c r="A49" s="461" t="s">
        <v>765</v>
      </c>
      <c r="B49" s="471" t="s">
        <v>766</v>
      </c>
      <c r="C49" s="1345">
        <v>-734</v>
      </c>
      <c r="D49" s="1347">
        <v>479</v>
      </c>
      <c r="E49" s="1347">
        <v>746</v>
      </c>
      <c r="F49" s="1347">
        <v>0</v>
      </c>
      <c r="G49" s="1347">
        <v>491</v>
      </c>
      <c r="H49" s="1347"/>
      <c r="I49" s="1347">
        <v>1633</v>
      </c>
      <c r="J49" s="1347">
        <v>0</v>
      </c>
      <c r="K49" s="1347">
        <v>2124</v>
      </c>
    </row>
    <row r="50" spans="1:11" ht="11.25" customHeight="1" x14ac:dyDescent="0.2">
      <c r="A50" s="461" t="s">
        <v>767</v>
      </c>
      <c r="B50" s="471" t="s">
        <v>768</v>
      </c>
      <c r="C50" s="1345">
        <v>0</v>
      </c>
      <c r="D50" s="1347">
        <v>-207</v>
      </c>
      <c r="E50" s="1347">
        <v>562</v>
      </c>
      <c r="F50" s="1347">
        <v>-355</v>
      </c>
      <c r="G50" s="1347">
        <v>0</v>
      </c>
      <c r="H50" s="1347"/>
      <c r="I50" s="1347">
        <v>0</v>
      </c>
      <c r="J50" s="1347">
        <v>0</v>
      </c>
      <c r="K50" s="1347">
        <v>0</v>
      </c>
    </row>
    <row r="51" spans="1:11" ht="10.5" customHeight="1" x14ac:dyDescent="0.2">
      <c r="A51" s="461" t="s">
        <v>769</v>
      </c>
      <c r="B51" s="471" t="s">
        <v>770</v>
      </c>
      <c r="C51" s="1345">
        <v>3109</v>
      </c>
      <c r="D51" s="1347">
        <v>2068</v>
      </c>
      <c r="E51" s="1347">
        <v>-73</v>
      </c>
      <c r="F51" s="1347">
        <v>-2070</v>
      </c>
      <c r="G51" s="1347">
        <v>3034</v>
      </c>
      <c r="H51" s="1347"/>
      <c r="I51" s="1347">
        <v>90</v>
      </c>
      <c r="J51" s="1347">
        <v>-969</v>
      </c>
      <c r="K51" s="1347">
        <v>2155</v>
      </c>
    </row>
    <row r="52" spans="1:11" ht="11.25" customHeight="1" x14ac:dyDescent="0.2">
      <c r="A52" s="461" t="s">
        <v>771</v>
      </c>
      <c r="B52" s="471" t="s">
        <v>772</v>
      </c>
      <c r="C52" s="1345">
        <v>-1091</v>
      </c>
      <c r="D52" s="1347">
        <v>463</v>
      </c>
      <c r="E52" s="1347">
        <v>245</v>
      </c>
      <c r="F52" s="1347">
        <v>0</v>
      </c>
      <c r="G52" s="1347">
        <v>-383</v>
      </c>
      <c r="H52" s="1347"/>
      <c r="I52" s="1347">
        <v>631</v>
      </c>
      <c r="J52" s="1347">
        <v>0</v>
      </c>
      <c r="K52" s="1347">
        <v>248</v>
      </c>
    </row>
    <row r="53" spans="1:11" ht="12" customHeight="1" x14ac:dyDescent="0.2">
      <c r="A53" s="461" t="s">
        <v>773</v>
      </c>
      <c r="B53" s="471" t="s">
        <v>774</v>
      </c>
      <c r="C53" s="1345">
        <v>0</v>
      </c>
      <c r="D53" s="1347">
        <v>0</v>
      </c>
      <c r="E53" s="1347">
        <v>0</v>
      </c>
      <c r="F53" s="1347">
        <v>0</v>
      </c>
      <c r="G53" s="1347">
        <v>0</v>
      </c>
      <c r="H53" s="1347"/>
      <c r="I53" s="1347">
        <v>0</v>
      </c>
      <c r="J53" s="1347">
        <v>0</v>
      </c>
      <c r="K53" s="1347">
        <v>0</v>
      </c>
    </row>
    <row r="54" spans="1:11" ht="12" customHeight="1" x14ac:dyDescent="0.2">
      <c r="A54" s="461" t="s">
        <v>775</v>
      </c>
      <c r="B54" s="471" t="s">
        <v>359</v>
      </c>
      <c r="C54" s="1345">
        <v>-1</v>
      </c>
      <c r="D54" s="1347">
        <v>0</v>
      </c>
      <c r="E54" s="1347">
        <v>0</v>
      </c>
      <c r="F54" s="1347">
        <v>0</v>
      </c>
      <c r="G54" s="1347">
        <v>-1</v>
      </c>
      <c r="H54" s="1347"/>
      <c r="I54" s="1347">
        <v>0</v>
      </c>
      <c r="J54" s="1347">
        <v>0</v>
      </c>
      <c r="K54" s="1347">
        <v>-1</v>
      </c>
    </row>
    <row r="55" spans="1:11" ht="12" customHeight="1" x14ac:dyDescent="0.2">
      <c r="A55" s="461" t="s">
        <v>360</v>
      </c>
      <c r="B55" s="471" t="s">
        <v>361</v>
      </c>
      <c r="C55" s="1345">
        <v>2955</v>
      </c>
      <c r="D55" s="1347">
        <v>-1133</v>
      </c>
      <c r="E55" s="1347">
        <v>2586</v>
      </c>
      <c r="F55" s="1347">
        <v>-1182</v>
      </c>
      <c r="G55" s="1347">
        <v>3226</v>
      </c>
      <c r="H55" s="1347"/>
      <c r="I55" s="1347">
        <v>895</v>
      </c>
      <c r="J55" s="1347">
        <v>0</v>
      </c>
      <c r="K55" s="1347">
        <v>4121</v>
      </c>
    </row>
    <row r="56" spans="1:11" s="862" customFormat="1" ht="15" customHeight="1" x14ac:dyDescent="0.2">
      <c r="A56" s="451">
        <v>321</v>
      </c>
      <c r="B56" s="468" t="s">
        <v>817</v>
      </c>
      <c r="C56" s="1346">
        <v>6835</v>
      </c>
      <c r="D56" s="1687">
        <v>1774</v>
      </c>
      <c r="E56" s="1687">
        <v>4066</v>
      </c>
      <c r="F56" s="1687">
        <v>-3607</v>
      </c>
      <c r="G56" s="1687">
        <v>9068</v>
      </c>
      <c r="H56" s="1687"/>
      <c r="I56" s="1687">
        <v>2093</v>
      </c>
      <c r="J56" s="1687">
        <v>-969</v>
      </c>
      <c r="K56" s="1687">
        <v>10192</v>
      </c>
    </row>
    <row r="57" spans="1:11" ht="9.75" customHeight="1" x14ac:dyDescent="0.2">
      <c r="A57" s="452">
        <v>3212</v>
      </c>
      <c r="B57" s="472" t="s">
        <v>362</v>
      </c>
      <c r="C57" s="1345">
        <v>1678</v>
      </c>
      <c r="D57" s="1347">
        <v>479</v>
      </c>
      <c r="E57" s="1347">
        <v>746</v>
      </c>
      <c r="F57" s="1347">
        <v>0</v>
      </c>
      <c r="G57" s="1347">
        <v>2903</v>
      </c>
      <c r="H57" s="1347"/>
      <c r="I57" s="1347">
        <v>1633</v>
      </c>
      <c r="J57" s="1347">
        <v>0</v>
      </c>
      <c r="K57" s="1347">
        <v>4536</v>
      </c>
    </row>
    <row r="58" spans="1:11" ht="9.75" customHeight="1" x14ac:dyDescent="0.2">
      <c r="A58" s="452">
        <v>3213</v>
      </c>
      <c r="B58" s="472" t="s">
        <v>363</v>
      </c>
      <c r="C58" s="1345">
        <v>0</v>
      </c>
      <c r="D58" s="1347">
        <v>-207</v>
      </c>
      <c r="E58" s="1347">
        <v>562</v>
      </c>
      <c r="F58" s="1347">
        <v>-355</v>
      </c>
      <c r="G58" s="1347">
        <v>0</v>
      </c>
      <c r="H58" s="1347"/>
      <c r="I58" s="1347">
        <v>0</v>
      </c>
      <c r="J58" s="1347">
        <v>0</v>
      </c>
      <c r="K58" s="1347">
        <v>0</v>
      </c>
    </row>
    <row r="59" spans="1:11" ht="9.75" customHeight="1" x14ac:dyDescent="0.2">
      <c r="A59" s="452">
        <v>3214</v>
      </c>
      <c r="B59" s="472" t="s">
        <v>364</v>
      </c>
      <c r="C59" s="1345">
        <v>3169</v>
      </c>
      <c r="D59" s="1347">
        <v>2068</v>
      </c>
      <c r="E59" s="1347">
        <v>-73</v>
      </c>
      <c r="F59" s="1347">
        <v>-2070</v>
      </c>
      <c r="G59" s="1347">
        <v>3094</v>
      </c>
      <c r="H59" s="1347"/>
      <c r="I59" s="1347">
        <v>90</v>
      </c>
      <c r="J59" s="1347">
        <v>-969</v>
      </c>
      <c r="K59" s="1347">
        <v>2215</v>
      </c>
    </row>
    <row r="60" spans="1:11" ht="9.75" customHeight="1" x14ac:dyDescent="0.2">
      <c r="A60" s="452">
        <v>3215</v>
      </c>
      <c r="B60" s="445" t="s">
        <v>365</v>
      </c>
      <c r="C60" s="1347">
        <v>-1430</v>
      </c>
      <c r="D60" s="1347">
        <v>463</v>
      </c>
      <c r="E60" s="1347">
        <v>245</v>
      </c>
      <c r="F60" s="1347">
        <v>0</v>
      </c>
      <c r="G60" s="1347">
        <v>-722</v>
      </c>
      <c r="H60" s="1347"/>
      <c r="I60" s="1347">
        <v>631</v>
      </c>
      <c r="J60" s="1347">
        <v>0</v>
      </c>
      <c r="K60" s="1347">
        <v>-91</v>
      </c>
    </row>
    <row r="61" spans="1:11" ht="9.75" customHeight="1" x14ac:dyDescent="0.2">
      <c r="A61" s="452">
        <v>3216</v>
      </c>
      <c r="B61" s="445" t="s">
        <v>665</v>
      </c>
      <c r="C61" s="1347">
        <v>0</v>
      </c>
      <c r="D61" s="1347">
        <v>0</v>
      </c>
      <c r="E61" s="1347">
        <v>0</v>
      </c>
      <c r="F61" s="1347">
        <v>0</v>
      </c>
      <c r="G61" s="1347">
        <v>0</v>
      </c>
      <c r="H61" s="1347"/>
      <c r="I61" s="1347">
        <v>0</v>
      </c>
      <c r="J61" s="1347">
        <v>0</v>
      </c>
      <c r="K61" s="1347">
        <v>0</v>
      </c>
    </row>
    <row r="62" spans="1:11" ht="9.75" customHeight="1" x14ac:dyDescent="0.2">
      <c r="A62" s="452">
        <v>3217</v>
      </c>
      <c r="B62" s="445" t="s">
        <v>366</v>
      </c>
      <c r="C62" s="1347">
        <v>142</v>
      </c>
      <c r="D62" s="1347">
        <v>0</v>
      </c>
      <c r="E62" s="1347">
        <v>0</v>
      </c>
      <c r="F62" s="1347">
        <v>0</v>
      </c>
      <c r="G62" s="1347">
        <v>142</v>
      </c>
      <c r="H62" s="1347"/>
      <c r="I62" s="1347">
        <v>0</v>
      </c>
      <c r="J62" s="1347">
        <v>0</v>
      </c>
      <c r="K62" s="1347">
        <v>142</v>
      </c>
    </row>
    <row r="63" spans="1:11" ht="9.75" customHeight="1" x14ac:dyDescent="0.2">
      <c r="A63" s="452">
        <v>3218</v>
      </c>
      <c r="B63" s="445" t="s">
        <v>367</v>
      </c>
      <c r="C63" s="1347">
        <v>3276</v>
      </c>
      <c r="D63" s="1347">
        <v>-1029</v>
      </c>
      <c r="E63" s="1347">
        <v>2586</v>
      </c>
      <c r="F63" s="1347">
        <v>-1182</v>
      </c>
      <c r="G63" s="1347">
        <v>3651</v>
      </c>
      <c r="H63" s="1347"/>
      <c r="I63" s="1347">
        <v>-261</v>
      </c>
      <c r="J63" s="1347">
        <v>0</v>
      </c>
      <c r="K63" s="1347">
        <v>3390</v>
      </c>
    </row>
    <row r="64" spans="1:11" s="862" customFormat="1" ht="15" customHeight="1" x14ac:dyDescent="0.2">
      <c r="A64" s="451">
        <v>322</v>
      </c>
      <c r="B64" s="444" t="s">
        <v>825</v>
      </c>
      <c r="C64" s="1687">
        <v>-2597</v>
      </c>
      <c r="D64" s="1687">
        <v>-104</v>
      </c>
      <c r="E64" s="1687">
        <v>0</v>
      </c>
      <c r="F64" s="1687">
        <v>0</v>
      </c>
      <c r="G64" s="1687">
        <v>-2701</v>
      </c>
      <c r="H64" s="1687"/>
      <c r="I64" s="1687">
        <v>1156</v>
      </c>
      <c r="J64" s="1687">
        <v>0</v>
      </c>
      <c r="K64" s="1346">
        <v>-1545</v>
      </c>
    </row>
    <row r="65" spans="1:11" ht="9.75" customHeight="1" x14ac:dyDescent="0.2">
      <c r="A65" s="452">
        <v>3222</v>
      </c>
      <c r="B65" s="445" t="s">
        <v>362</v>
      </c>
      <c r="C65" s="1347">
        <v>-2412</v>
      </c>
      <c r="D65" s="1347">
        <v>0</v>
      </c>
      <c r="E65" s="1347">
        <v>0</v>
      </c>
      <c r="F65" s="1347">
        <v>0</v>
      </c>
      <c r="G65" s="1348">
        <v>-2412</v>
      </c>
      <c r="H65" s="1347"/>
      <c r="I65" s="1347">
        <v>0</v>
      </c>
      <c r="J65" s="1347">
        <v>0</v>
      </c>
      <c r="K65" s="1345">
        <v>-2412</v>
      </c>
    </row>
    <row r="66" spans="1:11" ht="9.75" customHeight="1" x14ac:dyDescent="0.2">
      <c r="A66" s="452">
        <v>3223</v>
      </c>
      <c r="B66" s="445" t="s">
        <v>368</v>
      </c>
      <c r="C66" s="1347">
        <v>0</v>
      </c>
      <c r="D66" s="1347">
        <v>0</v>
      </c>
      <c r="E66" s="1347">
        <v>0</v>
      </c>
      <c r="F66" s="1347">
        <v>0</v>
      </c>
      <c r="G66" s="1348">
        <v>0</v>
      </c>
      <c r="H66" s="1347"/>
      <c r="I66" s="1347">
        <v>0</v>
      </c>
      <c r="J66" s="1347">
        <v>0</v>
      </c>
      <c r="K66" s="1345">
        <v>0</v>
      </c>
    </row>
    <row r="67" spans="1:11" ht="9.75" customHeight="1" x14ac:dyDescent="0.2">
      <c r="A67" s="452">
        <v>3224</v>
      </c>
      <c r="B67" s="445" t="s">
        <v>364</v>
      </c>
      <c r="C67" s="1347">
        <v>-60</v>
      </c>
      <c r="D67" s="1347">
        <v>0</v>
      </c>
      <c r="E67" s="1347">
        <v>0</v>
      </c>
      <c r="F67" s="1347">
        <v>0</v>
      </c>
      <c r="G67" s="1348">
        <v>-60</v>
      </c>
      <c r="H67" s="1347"/>
      <c r="I67" s="1347">
        <v>0</v>
      </c>
      <c r="J67" s="1347">
        <v>0</v>
      </c>
      <c r="K67" s="1345">
        <v>-60</v>
      </c>
    </row>
    <row r="68" spans="1:11" ht="9.75" customHeight="1" x14ac:dyDescent="0.2">
      <c r="A68" s="452">
        <v>3225</v>
      </c>
      <c r="B68" s="445" t="s">
        <v>365</v>
      </c>
      <c r="C68" s="1347">
        <v>339</v>
      </c>
      <c r="D68" s="1347">
        <v>0</v>
      </c>
      <c r="E68" s="1347">
        <v>0</v>
      </c>
      <c r="F68" s="1347">
        <v>0</v>
      </c>
      <c r="G68" s="1348">
        <v>339</v>
      </c>
      <c r="H68" s="1347"/>
      <c r="I68" s="1347">
        <v>0</v>
      </c>
      <c r="J68" s="1347">
        <v>0</v>
      </c>
      <c r="K68" s="1345">
        <v>339</v>
      </c>
    </row>
    <row r="69" spans="1:11" ht="9.75" customHeight="1" x14ac:dyDescent="0.2">
      <c r="A69" s="452">
        <v>3226</v>
      </c>
      <c r="B69" s="445" t="s">
        <v>665</v>
      </c>
      <c r="C69" s="1347">
        <v>0</v>
      </c>
      <c r="D69" s="1347">
        <v>0</v>
      </c>
      <c r="E69" s="1347">
        <v>0</v>
      </c>
      <c r="F69" s="1347">
        <v>0</v>
      </c>
      <c r="G69" s="1348">
        <v>0</v>
      </c>
      <c r="H69" s="1347"/>
      <c r="I69" s="1347">
        <v>0</v>
      </c>
      <c r="J69" s="1347">
        <v>0</v>
      </c>
      <c r="K69" s="1345">
        <v>0</v>
      </c>
    </row>
    <row r="70" spans="1:11" ht="9.75" customHeight="1" x14ac:dyDescent="0.2">
      <c r="A70" s="452">
        <v>3227</v>
      </c>
      <c r="B70" s="445" t="s">
        <v>366</v>
      </c>
      <c r="C70" s="1347">
        <v>-143</v>
      </c>
      <c r="D70" s="1347">
        <v>0</v>
      </c>
      <c r="E70" s="1347">
        <v>0</v>
      </c>
      <c r="F70" s="1347">
        <v>0</v>
      </c>
      <c r="G70" s="1348">
        <v>-143</v>
      </c>
      <c r="H70" s="1347"/>
      <c r="I70" s="1347">
        <v>0</v>
      </c>
      <c r="J70" s="1347">
        <v>0</v>
      </c>
      <c r="K70" s="1345">
        <v>-143</v>
      </c>
    </row>
    <row r="71" spans="1:11" ht="9.75" customHeight="1" x14ac:dyDescent="0.2">
      <c r="A71" s="452">
        <v>3228</v>
      </c>
      <c r="B71" s="445" t="s">
        <v>367</v>
      </c>
      <c r="C71" s="1347">
        <v>-321</v>
      </c>
      <c r="D71" s="1347">
        <v>-104</v>
      </c>
      <c r="E71" s="1347">
        <v>0</v>
      </c>
      <c r="F71" s="1347">
        <v>0</v>
      </c>
      <c r="G71" s="1348">
        <v>-425</v>
      </c>
      <c r="H71" s="1347"/>
      <c r="I71" s="1347">
        <v>1156</v>
      </c>
      <c r="J71" s="1347">
        <v>0</v>
      </c>
      <c r="K71" s="1345">
        <v>731</v>
      </c>
    </row>
    <row r="72" spans="1:11" s="862" customFormat="1" ht="15" customHeight="1" x14ac:dyDescent="0.2">
      <c r="A72" s="458">
        <v>323</v>
      </c>
      <c r="B72" s="462" t="s">
        <v>833</v>
      </c>
      <c r="C72" s="1691">
        <v>0</v>
      </c>
      <c r="D72" s="1691">
        <v>0</v>
      </c>
      <c r="E72" s="1691">
        <v>0</v>
      </c>
      <c r="F72" s="1691">
        <v>0</v>
      </c>
      <c r="G72" s="1703">
        <v>0</v>
      </c>
      <c r="H72" s="1691"/>
      <c r="I72" s="1691">
        <v>0</v>
      </c>
      <c r="J72" s="1691">
        <v>0</v>
      </c>
      <c r="K72" s="1704">
        <v>0</v>
      </c>
    </row>
    <row r="73" spans="1:11" s="862" customFormat="1" ht="15" customHeight="1" x14ac:dyDescent="0.2">
      <c r="A73" s="802">
        <v>33</v>
      </c>
      <c r="B73" s="812" t="s">
        <v>834</v>
      </c>
      <c r="C73" s="1702">
        <v>43267</v>
      </c>
      <c r="D73" s="1342">
        <v>6045</v>
      </c>
      <c r="E73" s="1342">
        <v>-3180</v>
      </c>
      <c r="F73" s="1342">
        <v>-3607</v>
      </c>
      <c r="G73" s="1342">
        <v>42525</v>
      </c>
      <c r="H73" s="1342"/>
      <c r="I73" s="1342">
        <v>4079</v>
      </c>
      <c r="J73" s="1342">
        <v>-969</v>
      </c>
      <c r="K73" s="1342">
        <v>45635</v>
      </c>
    </row>
    <row r="74" spans="1:11" ht="11.25" customHeight="1" x14ac:dyDescent="0.2">
      <c r="A74" s="461" t="s">
        <v>369</v>
      </c>
      <c r="B74" s="471" t="s">
        <v>370</v>
      </c>
      <c r="C74" s="1345">
        <v>0</v>
      </c>
      <c r="D74" s="1345">
        <v>0</v>
      </c>
      <c r="E74" s="1345">
        <v>0</v>
      </c>
      <c r="F74" s="1345">
        <v>0</v>
      </c>
      <c r="G74" s="1345">
        <v>0</v>
      </c>
      <c r="H74" s="1345"/>
      <c r="I74" s="1345">
        <v>-3</v>
      </c>
      <c r="J74" s="1345">
        <v>0</v>
      </c>
      <c r="K74" s="1345">
        <v>-3</v>
      </c>
    </row>
    <row r="75" spans="1:11" ht="11.25" customHeight="1" x14ac:dyDescent="0.2">
      <c r="A75" s="461" t="s">
        <v>371</v>
      </c>
      <c r="B75" s="471" t="s">
        <v>213</v>
      </c>
      <c r="C75" s="1345">
        <v>50102</v>
      </c>
      <c r="D75" s="1345">
        <v>1885</v>
      </c>
      <c r="E75" s="1345">
        <v>0</v>
      </c>
      <c r="F75" s="1345">
        <v>-355</v>
      </c>
      <c r="G75" s="1345">
        <v>51632</v>
      </c>
      <c r="H75" s="1345"/>
      <c r="I75" s="1345">
        <v>608</v>
      </c>
      <c r="J75" s="1345">
        <v>0</v>
      </c>
      <c r="K75" s="1345">
        <v>52240</v>
      </c>
    </row>
    <row r="76" spans="1:11" ht="10.5" customHeight="1" x14ac:dyDescent="0.2">
      <c r="A76" s="461" t="s">
        <v>214</v>
      </c>
      <c r="B76" s="471" t="s">
        <v>667</v>
      </c>
      <c r="C76" s="1345">
        <v>-7108</v>
      </c>
      <c r="D76" s="1345">
        <v>2854</v>
      </c>
      <c r="E76" s="1345">
        <v>-3972</v>
      </c>
      <c r="F76" s="1345">
        <v>-2070</v>
      </c>
      <c r="G76" s="1345">
        <v>-10296</v>
      </c>
      <c r="H76" s="1345"/>
      <c r="I76" s="1345">
        <v>3415</v>
      </c>
      <c r="J76" s="1345">
        <v>-969</v>
      </c>
      <c r="K76" s="1345">
        <v>-7850</v>
      </c>
    </row>
    <row r="77" spans="1:11" ht="10.5" customHeight="1" x14ac:dyDescent="0.2">
      <c r="A77" s="461" t="s">
        <v>668</v>
      </c>
      <c r="B77" s="471" t="s">
        <v>669</v>
      </c>
      <c r="C77" s="1345">
        <v>0</v>
      </c>
      <c r="D77" s="1345">
        <v>0</v>
      </c>
      <c r="E77" s="1345">
        <v>0</v>
      </c>
      <c r="F77" s="1345">
        <v>0</v>
      </c>
      <c r="G77" s="1345">
        <v>0</v>
      </c>
      <c r="H77" s="1345"/>
      <c r="I77" s="1345">
        <v>0</v>
      </c>
      <c r="J77" s="1345">
        <v>0</v>
      </c>
      <c r="K77" s="1345">
        <v>0</v>
      </c>
    </row>
    <row r="78" spans="1:11" ht="11.25" customHeight="1" x14ac:dyDescent="0.2">
      <c r="A78" s="461" t="s">
        <v>670</v>
      </c>
      <c r="B78" s="471" t="s">
        <v>671</v>
      </c>
      <c r="C78" s="1345">
        <v>0</v>
      </c>
      <c r="D78" s="1345">
        <v>0</v>
      </c>
      <c r="E78" s="1345">
        <v>0</v>
      </c>
      <c r="F78" s="1345">
        <v>0</v>
      </c>
      <c r="G78" s="1345">
        <v>0</v>
      </c>
      <c r="H78" s="1345"/>
      <c r="I78" s="1345">
        <v>0</v>
      </c>
      <c r="J78" s="1345">
        <v>0</v>
      </c>
      <c r="K78" s="1345">
        <v>0</v>
      </c>
    </row>
    <row r="79" spans="1:11" ht="11.25" customHeight="1" x14ac:dyDescent="0.2">
      <c r="A79" s="461" t="s">
        <v>672</v>
      </c>
      <c r="B79" s="471" t="s">
        <v>613</v>
      </c>
      <c r="C79" s="1345">
        <v>-94</v>
      </c>
      <c r="D79" s="1345">
        <v>16</v>
      </c>
      <c r="E79" s="1345">
        <v>0</v>
      </c>
      <c r="F79" s="1345">
        <v>0</v>
      </c>
      <c r="G79" s="1345">
        <v>-78</v>
      </c>
      <c r="H79" s="1345"/>
      <c r="I79" s="1345">
        <v>0</v>
      </c>
      <c r="J79" s="1345">
        <v>0</v>
      </c>
      <c r="K79" s="1345">
        <v>-78</v>
      </c>
    </row>
    <row r="80" spans="1:11" ht="10.5" customHeight="1" x14ac:dyDescent="0.2">
      <c r="A80" s="461" t="s">
        <v>614</v>
      </c>
      <c r="B80" s="471" t="s">
        <v>615</v>
      </c>
      <c r="C80" s="1345">
        <v>367</v>
      </c>
      <c r="D80" s="1345">
        <v>1290</v>
      </c>
      <c r="E80" s="1345">
        <v>792</v>
      </c>
      <c r="F80" s="1345">
        <v>-1182</v>
      </c>
      <c r="G80" s="1345">
        <v>1267</v>
      </c>
      <c r="H80" s="1345"/>
      <c r="I80" s="1345">
        <v>59</v>
      </c>
      <c r="J80" s="1345">
        <v>0</v>
      </c>
      <c r="K80" s="1345">
        <v>1326</v>
      </c>
    </row>
    <row r="81" spans="1:11" s="862" customFormat="1" ht="12.75" customHeight="1" x14ac:dyDescent="0.2">
      <c r="A81" s="451">
        <v>331</v>
      </c>
      <c r="B81" s="468" t="s">
        <v>817</v>
      </c>
      <c r="C81" s="1346">
        <v>32970</v>
      </c>
      <c r="D81" s="1687">
        <v>4839</v>
      </c>
      <c r="E81" s="1687">
        <v>-3180</v>
      </c>
      <c r="F81" s="1687">
        <v>-3607</v>
      </c>
      <c r="G81" s="1687">
        <v>31022</v>
      </c>
      <c r="H81" s="1687"/>
      <c r="I81" s="1687">
        <v>3789</v>
      </c>
      <c r="J81" s="1687">
        <v>-969</v>
      </c>
      <c r="K81" s="1687">
        <v>33842</v>
      </c>
    </row>
    <row r="82" spans="1:11" ht="9.75" customHeight="1" x14ac:dyDescent="0.2">
      <c r="A82" s="452">
        <v>3312</v>
      </c>
      <c r="B82" s="472" t="s">
        <v>616</v>
      </c>
      <c r="C82" s="1345">
        <v>0</v>
      </c>
      <c r="D82" s="1347">
        <v>0</v>
      </c>
      <c r="E82" s="1347">
        <v>0</v>
      </c>
      <c r="F82" s="1347">
        <v>0</v>
      </c>
      <c r="G82" s="1347">
        <v>0</v>
      </c>
      <c r="H82" s="1347"/>
      <c r="I82" s="1347">
        <v>-3</v>
      </c>
      <c r="J82" s="1347">
        <v>0</v>
      </c>
      <c r="K82" s="1347">
        <v>-3</v>
      </c>
    </row>
    <row r="83" spans="1:11" ht="9.75" customHeight="1" x14ac:dyDescent="0.2">
      <c r="A83" s="452">
        <v>3313</v>
      </c>
      <c r="B83" s="472" t="s">
        <v>368</v>
      </c>
      <c r="C83" s="1345">
        <v>33349</v>
      </c>
      <c r="D83" s="1347">
        <v>1099</v>
      </c>
      <c r="E83" s="1347">
        <v>0</v>
      </c>
      <c r="F83" s="1347">
        <v>-355</v>
      </c>
      <c r="G83" s="1347">
        <v>34093</v>
      </c>
      <c r="H83" s="1347"/>
      <c r="I83" s="1347">
        <v>608</v>
      </c>
      <c r="J83" s="1347">
        <v>0</v>
      </c>
      <c r="K83" s="1347">
        <v>34701</v>
      </c>
    </row>
    <row r="84" spans="1:11" ht="9.75" customHeight="1" x14ac:dyDescent="0.2">
      <c r="A84" s="452">
        <v>3314</v>
      </c>
      <c r="B84" s="472" t="s">
        <v>364</v>
      </c>
      <c r="C84" s="1345">
        <v>-113</v>
      </c>
      <c r="D84" s="1347">
        <v>2434</v>
      </c>
      <c r="E84" s="1347">
        <v>-3972</v>
      </c>
      <c r="F84" s="1347">
        <v>-2070</v>
      </c>
      <c r="G84" s="1347">
        <v>-3721</v>
      </c>
      <c r="H84" s="1347"/>
      <c r="I84" s="1347">
        <v>3124</v>
      </c>
      <c r="J84" s="1347">
        <v>-969</v>
      </c>
      <c r="K84" s="1347">
        <v>-1566</v>
      </c>
    </row>
    <row r="85" spans="1:11" ht="9.75" customHeight="1" x14ac:dyDescent="0.2">
      <c r="A85" s="452">
        <v>3315</v>
      </c>
      <c r="B85" s="472" t="s">
        <v>292</v>
      </c>
      <c r="C85" s="1345">
        <v>0</v>
      </c>
      <c r="D85" s="1347">
        <v>0</v>
      </c>
      <c r="E85" s="1347">
        <v>0</v>
      </c>
      <c r="F85" s="1347">
        <v>0</v>
      </c>
      <c r="G85" s="1347">
        <v>0</v>
      </c>
      <c r="H85" s="1347"/>
      <c r="I85" s="1347">
        <v>0</v>
      </c>
      <c r="J85" s="1347">
        <v>0</v>
      </c>
      <c r="K85" s="1347">
        <v>0</v>
      </c>
    </row>
    <row r="86" spans="1:11" ht="9.75" customHeight="1" x14ac:dyDescent="0.2">
      <c r="A86" s="452">
        <v>3316</v>
      </c>
      <c r="B86" s="472" t="s">
        <v>665</v>
      </c>
      <c r="C86" s="1345">
        <v>0</v>
      </c>
      <c r="D86" s="1347">
        <v>0</v>
      </c>
      <c r="E86" s="1347">
        <v>0</v>
      </c>
      <c r="F86" s="1347">
        <v>0</v>
      </c>
      <c r="G86" s="1347">
        <v>0</v>
      </c>
      <c r="H86" s="1347"/>
      <c r="I86" s="1347">
        <v>0</v>
      </c>
      <c r="J86" s="1347">
        <v>0</v>
      </c>
      <c r="K86" s="1347">
        <v>0</v>
      </c>
    </row>
    <row r="87" spans="1:11" ht="9.75" customHeight="1" x14ac:dyDescent="0.2">
      <c r="A87" s="452">
        <v>3317</v>
      </c>
      <c r="B87" s="472" t="s">
        <v>366</v>
      </c>
      <c r="C87" s="1345">
        <v>-5</v>
      </c>
      <c r="D87" s="1347">
        <v>16</v>
      </c>
      <c r="E87" s="1347">
        <v>0</v>
      </c>
      <c r="F87" s="1347">
        <v>0</v>
      </c>
      <c r="G87" s="1347">
        <v>11</v>
      </c>
      <c r="H87" s="1347"/>
      <c r="I87" s="1347">
        <v>0</v>
      </c>
      <c r="J87" s="1347">
        <v>0</v>
      </c>
      <c r="K87" s="1347">
        <v>11</v>
      </c>
    </row>
    <row r="88" spans="1:11" ht="9.75" customHeight="1" x14ac:dyDescent="0.2">
      <c r="A88" s="452">
        <v>3318</v>
      </c>
      <c r="B88" s="472" t="s">
        <v>618</v>
      </c>
      <c r="C88" s="1345">
        <v>-261</v>
      </c>
      <c r="D88" s="1347">
        <v>1290</v>
      </c>
      <c r="E88" s="1347">
        <v>792</v>
      </c>
      <c r="F88" s="1347">
        <v>-1182</v>
      </c>
      <c r="G88" s="1347">
        <v>639</v>
      </c>
      <c r="H88" s="1347"/>
      <c r="I88" s="1347">
        <v>60</v>
      </c>
      <c r="J88" s="1347">
        <v>0</v>
      </c>
      <c r="K88" s="1347">
        <v>699</v>
      </c>
    </row>
    <row r="89" spans="1:11" s="862" customFormat="1" ht="13.5" customHeight="1" x14ac:dyDescent="0.2">
      <c r="A89" s="451">
        <v>332</v>
      </c>
      <c r="B89" s="468" t="s">
        <v>825</v>
      </c>
      <c r="C89" s="1346">
        <v>10297</v>
      </c>
      <c r="D89" s="1687">
        <v>1206</v>
      </c>
      <c r="E89" s="1687">
        <v>0</v>
      </c>
      <c r="F89" s="1687">
        <v>0</v>
      </c>
      <c r="G89" s="1687">
        <v>11503</v>
      </c>
      <c r="H89" s="1687"/>
      <c r="I89" s="1687">
        <v>290</v>
      </c>
      <c r="J89" s="1687">
        <v>0</v>
      </c>
      <c r="K89" s="1687">
        <v>11793</v>
      </c>
    </row>
    <row r="90" spans="1:11" ht="9.75" customHeight="1" x14ac:dyDescent="0.2">
      <c r="A90" s="452">
        <v>3322</v>
      </c>
      <c r="B90" s="472" t="s">
        <v>362</v>
      </c>
      <c r="C90" s="1345">
        <v>0</v>
      </c>
      <c r="D90" s="1347">
        <v>0</v>
      </c>
      <c r="E90" s="1347">
        <v>0</v>
      </c>
      <c r="F90" s="1345">
        <v>0</v>
      </c>
      <c r="G90" s="1348">
        <v>0</v>
      </c>
      <c r="H90" s="1347"/>
      <c r="I90" s="1347">
        <v>0</v>
      </c>
      <c r="J90" s="1347">
        <v>0</v>
      </c>
      <c r="K90" s="1345">
        <v>0</v>
      </c>
    </row>
    <row r="91" spans="1:11" ht="9.75" customHeight="1" x14ac:dyDescent="0.2">
      <c r="A91" s="452">
        <v>3323</v>
      </c>
      <c r="B91" s="445" t="s">
        <v>368</v>
      </c>
      <c r="C91" s="1347">
        <v>16753</v>
      </c>
      <c r="D91" s="1347">
        <v>786</v>
      </c>
      <c r="E91" s="1347">
        <v>0</v>
      </c>
      <c r="F91" s="1345">
        <v>0</v>
      </c>
      <c r="G91" s="1348">
        <v>17539</v>
      </c>
      <c r="H91" s="1347"/>
      <c r="I91" s="1347">
        <v>0</v>
      </c>
      <c r="J91" s="1347">
        <v>0</v>
      </c>
      <c r="K91" s="1345">
        <v>17539</v>
      </c>
    </row>
    <row r="92" spans="1:11" ht="9.75" customHeight="1" x14ac:dyDescent="0.2">
      <c r="A92" s="452">
        <v>3324</v>
      </c>
      <c r="B92" s="445" t="s">
        <v>364</v>
      </c>
      <c r="C92" s="1347">
        <v>-6995</v>
      </c>
      <c r="D92" s="1347">
        <v>420</v>
      </c>
      <c r="E92" s="1347">
        <v>0</v>
      </c>
      <c r="F92" s="1345">
        <v>0</v>
      </c>
      <c r="G92" s="1348">
        <v>-6575</v>
      </c>
      <c r="H92" s="1347"/>
      <c r="I92" s="1347">
        <v>291</v>
      </c>
      <c r="J92" s="1347">
        <v>0</v>
      </c>
      <c r="K92" s="1345">
        <v>-6284</v>
      </c>
    </row>
    <row r="93" spans="1:11" ht="9.75" customHeight="1" x14ac:dyDescent="0.2">
      <c r="A93" s="452">
        <v>3325</v>
      </c>
      <c r="B93" s="445" t="s">
        <v>292</v>
      </c>
      <c r="C93" s="1347">
        <v>0</v>
      </c>
      <c r="D93" s="1347">
        <v>0</v>
      </c>
      <c r="E93" s="1347">
        <v>0</v>
      </c>
      <c r="F93" s="1345">
        <v>0</v>
      </c>
      <c r="G93" s="1348">
        <v>0</v>
      </c>
      <c r="H93" s="1347"/>
      <c r="I93" s="1347">
        <v>0</v>
      </c>
      <c r="J93" s="1347">
        <v>0</v>
      </c>
      <c r="K93" s="1345">
        <v>0</v>
      </c>
    </row>
    <row r="94" spans="1:11" ht="9.75" customHeight="1" x14ac:dyDescent="0.2">
      <c r="A94" s="452">
        <v>3326</v>
      </c>
      <c r="B94" s="445" t="s">
        <v>665</v>
      </c>
      <c r="C94" s="1347">
        <v>0</v>
      </c>
      <c r="D94" s="1347">
        <v>0</v>
      </c>
      <c r="E94" s="1347">
        <v>0</v>
      </c>
      <c r="F94" s="1345">
        <v>0</v>
      </c>
      <c r="G94" s="1348">
        <v>0</v>
      </c>
      <c r="H94" s="1347"/>
      <c r="I94" s="1347">
        <v>0</v>
      </c>
      <c r="J94" s="1347">
        <v>0</v>
      </c>
      <c r="K94" s="1345">
        <v>0</v>
      </c>
    </row>
    <row r="95" spans="1:11" ht="9.75" customHeight="1" x14ac:dyDescent="0.2">
      <c r="A95" s="452">
        <v>3327</v>
      </c>
      <c r="B95" s="445" t="s">
        <v>366</v>
      </c>
      <c r="C95" s="1347">
        <v>-89</v>
      </c>
      <c r="D95" s="1347">
        <v>0</v>
      </c>
      <c r="E95" s="1347">
        <v>0</v>
      </c>
      <c r="F95" s="1345">
        <v>0</v>
      </c>
      <c r="G95" s="1348">
        <v>-89</v>
      </c>
      <c r="H95" s="1347"/>
      <c r="I95" s="1347">
        <v>0</v>
      </c>
      <c r="J95" s="1347">
        <v>0</v>
      </c>
      <c r="K95" s="1345">
        <v>-89</v>
      </c>
    </row>
    <row r="96" spans="1:11" ht="10.5" customHeight="1" x14ac:dyDescent="0.2">
      <c r="A96" s="449">
        <v>3328</v>
      </c>
      <c r="B96" s="463" t="s">
        <v>619</v>
      </c>
      <c r="C96" s="1694">
        <v>628</v>
      </c>
      <c r="D96" s="1694">
        <v>0</v>
      </c>
      <c r="E96" s="1694">
        <v>0</v>
      </c>
      <c r="F96" s="1694">
        <v>0</v>
      </c>
      <c r="G96" s="1705">
        <v>628</v>
      </c>
      <c r="H96" s="1694"/>
      <c r="I96" s="1694">
        <v>-1</v>
      </c>
      <c r="J96" s="1706">
        <v>0</v>
      </c>
      <c r="K96" s="1706">
        <v>627</v>
      </c>
    </row>
    <row r="97" spans="1:11" ht="14.25" customHeight="1" x14ac:dyDescent="0.2">
      <c r="A97" s="435" t="s">
        <v>58</v>
      </c>
      <c r="B97" s="430"/>
      <c r="C97" s="1136"/>
      <c r="D97" s="1136"/>
      <c r="E97" s="1136"/>
      <c r="F97" s="1136"/>
      <c r="G97" s="1136"/>
      <c r="H97" s="1136"/>
      <c r="I97" s="1136"/>
      <c r="J97" s="1136"/>
      <c r="K97" s="1136"/>
    </row>
    <row r="98" spans="1:11" ht="9.75" customHeight="1" x14ac:dyDescent="0.2">
      <c r="A98" s="435" t="s">
        <v>59</v>
      </c>
      <c r="B98" s="430"/>
      <c r="C98" s="1136"/>
      <c r="D98" s="1136"/>
      <c r="E98" s="1136"/>
      <c r="F98" s="1136"/>
      <c r="G98" s="1136"/>
      <c r="H98" s="1136"/>
      <c r="I98" s="1136"/>
      <c r="J98" s="1136"/>
      <c r="K98" s="1136"/>
    </row>
    <row r="99" spans="1:11" ht="9.75" customHeight="1" x14ac:dyDescent="0.2">
      <c r="A99" s="430" t="s">
        <v>632</v>
      </c>
      <c r="B99" s="430"/>
      <c r="C99" s="1136"/>
      <c r="D99" s="1136"/>
      <c r="E99" s="1136"/>
      <c r="F99" s="1136"/>
      <c r="G99" s="1136"/>
      <c r="H99" s="1136"/>
      <c r="I99" s="1136"/>
      <c r="J99" s="1136"/>
      <c r="K99" s="1136"/>
    </row>
    <row r="100" spans="1:11" ht="9.75" customHeight="1" x14ac:dyDescent="0.2">
      <c r="A100" s="464" t="s">
        <v>633</v>
      </c>
      <c r="B100" s="430"/>
      <c r="C100" s="1136"/>
      <c r="D100" s="1136"/>
      <c r="E100" s="1136"/>
      <c r="F100" s="1136"/>
      <c r="G100" s="1136"/>
      <c r="H100" s="1136"/>
      <c r="I100" s="1136"/>
      <c r="J100" s="1136"/>
      <c r="K100" s="1136"/>
    </row>
  </sheetData>
  <mergeCells count="10">
    <mergeCell ref="A4:B5"/>
    <mergeCell ref="C4:G4"/>
    <mergeCell ref="H4:H5"/>
    <mergeCell ref="I4:I5"/>
    <mergeCell ref="F1:J1"/>
    <mergeCell ref="F2:K2"/>
    <mergeCell ref="F3:G3"/>
    <mergeCell ref="J4:J5"/>
    <mergeCell ref="K4:K5"/>
    <mergeCell ref="A1:B1"/>
  </mergeCells>
  <phoneticPr fontId="2" type="noConversion"/>
  <printOptions horizontalCentered="1"/>
  <pageMargins left="0.19685039370078741" right="0.19685039370078741" top="0.6692913385826772" bottom="0.51181102362204722" header="0" footer="0.31496062992125984"/>
  <pageSetup paperSize="9" scale="92" firstPageNumber="31" fitToWidth="0" fitToHeight="0" orientation="landscape" r:id="rId1"/>
  <headerFooter alignWithMargins="0">
    <oddFooter>&amp;C&amp;P</oddFooter>
  </headerFooter>
  <rowBreaks count="2" manualBreakCount="2">
    <brk id="47" max="11" man="1"/>
    <brk id="72" max="11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AL48"/>
  <sheetViews>
    <sheetView view="pageBreakPreview" zoomScale="50" zoomScaleNormal="100" zoomScaleSheetLayoutView="50" workbookViewId="0">
      <selection activeCell="K51" sqref="K51"/>
    </sheetView>
  </sheetViews>
  <sheetFormatPr defaultRowHeight="12.75" x14ac:dyDescent="0.2"/>
  <cols>
    <col min="1" max="1" width="5.7109375" style="46" bestFit="1" customWidth="1"/>
    <col min="2" max="2" width="25.5703125" style="46" customWidth="1"/>
    <col min="3" max="13" width="9.7109375" style="46" customWidth="1"/>
    <col min="14" max="14" width="9.28515625" style="46" bestFit="1" customWidth="1"/>
    <col min="15" max="15" width="9.5703125" style="46" customWidth="1"/>
    <col min="16" max="16" width="9.7109375" style="46" customWidth="1"/>
    <col min="17" max="17" width="9.28515625" style="46" bestFit="1" customWidth="1"/>
    <col min="18" max="19" width="9.7109375" style="46" customWidth="1"/>
    <col min="20" max="20" width="9.140625" style="46"/>
    <col min="21" max="21" width="9.5703125" style="46" customWidth="1"/>
    <col min="22" max="22" width="9.7109375" style="46" customWidth="1"/>
    <col min="23" max="23" width="9.140625" style="46"/>
    <col min="24" max="24" width="9.7109375" style="46" customWidth="1"/>
    <col min="25" max="25" width="9.5703125" style="46" customWidth="1"/>
    <col min="26" max="26" width="9.140625" style="46"/>
    <col min="27" max="27" width="9.7109375" style="46" customWidth="1"/>
    <col min="28" max="28" width="9.5703125" style="46" customWidth="1"/>
    <col min="29" max="32" width="9.140625" style="46"/>
    <col min="33" max="33" width="9.7109375" style="46" customWidth="1"/>
    <col min="34" max="34" width="9.5703125" style="46" customWidth="1"/>
    <col min="35" max="35" width="9.140625" style="46"/>
    <col min="36" max="36" width="9.7109375" style="46" customWidth="1"/>
    <col min="37" max="37" width="9.5703125" style="46" customWidth="1"/>
    <col min="38" max="256" width="9.140625" style="46"/>
    <col min="257" max="257" width="5.7109375" style="46" bestFit="1" customWidth="1"/>
    <col min="258" max="258" width="25.5703125" style="46" customWidth="1"/>
    <col min="259" max="269" width="9.7109375" style="46" customWidth="1"/>
    <col min="270" max="270" width="9.28515625" style="46" bestFit="1" customWidth="1"/>
    <col min="271" max="271" width="9.5703125" style="46" customWidth="1"/>
    <col min="272" max="272" width="9.7109375" style="46" customWidth="1"/>
    <col min="273" max="273" width="9.28515625" style="46" bestFit="1" customWidth="1"/>
    <col min="274" max="275" width="9.7109375" style="46" customWidth="1"/>
    <col min="276" max="276" width="9.140625" style="46"/>
    <col min="277" max="277" width="9.5703125" style="46" customWidth="1"/>
    <col min="278" max="278" width="9.7109375" style="46" customWidth="1"/>
    <col min="279" max="279" width="9.140625" style="46"/>
    <col min="280" max="280" width="9.7109375" style="46" customWidth="1"/>
    <col min="281" max="281" width="9.5703125" style="46" customWidth="1"/>
    <col min="282" max="282" width="9.140625" style="46"/>
    <col min="283" max="283" width="9.7109375" style="46" customWidth="1"/>
    <col min="284" max="284" width="9.5703125" style="46" customWidth="1"/>
    <col min="285" max="288" width="9.140625" style="46"/>
    <col min="289" max="289" width="9.7109375" style="46" customWidth="1"/>
    <col min="290" max="290" width="9.5703125" style="46" customWidth="1"/>
    <col min="291" max="291" width="9.140625" style="46"/>
    <col min="292" max="292" width="9.7109375" style="46" customWidth="1"/>
    <col min="293" max="293" width="9.5703125" style="46" customWidth="1"/>
    <col min="294" max="512" width="9.140625" style="46"/>
    <col min="513" max="513" width="5.7109375" style="46" bestFit="1" customWidth="1"/>
    <col min="514" max="514" width="25.5703125" style="46" customWidth="1"/>
    <col min="515" max="525" width="9.7109375" style="46" customWidth="1"/>
    <col min="526" max="526" width="9.28515625" style="46" bestFit="1" customWidth="1"/>
    <col min="527" max="527" width="9.5703125" style="46" customWidth="1"/>
    <col min="528" max="528" width="9.7109375" style="46" customWidth="1"/>
    <col min="529" max="529" width="9.28515625" style="46" bestFit="1" customWidth="1"/>
    <col min="530" max="531" width="9.7109375" style="46" customWidth="1"/>
    <col min="532" max="532" width="9.140625" style="46"/>
    <col min="533" max="533" width="9.5703125" style="46" customWidth="1"/>
    <col min="534" max="534" width="9.7109375" style="46" customWidth="1"/>
    <col min="535" max="535" width="9.140625" style="46"/>
    <col min="536" max="536" width="9.7109375" style="46" customWidth="1"/>
    <col min="537" max="537" width="9.5703125" style="46" customWidth="1"/>
    <col min="538" max="538" width="9.140625" style="46"/>
    <col min="539" max="539" width="9.7109375" style="46" customWidth="1"/>
    <col min="540" max="540" width="9.5703125" style="46" customWidth="1"/>
    <col min="541" max="544" width="9.140625" style="46"/>
    <col min="545" max="545" width="9.7109375" style="46" customWidth="1"/>
    <col min="546" max="546" width="9.5703125" style="46" customWidth="1"/>
    <col min="547" max="547" width="9.140625" style="46"/>
    <col min="548" max="548" width="9.7109375" style="46" customWidth="1"/>
    <col min="549" max="549" width="9.5703125" style="46" customWidth="1"/>
    <col min="550" max="768" width="9.140625" style="46"/>
    <col min="769" max="769" width="5.7109375" style="46" bestFit="1" customWidth="1"/>
    <col min="770" max="770" width="25.5703125" style="46" customWidth="1"/>
    <col min="771" max="781" width="9.7109375" style="46" customWidth="1"/>
    <col min="782" max="782" width="9.28515625" style="46" bestFit="1" customWidth="1"/>
    <col min="783" max="783" width="9.5703125" style="46" customWidth="1"/>
    <col min="784" max="784" width="9.7109375" style="46" customWidth="1"/>
    <col min="785" max="785" width="9.28515625" style="46" bestFit="1" customWidth="1"/>
    <col min="786" max="787" width="9.7109375" style="46" customWidth="1"/>
    <col min="788" max="788" width="9.140625" style="46"/>
    <col min="789" max="789" width="9.5703125" style="46" customWidth="1"/>
    <col min="790" max="790" width="9.7109375" style="46" customWidth="1"/>
    <col min="791" max="791" width="9.140625" style="46"/>
    <col min="792" max="792" width="9.7109375" style="46" customWidth="1"/>
    <col min="793" max="793" width="9.5703125" style="46" customWidth="1"/>
    <col min="794" max="794" width="9.140625" style="46"/>
    <col min="795" max="795" width="9.7109375" style="46" customWidth="1"/>
    <col min="796" max="796" width="9.5703125" style="46" customWidth="1"/>
    <col min="797" max="800" width="9.140625" style="46"/>
    <col min="801" max="801" width="9.7109375" style="46" customWidth="1"/>
    <col min="802" max="802" width="9.5703125" style="46" customWidth="1"/>
    <col min="803" max="803" width="9.140625" style="46"/>
    <col min="804" max="804" width="9.7109375" style="46" customWidth="1"/>
    <col min="805" max="805" width="9.5703125" style="46" customWidth="1"/>
    <col min="806" max="1024" width="9.140625" style="46"/>
    <col min="1025" max="1025" width="5.7109375" style="46" bestFit="1" customWidth="1"/>
    <col min="1026" max="1026" width="25.5703125" style="46" customWidth="1"/>
    <col min="1027" max="1037" width="9.7109375" style="46" customWidth="1"/>
    <col min="1038" max="1038" width="9.28515625" style="46" bestFit="1" customWidth="1"/>
    <col min="1039" max="1039" width="9.5703125" style="46" customWidth="1"/>
    <col min="1040" max="1040" width="9.7109375" style="46" customWidth="1"/>
    <col min="1041" max="1041" width="9.28515625" style="46" bestFit="1" customWidth="1"/>
    <col min="1042" max="1043" width="9.7109375" style="46" customWidth="1"/>
    <col min="1044" max="1044" width="9.140625" style="46"/>
    <col min="1045" max="1045" width="9.5703125" style="46" customWidth="1"/>
    <col min="1046" max="1046" width="9.7109375" style="46" customWidth="1"/>
    <col min="1047" max="1047" width="9.140625" style="46"/>
    <col min="1048" max="1048" width="9.7109375" style="46" customWidth="1"/>
    <col min="1049" max="1049" width="9.5703125" style="46" customWidth="1"/>
    <col min="1050" max="1050" width="9.140625" style="46"/>
    <col min="1051" max="1051" width="9.7109375" style="46" customWidth="1"/>
    <col min="1052" max="1052" width="9.5703125" style="46" customWidth="1"/>
    <col min="1053" max="1056" width="9.140625" style="46"/>
    <col min="1057" max="1057" width="9.7109375" style="46" customWidth="1"/>
    <col min="1058" max="1058" width="9.5703125" style="46" customWidth="1"/>
    <col min="1059" max="1059" width="9.140625" style="46"/>
    <col min="1060" max="1060" width="9.7109375" style="46" customWidth="1"/>
    <col min="1061" max="1061" width="9.5703125" style="46" customWidth="1"/>
    <col min="1062" max="1280" width="9.140625" style="46"/>
    <col min="1281" max="1281" width="5.7109375" style="46" bestFit="1" customWidth="1"/>
    <col min="1282" max="1282" width="25.5703125" style="46" customWidth="1"/>
    <col min="1283" max="1293" width="9.7109375" style="46" customWidth="1"/>
    <col min="1294" max="1294" width="9.28515625" style="46" bestFit="1" customWidth="1"/>
    <col min="1295" max="1295" width="9.5703125" style="46" customWidth="1"/>
    <col min="1296" max="1296" width="9.7109375" style="46" customWidth="1"/>
    <col min="1297" max="1297" width="9.28515625" style="46" bestFit="1" customWidth="1"/>
    <col min="1298" max="1299" width="9.7109375" style="46" customWidth="1"/>
    <col min="1300" max="1300" width="9.140625" style="46"/>
    <col min="1301" max="1301" width="9.5703125" style="46" customWidth="1"/>
    <col min="1302" max="1302" width="9.7109375" style="46" customWidth="1"/>
    <col min="1303" max="1303" width="9.140625" style="46"/>
    <col min="1304" max="1304" width="9.7109375" style="46" customWidth="1"/>
    <col min="1305" max="1305" width="9.5703125" style="46" customWidth="1"/>
    <col min="1306" max="1306" width="9.140625" style="46"/>
    <col min="1307" max="1307" width="9.7109375" style="46" customWidth="1"/>
    <col min="1308" max="1308" width="9.5703125" style="46" customWidth="1"/>
    <col min="1309" max="1312" width="9.140625" style="46"/>
    <col min="1313" max="1313" width="9.7109375" style="46" customWidth="1"/>
    <col min="1314" max="1314" width="9.5703125" style="46" customWidth="1"/>
    <col min="1315" max="1315" width="9.140625" style="46"/>
    <col min="1316" max="1316" width="9.7109375" style="46" customWidth="1"/>
    <col min="1317" max="1317" width="9.5703125" style="46" customWidth="1"/>
    <col min="1318" max="1536" width="9.140625" style="46"/>
    <col min="1537" max="1537" width="5.7109375" style="46" bestFit="1" customWidth="1"/>
    <col min="1538" max="1538" width="25.5703125" style="46" customWidth="1"/>
    <col min="1539" max="1549" width="9.7109375" style="46" customWidth="1"/>
    <col min="1550" max="1550" width="9.28515625" style="46" bestFit="1" customWidth="1"/>
    <col min="1551" max="1551" width="9.5703125" style="46" customWidth="1"/>
    <col min="1552" max="1552" width="9.7109375" style="46" customWidth="1"/>
    <col min="1553" max="1553" width="9.28515625" style="46" bestFit="1" customWidth="1"/>
    <col min="1554" max="1555" width="9.7109375" style="46" customWidth="1"/>
    <col min="1556" max="1556" width="9.140625" style="46"/>
    <col min="1557" max="1557" width="9.5703125" style="46" customWidth="1"/>
    <col min="1558" max="1558" width="9.7109375" style="46" customWidth="1"/>
    <col min="1559" max="1559" width="9.140625" style="46"/>
    <col min="1560" max="1560" width="9.7109375" style="46" customWidth="1"/>
    <col min="1561" max="1561" width="9.5703125" style="46" customWidth="1"/>
    <col min="1562" max="1562" width="9.140625" style="46"/>
    <col min="1563" max="1563" width="9.7109375" style="46" customWidth="1"/>
    <col min="1564" max="1564" width="9.5703125" style="46" customWidth="1"/>
    <col min="1565" max="1568" width="9.140625" style="46"/>
    <col min="1569" max="1569" width="9.7109375" style="46" customWidth="1"/>
    <col min="1570" max="1570" width="9.5703125" style="46" customWidth="1"/>
    <col min="1571" max="1571" width="9.140625" style="46"/>
    <col min="1572" max="1572" width="9.7109375" style="46" customWidth="1"/>
    <col min="1573" max="1573" width="9.5703125" style="46" customWidth="1"/>
    <col min="1574" max="1792" width="9.140625" style="46"/>
    <col min="1793" max="1793" width="5.7109375" style="46" bestFit="1" customWidth="1"/>
    <col min="1794" max="1794" width="25.5703125" style="46" customWidth="1"/>
    <col min="1795" max="1805" width="9.7109375" style="46" customWidth="1"/>
    <col min="1806" max="1806" width="9.28515625" style="46" bestFit="1" customWidth="1"/>
    <col min="1807" max="1807" width="9.5703125" style="46" customWidth="1"/>
    <col min="1808" max="1808" width="9.7109375" style="46" customWidth="1"/>
    <col min="1809" max="1809" width="9.28515625" style="46" bestFit="1" customWidth="1"/>
    <col min="1810" max="1811" width="9.7109375" style="46" customWidth="1"/>
    <col min="1812" max="1812" width="9.140625" style="46"/>
    <col min="1813" max="1813" width="9.5703125" style="46" customWidth="1"/>
    <col min="1814" max="1814" width="9.7109375" style="46" customWidth="1"/>
    <col min="1815" max="1815" width="9.140625" style="46"/>
    <col min="1816" max="1816" width="9.7109375" style="46" customWidth="1"/>
    <col min="1817" max="1817" width="9.5703125" style="46" customWidth="1"/>
    <col min="1818" max="1818" width="9.140625" style="46"/>
    <col min="1819" max="1819" width="9.7109375" style="46" customWidth="1"/>
    <col min="1820" max="1820" width="9.5703125" style="46" customWidth="1"/>
    <col min="1821" max="1824" width="9.140625" style="46"/>
    <col min="1825" max="1825" width="9.7109375" style="46" customWidth="1"/>
    <col min="1826" max="1826" width="9.5703125" style="46" customWidth="1"/>
    <col min="1827" max="1827" width="9.140625" style="46"/>
    <col min="1828" max="1828" width="9.7109375" style="46" customWidth="1"/>
    <col min="1829" max="1829" width="9.5703125" style="46" customWidth="1"/>
    <col min="1830" max="2048" width="9.140625" style="46"/>
    <col min="2049" max="2049" width="5.7109375" style="46" bestFit="1" customWidth="1"/>
    <col min="2050" max="2050" width="25.5703125" style="46" customWidth="1"/>
    <col min="2051" max="2061" width="9.7109375" style="46" customWidth="1"/>
    <col min="2062" max="2062" width="9.28515625" style="46" bestFit="1" customWidth="1"/>
    <col min="2063" max="2063" width="9.5703125" style="46" customWidth="1"/>
    <col min="2064" max="2064" width="9.7109375" style="46" customWidth="1"/>
    <col min="2065" max="2065" width="9.28515625" style="46" bestFit="1" customWidth="1"/>
    <col min="2066" max="2067" width="9.7109375" style="46" customWidth="1"/>
    <col min="2068" max="2068" width="9.140625" style="46"/>
    <col min="2069" max="2069" width="9.5703125" style="46" customWidth="1"/>
    <col min="2070" max="2070" width="9.7109375" style="46" customWidth="1"/>
    <col min="2071" max="2071" width="9.140625" style="46"/>
    <col min="2072" max="2072" width="9.7109375" style="46" customWidth="1"/>
    <col min="2073" max="2073" width="9.5703125" style="46" customWidth="1"/>
    <col min="2074" max="2074" width="9.140625" style="46"/>
    <col min="2075" max="2075" width="9.7109375" style="46" customWidth="1"/>
    <col min="2076" max="2076" width="9.5703125" style="46" customWidth="1"/>
    <col min="2077" max="2080" width="9.140625" style="46"/>
    <col min="2081" max="2081" width="9.7109375" style="46" customWidth="1"/>
    <col min="2082" max="2082" width="9.5703125" style="46" customWidth="1"/>
    <col min="2083" max="2083" width="9.140625" style="46"/>
    <col min="2084" max="2084" width="9.7109375" style="46" customWidth="1"/>
    <col min="2085" max="2085" width="9.5703125" style="46" customWidth="1"/>
    <col min="2086" max="2304" width="9.140625" style="46"/>
    <col min="2305" max="2305" width="5.7109375" style="46" bestFit="1" customWidth="1"/>
    <col min="2306" max="2306" width="25.5703125" style="46" customWidth="1"/>
    <col min="2307" max="2317" width="9.7109375" style="46" customWidth="1"/>
    <col min="2318" max="2318" width="9.28515625" style="46" bestFit="1" customWidth="1"/>
    <col min="2319" max="2319" width="9.5703125" style="46" customWidth="1"/>
    <col min="2320" max="2320" width="9.7109375" style="46" customWidth="1"/>
    <col min="2321" max="2321" width="9.28515625" style="46" bestFit="1" customWidth="1"/>
    <col min="2322" max="2323" width="9.7109375" style="46" customWidth="1"/>
    <col min="2324" max="2324" width="9.140625" style="46"/>
    <col min="2325" max="2325" width="9.5703125" style="46" customWidth="1"/>
    <col min="2326" max="2326" width="9.7109375" style="46" customWidth="1"/>
    <col min="2327" max="2327" width="9.140625" style="46"/>
    <col min="2328" max="2328" width="9.7109375" style="46" customWidth="1"/>
    <col min="2329" max="2329" width="9.5703125" style="46" customWidth="1"/>
    <col min="2330" max="2330" width="9.140625" style="46"/>
    <col min="2331" max="2331" width="9.7109375" style="46" customWidth="1"/>
    <col min="2332" max="2332" width="9.5703125" style="46" customWidth="1"/>
    <col min="2333" max="2336" width="9.140625" style="46"/>
    <col min="2337" max="2337" width="9.7109375" style="46" customWidth="1"/>
    <col min="2338" max="2338" width="9.5703125" style="46" customWidth="1"/>
    <col min="2339" max="2339" width="9.140625" style="46"/>
    <col min="2340" max="2340" width="9.7109375" style="46" customWidth="1"/>
    <col min="2341" max="2341" width="9.5703125" style="46" customWidth="1"/>
    <col min="2342" max="2560" width="9.140625" style="46"/>
    <col min="2561" max="2561" width="5.7109375" style="46" bestFit="1" customWidth="1"/>
    <col min="2562" max="2562" width="25.5703125" style="46" customWidth="1"/>
    <col min="2563" max="2573" width="9.7109375" style="46" customWidth="1"/>
    <col min="2574" max="2574" width="9.28515625" style="46" bestFit="1" customWidth="1"/>
    <col min="2575" max="2575" width="9.5703125" style="46" customWidth="1"/>
    <col min="2576" max="2576" width="9.7109375" style="46" customWidth="1"/>
    <col min="2577" max="2577" width="9.28515625" style="46" bestFit="1" customWidth="1"/>
    <col min="2578" max="2579" width="9.7109375" style="46" customWidth="1"/>
    <col min="2580" max="2580" width="9.140625" style="46"/>
    <col min="2581" max="2581" width="9.5703125" style="46" customWidth="1"/>
    <col min="2582" max="2582" width="9.7109375" style="46" customWidth="1"/>
    <col min="2583" max="2583" width="9.140625" style="46"/>
    <col min="2584" max="2584" width="9.7109375" style="46" customWidth="1"/>
    <col min="2585" max="2585" width="9.5703125" style="46" customWidth="1"/>
    <col min="2586" max="2586" width="9.140625" style="46"/>
    <col min="2587" max="2587" width="9.7109375" style="46" customWidth="1"/>
    <col min="2588" max="2588" width="9.5703125" style="46" customWidth="1"/>
    <col min="2589" max="2592" width="9.140625" style="46"/>
    <col min="2593" max="2593" width="9.7109375" style="46" customWidth="1"/>
    <col min="2594" max="2594" width="9.5703125" style="46" customWidth="1"/>
    <col min="2595" max="2595" width="9.140625" style="46"/>
    <col min="2596" max="2596" width="9.7109375" style="46" customWidth="1"/>
    <col min="2597" max="2597" width="9.5703125" style="46" customWidth="1"/>
    <col min="2598" max="2816" width="9.140625" style="46"/>
    <col min="2817" max="2817" width="5.7109375" style="46" bestFit="1" customWidth="1"/>
    <col min="2818" max="2818" width="25.5703125" style="46" customWidth="1"/>
    <col min="2819" max="2829" width="9.7109375" style="46" customWidth="1"/>
    <col min="2830" max="2830" width="9.28515625" style="46" bestFit="1" customWidth="1"/>
    <col min="2831" max="2831" width="9.5703125" style="46" customWidth="1"/>
    <col min="2832" max="2832" width="9.7109375" style="46" customWidth="1"/>
    <col min="2833" max="2833" width="9.28515625" style="46" bestFit="1" customWidth="1"/>
    <col min="2834" max="2835" width="9.7109375" style="46" customWidth="1"/>
    <col min="2836" max="2836" width="9.140625" style="46"/>
    <col min="2837" max="2837" width="9.5703125" style="46" customWidth="1"/>
    <col min="2838" max="2838" width="9.7109375" style="46" customWidth="1"/>
    <col min="2839" max="2839" width="9.140625" style="46"/>
    <col min="2840" max="2840" width="9.7109375" style="46" customWidth="1"/>
    <col min="2841" max="2841" width="9.5703125" style="46" customWidth="1"/>
    <col min="2842" max="2842" width="9.140625" style="46"/>
    <col min="2843" max="2843" width="9.7109375" style="46" customWidth="1"/>
    <col min="2844" max="2844" width="9.5703125" style="46" customWidth="1"/>
    <col min="2845" max="2848" width="9.140625" style="46"/>
    <col min="2849" max="2849" width="9.7109375" style="46" customWidth="1"/>
    <col min="2850" max="2850" width="9.5703125" style="46" customWidth="1"/>
    <col min="2851" max="2851" width="9.140625" style="46"/>
    <col min="2852" max="2852" width="9.7109375" style="46" customWidth="1"/>
    <col min="2853" max="2853" width="9.5703125" style="46" customWidth="1"/>
    <col min="2854" max="3072" width="9.140625" style="46"/>
    <col min="3073" max="3073" width="5.7109375" style="46" bestFit="1" customWidth="1"/>
    <col min="3074" max="3074" width="25.5703125" style="46" customWidth="1"/>
    <col min="3075" max="3085" width="9.7109375" style="46" customWidth="1"/>
    <col min="3086" max="3086" width="9.28515625" style="46" bestFit="1" customWidth="1"/>
    <col min="3087" max="3087" width="9.5703125" style="46" customWidth="1"/>
    <col min="3088" max="3088" width="9.7109375" style="46" customWidth="1"/>
    <col min="3089" max="3089" width="9.28515625" style="46" bestFit="1" customWidth="1"/>
    <col min="3090" max="3091" width="9.7109375" style="46" customWidth="1"/>
    <col min="3092" max="3092" width="9.140625" style="46"/>
    <col min="3093" max="3093" width="9.5703125" style="46" customWidth="1"/>
    <col min="3094" max="3094" width="9.7109375" style="46" customWidth="1"/>
    <col min="3095" max="3095" width="9.140625" style="46"/>
    <col min="3096" max="3096" width="9.7109375" style="46" customWidth="1"/>
    <col min="3097" max="3097" width="9.5703125" style="46" customWidth="1"/>
    <col min="3098" max="3098" width="9.140625" style="46"/>
    <col min="3099" max="3099" width="9.7109375" style="46" customWidth="1"/>
    <col min="3100" max="3100" width="9.5703125" style="46" customWidth="1"/>
    <col min="3101" max="3104" width="9.140625" style="46"/>
    <col min="3105" max="3105" width="9.7109375" style="46" customWidth="1"/>
    <col min="3106" max="3106" width="9.5703125" style="46" customWidth="1"/>
    <col min="3107" max="3107" width="9.140625" style="46"/>
    <col min="3108" max="3108" width="9.7109375" style="46" customWidth="1"/>
    <col min="3109" max="3109" width="9.5703125" style="46" customWidth="1"/>
    <col min="3110" max="3328" width="9.140625" style="46"/>
    <col min="3329" max="3329" width="5.7109375" style="46" bestFit="1" customWidth="1"/>
    <col min="3330" max="3330" width="25.5703125" style="46" customWidth="1"/>
    <col min="3331" max="3341" width="9.7109375" style="46" customWidth="1"/>
    <col min="3342" max="3342" width="9.28515625" style="46" bestFit="1" customWidth="1"/>
    <col min="3343" max="3343" width="9.5703125" style="46" customWidth="1"/>
    <col min="3344" max="3344" width="9.7109375" style="46" customWidth="1"/>
    <col min="3345" max="3345" width="9.28515625" style="46" bestFit="1" customWidth="1"/>
    <col min="3346" max="3347" width="9.7109375" style="46" customWidth="1"/>
    <col min="3348" max="3348" width="9.140625" style="46"/>
    <col min="3349" max="3349" width="9.5703125" style="46" customWidth="1"/>
    <col min="3350" max="3350" width="9.7109375" style="46" customWidth="1"/>
    <col min="3351" max="3351" width="9.140625" style="46"/>
    <col min="3352" max="3352" width="9.7109375" style="46" customWidth="1"/>
    <col min="3353" max="3353" width="9.5703125" style="46" customWidth="1"/>
    <col min="3354" max="3354" width="9.140625" style="46"/>
    <col min="3355" max="3355" width="9.7109375" style="46" customWidth="1"/>
    <col min="3356" max="3356" width="9.5703125" style="46" customWidth="1"/>
    <col min="3357" max="3360" width="9.140625" style="46"/>
    <col min="3361" max="3361" width="9.7109375" style="46" customWidth="1"/>
    <col min="3362" max="3362" width="9.5703125" style="46" customWidth="1"/>
    <col min="3363" max="3363" width="9.140625" style="46"/>
    <col min="3364" max="3364" width="9.7109375" style="46" customWidth="1"/>
    <col min="3365" max="3365" width="9.5703125" style="46" customWidth="1"/>
    <col min="3366" max="3584" width="9.140625" style="46"/>
    <col min="3585" max="3585" width="5.7109375" style="46" bestFit="1" customWidth="1"/>
    <col min="3586" max="3586" width="25.5703125" style="46" customWidth="1"/>
    <col min="3587" max="3597" width="9.7109375" style="46" customWidth="1"/>
    <col min="3598" max="3598" width="9.28515625" style="46" bestFit="1" customWidth="1"/>
    <col min="3599" max="3599" width="9.5703125" style="46" customWidth="1"/>
    <col min="3600" max="3600" width="9.7109375" style="46" customWidth="1"/>
    <col min="3601" max="3601" width="9.28515625" style="46" bestFit="1" customWidth="1"/>
    <col min="3602" max="3603" width="9.7109375" style="46" customWidth="1"/>
    <col min="3604" max="3604" width="9.140625" style="46"/>
    <col min="3605" max="3605" width="9.5703125" style="46" customWidth="1"/>
    <col min="3606" max="3606" width="9.7109375" style="46" customWidth="1"/>
    <col min="3607" max="3607" width="9.140625" style="46"/>
    <col min="3608" max="3608" width="9.7109375" style="46" customWidth="1"/>
    <col min="3609" max="3609" width="9.5703125" style="46" customWidth="1"/>
    <col min="3610" max="3610" width="9.140625" style="46"/>
    <col min="3611" max="3611" width="9.7109375" style="46" customWidth="1"/>
    <col min="3612" max="3612" width="9.5703125" style="46" customWidth="1"/>
    <col min="3613" max="3616" width="9.140625" style="46"/>
    <col min="3617" max="3617" width="9.7109375" style="46" customWidth="1"/>
    <col min="3618" max="3618" width="9.5703125" style="46" customWidth="1"/>
    <col min="3619" max="3619" width="9.140625" style="46"/>
    <col min="3620" max="3620" width="9.7109375" style="46" customWidth="1"/>
    <col min="3621" max="3621" width="9.5703125" style="46" customWidth="1"/>
    <col min="3622" max="3840" width="9.140625" style="46"/>
    <col min="3841" max="3841" width="5.7109375" style="46" bestFit="1" customWidth="1"/>
    <col min="3842" max="3842" width="25.5703125" style="46" customWidth="1"/>
    <col min="3843" max="3853" width="9.7109375" style="46" customWidth="1"/>
    <col min="3854" max="3854" width="9.28515625" style="46" bestFit="1" customWidth="1"/>
    <col min="3855" max="3855" width="9.5703125" style="46" customWidth="1"/>
    <col min="3856" max="3856" width="9.7109375" style="46" customWidth="1"/>
    <col min="3857" max="3857" width="9.28515625" style="46" bestFit="1" customWidth="1"/>
    <col min="3858" max="3859" width="9.7109375" style="46" customWidth="1"/>
    <col min="3860" max="3860" width="9.140625" style="46"/>
    <col min="3861" max="3861" width="9.5703125" style="46" customWidth="1"/>
    <col min="3862" max="3862" width="9.7109375" style="46" customWidth="1"/>
    <col min="3863" max="3863" width="9.140625" style="46"/>
    <col min="3864" max="3864" width="9.7109375" style="46" customWidth="1"/>
    <col min="3865" max="3865" width="9.5703125" style="46" customWidth="1"/>
    <col min="3866" max="3866" width="9.140625" style="46"/>
    <col min="3867" max="3867" width="9.7109375" style="46" customWidth="1"/>
    <col min="3868" max="3868" width="9.5703125" style="46" customWidth="1"/>
    <col min="3869" max="3872" width="9.140625" style="46"/>
    <col min="3873" max="3873" width="9.7109375" style="46" customWidth="1"/>
    <col min="3874" max="3874" width="9.5703125" style="46" customWidth="1"/>
    <col min="3875" max="3875" width="9.140625" style="46"/>
    <col min="3876" max="3876" width="9.7109375" style="46" customWidth="1"/>
    <col min="3877" max="3877" width="9.5703125" style="46" customWidth="1"/>
    <col min="3878" max="4096" width="9.140625" style="46"/>
    <col min="4097" max="4097" width="5.7109375" style="46" bestFit="1" customWidth="1"/>
    <col min="4098" max="4098" width="25.5703125" style="46" customWidth="1"/>
    <col min="4099" max="4109" width="9.7109375" style="46" customWidth="1"/>
    <col min="4110" max="4110" width="9.28515625" style="46" bestFit="1" customWidth="1"/>
    <col min="4111" max="4111" width="9.5703125" style="46" customWidth="1"/>
    <col min="4112" max="4112" width="9.7109375" style="46" customWidth="1"/>
    <col min="4113" max="4113" width="9.28515625" style="46" bestFit="1" customWidth="1"/>
    <col min="4114" max="4115" width="9.7109375" style="46" customWidth="1"/>
    <col min="4116" max="4116" width="9.140625" style="46"/>
    <col min="4117" max="4117" width="9.5703125" style="46" customWidth="1"/>
    <col min="4118" max="4118" width="9.7109375" style="46" customWidth="1"/>
    <col min="4119" max="4119" width="9.140625" style="46"/>
    <col min="4120" max="4120" width="9.7109375" style="46" customWidth="1"/>
    <col min="4121" max="4121" width="9.5703125" style="46" customWidth="1"/>
    <col min="4122" max="4122" width="9.140625" style="46"/>
    <col min="4123" max="4123" width="9.7109375" style="46" customWidth="1"/>
    <col min="4124" max="4124" width="9.5703125" style="46" customWidth="1"/>
    <col min="4125" max="4128" width="9.140625" style="46"/>
    <col min="4129" max="4129" width="9.7109375" style="46" customWidth="1"/>
    <col min="4130" max="4130" width="9.5703125" style="46" customWidth="1"/>
    <col min="4131" max="4131" width="9.140625" style="46"/>
    <col min="4132" max="4132" width="9.7109375" style="46" customWidth="1"/>
    <col min="4133" max="4133" width="9.5703125" style="46" customWidth="1"/>
    <col min="4134" max="4352" width="9.140625" style="46"/>
    <col min="4353" max="4353" width="5.7109375" style="46" bestFit="1" customWidth="1"/>
    <col min="4354" max="4354" width="25.5703125" style="46" customWidth="1"/>
    <col min="4355" max="4365" width="9.7109375" style="46" customWidth="1"/>
    <col min="4366" max="4366" width="9.28515625" style="46" bestFit="1" customWidth="1"/>
    <col min="4367" max="4367" width="9.5703125" style="46" customWidth="1"/>
    <col min="4368" max="4368" width="9.7109375" style="46" customWidth="1"/>
    <col min="4369" max="4369" width="9.28515625" style="46" bestFit="1" customWidth="1"/>
    <col min="4370" max="4371" width="9.7109375" style="46" customWidth="1"/>
    <col min="4372" max="4372" width="9.140625" style="46"/>
    <col min="4373" max="4373" width="9.5703125" style="46" customWidth="1"/>
    <col min="4374" max="4374" width="9.7109375" style="46" customWidth="1"/>
    <col min="4375" max="4375" width="9.140625" style="46"/>
    <col min="4376" max="4376" width="9.7109375" style="46" customWidth="1"/>
    <col min="4377" max="4377" width="9.5703125" style="46" customWidth="1"/>
    <col min="4378" max="4378" width="9.140625" style="46"/>
    <col min="4379" max="4379" width="9.7109375" style="46" customWidth="1"/>
    <col min="4380" max="4380" width="9.5703125" style="46" customWidth="1"/>
    <col min="4381" max="4384" width="9.140625" style="46"/>
    <col min="4385" max="4385" width="9.7109375" style="46" customWidth="1"/>
    <col min="4386" max="4386" width="9.5703125" style="46" customWidth="1"/>
    <col min="4387" max="4387" width="9.140625" style="46"/>
    <col min="4388" max="4388" width="9.7109375" style="46" customWidth="1"/>
    <col min="4389" max="4389" width="9.5703125" style="46" customWidth="1"/>
    <col min="4390" max="4608" width="9.140625" style="46"/>
    <col min="4609" max="4609" width="5.7109375" style="46" bestFit="1" customWidth="1"/>
    <col min="4610" max="4610" width="25.5703125" style="46" customWidth="1"/>
    <col min="4611" max="4621" width="9.7109375" style="46" customWidth="1"/>
    <col min="4622" max="4622" width="9.28515625" style="46" bestFit="1" customWidth="1"/>
    <col min="4623" max="4623" width="9.5703125" style="46" customWidth="1"/>
    <col min="4624" max="4624" width="9.7109375" style="46" customWidth="1"/>
    <col min="4625" max="4625" width="9.28515625" style="46" bestFit="1" customWidth="1"/>
    <col min="4626" max="4627" width="9.7109375" style="46" customWidth="1"/>
    <col min="4628" max="4628" width="9.140625" style="46"/>
    <col min="4629" max="4629" width="9.5703125" style="46" customWidth="1"/>
    <col min="4630" max="4630" width="9.7109375" style="46" customWidth="1"/>
    <col min="4631" max="4631" width="9.140625" style="46"/>
    <col min="4632" max="4632" width="9.7109375" style="46" customWidth="1"/>
    <col min="4633" max="4633" width="9.5703125" style="46" customWidth="1"/>
    <col min="4634" max="4634" width="9.140625" style="46"/>
    <col min="4635" max="4635" width="9.7109375" style="46" customWidth="1"/>
    <col min="4636" max="4636" width="9.5703125" style="46" customWidth="1"/>
    <col min="4637" max="4640" width="9.140625" style="46"/>
    <col min="4641" max="4641" width="9.7109375" style="46" customWidth="1"/>
    <col min="4642" max="4642" width="9.5703125" style="46" customWidth="1"/>
    <col min="4643" max="4643" width="9.140625" style="46"/>
    <col min="4644" max="4644" width="9.7109375" style="46" customWidth="1"/>
    <col min="4645" max="4645" width="9.5703125" style="46" customWidth="1"/>
    <col min="4646" max="4864" width="9.140625" style="46"/>
    <col min="4865" max="4865" width="5.7109375" style="46" bestFit="1" customWidth="1"/>
    <col min="4866" max="4866" width="25.5703125" style="46" customWidth="1"/>
    <col min="4867" max="4877" width="9.7109375" style="46" customWidth="1"/>
    <col min="4878" max="4878" width="9.28515625" style="46" bestFit="1" customWidth="1"/>
    <col min="4879" max="4879" width="9.5703125" style="46" customWidth="1"/>
    <col min="4880" max="4880" width="9.7109375" style="46" customWidth="1"/>
    <col min="4881" max="4881" width="9.28515625" style="46" bestFit="1" customWidth="1"/>
    <col min="4882" max="4883" width="9.7109375" style="46" customWidth="1"/>
    <col min="4884" max="4884" width="9.140625" style="46"/>
    <col min="4885" max="4885" width="9.5703125" style="46" customWidth="1"/>
    <col min="4886" max="4886" width="9.7109375" style="46" customWidth="1"/>
    <col min="4887" max="4887" width="9.140625" style="46"/>
    <col min="4888" max="4888" width="9.7109375" style="46" customWidth="1"/>
    <col min="4889" max="4889" width="9.5703125" style="46" customWidth="1"/>
    <col min="4890" max="4890" width="9.140625" style="46"/>
    <col min="4891" max="4891" width="9.7109375" style="46" customWidth="1"/>
    <col min="4892" max="4892" width="9.5703125" style="46" customWidth="1"/>
    <col min="4893" max="4896" width="9.140625" style="46"/>
    <col min="4897" max="4897" width="9.7109375" style="46" customWidth="1"/>
    <col min="4898" max="4898" width="9.5703125" style="46" customWidth="1"/>
    <col min="4899" max="4899" width="9.140625" style="46"/>
    <col min="4900" max="4900" width="9.7109375" style="46" customWidth="1"/>
    <col min="4901" max="4901" width="9.5703125" style="46" customWidth="1"/>
    <col min="4902" max="5120" width="9.140625" style="46"/>
    <col min="5121" max="5121" width="5.7109375" style="46" bestFit="1" customWidth="1"/>
    <col min="5122" max="5122" width="25.5703125" style="46" customWidth="1"/>
    <col min="5123" max="5133" width="9.7109375" style="46" customWidth="1"/>
    <col min="5134" max="5134" width="9.28515625" style="46" bestFit="1" customWidth="1"/>
    <col min="5135" max="5135" width="9.5703125" style="46" customWidth="1"/>
    <col min="5136" max="5136" width="9.7109375" style="46" customWidth="1"/>
    <col min="5137" max="5137" width="9.28515625" style="46" bestFit="1" customWidth="1"/>
    <col min="5138" max="5139" width="9.7109375" style="46" customWidth="1"/>
    <col min="5140" max="5140" width="9.140625" style="46"/>
    <col min="5141" max="5141" width="9.5703125" style="46" customWidth="1"/>
    <col min="5142" max="5142" width="9.7109375" style="46" customWidth="1"/>
    <col min="5143" max="5143" width="9.140625" style="46"/>
    <col min="5144" max="5144" width="9.7109375" style="46" customWidth="1"/>
    <col min="5145" max="5145" width="9.5703125" style="46" customWidth="1"/>
    <col min="5146" max="5146" width="9.140625" style="46"/>
    <col min="5147" max="5147" width="9.7109375" style="46" customWidth="1"/>
    <col min="5148" max="5148" width="9.5703125" style="46" customWidth="1"/>
    <col min="5149" max="5152" width="9.140625" style="46"/>
    <col min="5153" max="5153" width="9.7109375" style="46" customWidth="1"/>
    <col min="5154" max="5154" width="9.5703125" style="46" customWidth="1"/>
    <col min="5155" max="5155" width="9.140625" style="46"/>
    <col min="5156" max="5156" width="9.7109375" style="46" customWidth="1"/>
    <col min="5157" max="5157" width="9.5703125" style="46" customWidth="1"/>
    <col min="5158" max="5376" width="9.140625" style="46"/>
    <col min="5377" max="5377" width="5.7109375" style="46" bestFit="1" customWidth="1"/>
    <col min="5378" max="5378" width="25.5703125" style="46" customWidth="1"/>
    <col min="5379" max="5389" width="9.7109375" style="46" customWidth="1"/>
    <col min="5390" max="5390" width="9.28515625" style="46" bestFit="1" customWidth="1"/>
    <col min="5391" max="5391" width="9.5703125" style="46" customWidth="1"/>
    <col min="5392" max="5392" width="9.7109375" style="46" customWidth="1"/>
    <col min="5393" max="5393" width="9.28515625" style="46" bestFit="1" customWidth="1"/>
    <col min="5394" max="5395" width="9.7109375" style="46" customWidth="1"/>
    <col min="5396" max="5396" width="9.140625" style="46"/>
    <col min="5397" max="5397" width="9.5703125" style="46" customWidth="1"/>
    <col min="5398" max="5398" width="9.7109375" style="46" customWidth="1"/>
    <col min="5399" max="5399" width="9.140625" style="46"/>
    <col min="5400" max="5400" width="9.7109375" style="46" customWidth="1"/>
    <col min="5401" max="5401" width="9.5703125" style="46" customWidth="1"/>
    <col min="5402" max="5402" width="9.140625" style="46"/>
    <col min="5403" max="5403" width="9.7109375" style="46" customWidth="1"/>
    <col min="5404" max="5404" width="9.5703125" style="46" customWidth="1"/>
    <col min="5405" max="5408" width="9.140625" style="46"/>
    <col min="5409" max="5409" width="9.7109375" style="46" customWidth="1"/>
    <col min="5410" max="5410" width="9.5703125" style="46" customWidth="1"/>
    <col min="5411" max="5411" width="9.140625" style="46"/>
    <col min="5412" max="5412" width="9.7109375" style="46" customWidth="1"/>
    <col min="5413" max="5413" width="9.5703125" style="46" customWidth="1"/>
    <col min="5414" max="5632" width="9.140625" style="46"/>
    <col min="5633" max="5633" width="5.7109375" style="46" bestFit="1" customWidth="1"/>
    <col min="5634" max="5634" width="25.5703125" style="46" customWidth="1"/>
    <col min="5635" max="5645" width="9.7109375" style="46" customWidth="1"/>
    <col min="5646" max="5646" width="9.28515625" style="46" bestFit="1" customWidth="1"/>
    <col min="5647" max="5647" width="9.5703125" style="46" customWidth="1"/>
    <col min="5648" max="5648" width="9.7109375" style="46" customWidth="1"/>
    <col min="5649" max="5649" width="9.28515625" style="46" bestFit="1" customWidth="1"/>
    <col min="5650" max="5651" width="9.7109375" style="46" customWidth="1"/>
    <col min="5652" max="5652" width="9.140625" style="46"/>
    <col min="5653" max="5653" width="9.5703125" style="46" customWidth="1"/>
    <col min="5654" max="5654" width="9.7109375" style="46" customWidth="1"/>
    <col min="5655" max="5655" width="9.140625" style="46"/>
    <col min="5656" max="5656" width="9.7109375" style="46" customWidth="1"/>
    <col min="5657" max="5657" width="9.5703125" style="46" customWidth="1"/>
    <col min="5658" max="5658" width="9.140625" style="46"/>
    <col min="5659" max="5659" width="9.7109375" style="46" customWidth="1"/>
    <col min="5660" max="5660" width="9.5703125" style="46" customWidth="1"/>
    <col min="5661" max="5664" width="9.140625" style="46"/>
    <col min="5665" max="5665" width="9.7109375" style="46" customWidth="1"/>
    <col min="5666" max="5666" width="9.5703125" style="46" customWidth="1"/>
    <col min="5667" max="5667" width="9.140625" style="46"/>
    <col min="5668" max="5668" width="9.7109375" style="46" customWidth="1"/>
    <col min="5669" max="5669" width="9.5703125" style="46" customWidth="1"/>
    <col min="5670" max="5888" width="9.140625" style="46"/>
    <col min="5889" max="5889" width="5.7109375" style="46" bestFit="1" customWidth="1"/>
    <col min="5890" max="5890" width="25.5703125" style="46" customWidth="1"/>
    <col min="5891" max="5901" width="9.7109375" style="46" customWidth="1"/>
    <col min="5902" max="5902" width="9.28515625" style="46" bestFit="1" customWidth="1"/>
    <col min="5903" max="5903" width="9.5703125" style="46" customWidth="1"/>
    <col min="5904" max="5904" width="9.7109375" style="46" customWidth="1"/>
    <col min="5905" max="5905" width="9.28515625" style="46" bestFit="1" customWidth="1"/>
    <col min="5906" max="5907" width="9.7109375" style="46" customWidth="1"/>
    <col min="5908" max="5908" width="9.140625" style="46"/>
    <col min="5909" max="5909" width="9.5703125" style="46" customWidth="1"/>
    <col min="5910" max="5910" width="9.7109375" style="46" customWidth="1"/>
    <col min="5911" max="5911" width="9.140625" style="46"/>
    <col min="5912" max="5912" width="9.7109375" style="46" customWidth="1"/>
    <col min="5913" max="5913" width="9.5703125" style="46" customWidth="1"/>
    <col min="5914" max="5914" width="9.140625" style="46"/>
    <col min="5915" max="5915" width="9.7109375" style="46" customWidth="1"/>
    <col min="5916" max="5916" width="9.5703125" style="46" customWidth="1"/>
    <col min="5917" max="5920" width="9.140625" style="46"/>
    <col min="5921" max="5921" width="9.7109375" style="46" customWidth="1"/>
    <col min="5922" max="5922" width="9.5703125" style="46" customWidth="1"/>
    <col min="5923" max="5923" width="9.140625" style="46"/>
    <col min="5924" max="5924" width="9.7109375" style="46" customWidth="1"/>
    <col min="5925" max="5925" width="9.5703125" style="46" customWidth="1"/>
    <col min="5926" max="6144" width="9.140625" style="46"/>
    <col min="6145" max="6145" width="5.7109375" style="46" bestFit="1" customWidth="1"/>
    <col min="6146" max="6146" width="25.5703125" style="46" customWidth="1"/>
    <col min="6147" max="6157" width="9.7109375" style="46" customWidth="1"/>
    <col min="6158" max="6158" width="9.28515625" style="46" bestFit="1" customWidth="1"/>
    <col min="6159" max="6159" width="9.5703125" style="46" customWidth="1"/>
    <col min="6160" max="6160" width="9.7109375" style="46" customWidth="1"/>
    <col min="6161" max="6161" width="9.28515625" style="46" bestFit="1" customWidth="1"/>
    <col min="6162" max="6163" width="9.7109375" style="46" customWidth="1"/>
    <col min="6164" max="6164" width="9.140625" style="46"/>
    <col min="6165" max="6165" width="9.5703125" style="46" customWidth="1"/>
    <col min="6166" max="6166" width="9.7109375" style="46" customWidth="1"/>
    <col min="6167" max="6167" width="9.140625" style="46"/>
    <col min="6168" max="6168" width="9.7109375" style="46" customWidth="1"/>
    <col min="6169" max="6169" width="9.5703125" style="46" customWidth="1"/>
    <col min="6170" max="6170" width="9.140625" style="46"/>
    <col min="6171" max="6171" width="9.7109375" style="46" customWidth="1"/>
    <col min="6172" max="6172" width="9.5703125" style="46" customWidth="1"/>
    <col min="6173" max="6176" width="9.140625" style="46"/>
    <col min="6177" max="6177" width="9.7109375" style="46" customWidth="1"/>
    <col min="6178" max="6178" width="9.5703125" style="46" customWidth="1"/>
    <col min="6179" max="6179" width="9.140625" style="46"/>
    <col min="6180" max="6180" width="9.7109375" style="46" customWidth="1"/>
    <col min="6181" max="6181" width="9.5703125" style="46" customWidth="1"/>
    <col min="6182" max="6400" width="9.140625" style="46"/>
    <col min="6401" max="6401" width="5.7109375" style="46" bestFit="1" customWidth="1"/>
    <col min="6402" max="6402" width="25.5703125" style="46" customWidth="1"/>
    <col min="6403" max="6413" width="9.7109375" style="46" customWidth="1"/>
    <col min="6414" max="6414" width="9.28515625" style="46" bestFit="1" customWidth="1"/>
    <col min="6415" max="6415" width="9.5703125" style="46" customWidth="1"/>
    <col min="6416" max="6416" width="9.7109375" style="46" customWidth="1"/>
    <col min="6417" max="6417" width="9.28515625" style="46" bestFit="1" customWidth="1"/>
    <col min="6418" max="6419" width="9.7109375" style="46" customWidth="1"/>
    <col min="6420" max="6420" width="9.140625" style="46"/>
    <col min="6421" max="6421" width="9.5703125" style="46" customWidth="1"/>
    <col min="6422" max="6422" width="9.7109375" style="46" customWidth="1"/>
    <col min="6423" max="6423" width="9.140625" style="46"/>
    <col min="6424" max="6424" width="9.7109375" style="46" customWidth="1"/>
    <col min="6425" max="6425" width="9.5703125" style="46" customWidth="1"/>
    <col min="6426" max="6426" width="9.140625" style="46"/>
    <col min="6427" max="6427" width="9.7109375" style="46" customWidth="1"/>
    <col min="6428" max="6428" width="9.5703125" style="46" customWidth="1"/>
    <col min="6429" max="6432" width="9.140625" style="46"/>
    <col min="6433" max="6433" width="9.7109375" style="46" customWidth="1"/>
    <col min="6434" max="6434" width="9.5703125" style="46" customWidth="1"/>
    <col min="6435" max="6435" width="9.140625" style="46"/>
    <col min="6436" max="6436" width="9.7109375" style="46" customWidth="1"/>
    <col min="6437" max="6437" width="9.5703125" style="46" customWidth="1"/>
    <col min="6438" max="6656" width="9.140625" style="46"/>
    <col min="6657" max="6657" width="5.7109375" style="46" bestFit="1" customWidth="1"/>
    <col min="6658" max="6658" width="25.5703125" style="46" customWidth="1"/>
    <col min="6659" max="6669" width="9.7109375" style="46" customWidth="1"/>
    <col min="6670" max="6670" width="9.28515625" style="46" bestFit="1" customWidth="1"/>
    <col min="6671" max="6671" width="9.5703125" style="46" customWidth="1"/>
    <col min="6672" max="6672" width="9.7109375" style="46" customWidth="1"/>
    <col min="6673" max="6673" width="9.28515625" style="46" bestFit="1" customWidth="1"/>
    <col min="6674" max="6675" width="9.7109375" style="46" customWidth="1"/>
    <col min="6676" max="6676" width="9.140625" style="46"/>
    <col min="6677" max="6677" width="9.5703125" style="46" customWidth="1"/>
    <col min="6678" max="6678" width="9.7109375" style="46" customWidth="1"/>
    <col min="6679" max="6679" width="9.140625" style="46"/>
    <col min="6680" max="6680" width="9.7109375" style="46" customWidth="1"/>
    <col min="6681" max="6681" width="9.5703125" style="46" customWidth="1"/>
    <col min="6682" max="6682" width="9.140625" style="46"/>
    <col min="6683" max="6683" width="9.7109375" style="46" customWidth="1"/>
    <col min="6684" max="6684" width="9.5703125" style="46" customWidth="1"/>
    <col min="6685" max="6688" width="9.140625" style="46"/>
    <col min="6689" max="6689" width="9.7109375" style="46" customWidth="1"/>
    <col min="6690" max="6690" width="9.5703125" style="46" customWidth="1"/>
    <col min="6691" max="6691" width="9.140625" style="46"/>
    <col min="6692" max="6692" width="9.7109375" style="46" customWidth="1"/>
    <col min="6693" max="6693" width="9.5703125" style="46" customWidth="1"/>
    <col min="6694" max="6912" width="9.140625" style="46"/>
    <col min="6913" max="6913" width="5.7109375" style="46" bestFit="1" customWidth="1"/>
    <col min="6914" max="6914" width="25.5703125" style="46" customWidth="1"/>
    <col min="6915" max="6925" width="9.7109375" style="46" customWidth="1"/>
    <col min="6926" max="6926" width="9.28515625" style="46" bestFit="1" customWidth="1"/>
    <col min="6927" max="6927" width="9.5703125" style="46" customWidth="1"/>
    <col min="6928" max="6928" width="9.7109375" style="46" customWidth="1"/>
    <col min="6929" max="6929" width="9.28515625" style="46" bestFit="1" customWidth="1"/>
    <col min="6930" max="6931" width="9.7109375" style="46" customWidth="1"/>
    <col min="6932" max="6932" width="9.140625" style="46"/>
    <col min="6933" max="6933" width="9.5703125" style="46" customWidth="1"/>
    <col min="6934" max="6934" width="9.7109375" style="46" customWidth="1"/>
    <col min="6935" max="6935" width="9.140625" style="46"/>
    <col min="6936" max="6936" width="9.7109375" style="46" customWidth="1"/>
    <col min="6937" max="6937" width="9.5703125" style="46" customWidth="1"/>
    <col min="6938" max="6938" width="9.140625" style="46"/>
    <col min="6939" max="6939" width="9.7109375" style="46" customWidth="1"/>
    <col min="6940" max="6940" width="9.5703125" style="46" customWidth="1"/>
    <col min="6941" max="6944" width="9.140625" style="46"/>
    <col min="6945" max="6945" width="9.7109375" style="46" customWidth="1"/>
    <col min="6946" max="6946" width="9.5703125" style="46" customWidth="1"/>
    <col min="6947" max="6947" width="9.140625" style="46"/>
    <col min="6948" max="6948" width="9.7109375" style="46" customWidth="1"/>
    <col min="6949" max="6949" width="9.5703125" style="46" customWidth="1"/>
    <col min="6950" max="7168" width="9.140625" style="46"/>
    <col min="7169" max="7169" width="5.7109375" style="46" bestFit="1" customWidth="1"/>
    <col min="7170" max="7170" width="25.5703125" style="46" customWidth="1"/>
    <col min="7171" max="7181" width="9.7109375" style="46" customWidth="1"/>
    <col min="7182" max="7182" width="9.28515625" style="46" bestFit="1" customWidth="1"/>
    <col min="7183" max="7183" width="9.5703125" style="46" customWidth="1"/>
    <col min="7184" max="7184" width="9.7109375" style="46" customWidth="1"/>
    <col min="7185" max="7185" width="9.28515625" style="46" bestFit="1" customWidth="1"/>
    <col min="7186" max="7187" width="9.7109375" style="46" customWidth="1"/>
    <col min="7188" max="7188" width="9.140625" style="46"/>
    <col min="7189" max="7189" width="9.5703125" style="46" customWidth="1"/>
    <col min="7190" max="7190" width="9.7109375" style="46" customWidth="1"/>
    <col min="7191" max="7191" width="9.140625" style="46"/>
    <col min="7192" max="7192" width="9.7109375" style="46" customWidth="1"/>
    <col min="7193" max="7193" width="9.5703125" style="46" customWidth="1"/>
    <col min="7194" max="7194" width="9.140625" style="46"/>
    <col min="7195" max="7195" width="9.7109375" style="46" customWidth="1"/>
    <col min="7196" max="7196" width="9.5703125" style="46" customWidth="1"/>
    <col min="7197" max="7200" width="9.140625" style="46"/>
    <col min="7201" max="7201" width="9.7109375" style="46" customWidth="1"/>
    <col min="7202" max="7202" width="9.5703125" style="46" customWidth="1"/>
    <col min="7203" max="7203" width="9.140625" style="46"/>
    <col min="7204" max="7204" width="9.7109375" style="46" customWidth="1"/>
    <col min="7205" max="7205" width="9.5703125" style="46" customWidth="1"/>
    <col min="7206" max="7424" width="9.140625" style="46"/>
    <col min="7425" max="7425" width="5.7109375" style="46" bestFit="1" customWidth="1"/>
    <col min="7426" max="7426" width="25.5703125" style="46" customWidth="1"/>
    <col min="7427" max="7437" width="9.7109375" style="46" customWidth="1"/>
    <col min="7438" max="7438" width="9.28515625" style="46" bestFit="1" customWidth="1"/>
    <col min="7439" max="7439" width="9.5703125" style="46" customWidth="1"/>
    <col min="7440" max="7440" width="9.7109375" style="46" customWidth="1"/>
    <col min="7441" max="7441" width="9.28515625" style="46" bestFit="1" customWidth="1"/>
    <col min="7442" max="7443" width="9.7109375" style="46" customWidth="1"/>
    <col min="7444" max="7444" width="9.140625" style="46"/>
    <col min="7445" max="7445" width="9.5703125" style="46" customWidth="1"/>
    <col min="7446" max="7446" width="9.7109375" style="46" customWidth="1"/>
    <col min="7447" max="7447" width="9.140625" style="46"/>
    <col min="7448" max="7448" width="9.7109375" style="46" customWidth="1"/>
    <col min="7449" max="7449" width="9.5703125" style="46" customWidth="1"/>
    <col min="7450" max="7450" width="9.140625" style="46"/>
    <col min="7451" max="7451" width="9.7109375" style="46" customWidth="1"/>
    <col min="7452" max="7452" width="9.5703125" style="46" customWidth="1"/>
    <col min="7453" max="7456" width="9.140625" style="46"/>
    <col min="7457" max="7457" width="9.7109375" style="46" customWidth="1"/>
    <col min="7458" max="7458" width="9.5703125" style="46" customWidth="1"/>
    <col min="7459" max="7459" width="9.140625" style="46"/>
    <col min="7460" max="7460" width="9.7109375" style="46" customWidth="1"/>
    <col min="7461" max="7461" width="9.5703125" style="46" customWidth="1"/>
    <col min="7462" max="7680" width="9.140625" style="46"/>
    <col min="7681" max="7681" width="5.7109375" style="46" bestFit="1" customWidth="1"/>
    <col min="7682" max="7682" width="25.5703125" style="46" customWidth="1"/>
    <col min="7683" max="7693" width="9.7109375" style="46" customWidth="1"/>
    <col min="7694" max="7694" width="9.28515625" style="46" bestFit="1" customWidth="1"/>
    <col min="7695" max="7695" width="9.5703125" style="46" customWidth="1"/>
    <col min="7696" max="7696" width="9.7109375" style="46" customWidth="1"/>
    <col min="7697" max="7697" width="9.28515625" style="46" bestFit="1" customWidth="1"/>
    <col min="7698" max="7699" width="9.7109375" style="46" customWidth="1"/>
    <col min="7700" max="7700" width="9.140625" style="46"/>
    <col min="7701" max="7701" width="9.5703125" style="46" customWidth="1"/>
    <col min="7702" max="7702" width="9.7109375" style="46" customWidth="1"/>
    <col min="7703" max="7703" width="9.140625" style="46"/>
    <col min="7704" max="7704" width="9.7109375" style="46" customWidth="1"/>
    <col min="7705" max="7705" width="9.5703125" style="46" customWidth="1"/>
    <col min="7706" max="7706" width="9.140625" style="46"/>
    <col min="7707" max="7707" width="9.7109375" style="46" customWidth="1"/>
    <col min="7708" max="7708" width="9.5703125" style="46" customWidth="1"/>
    <col min="7709" max="7712" width="9.140625" style="46"/>
    <col min="7713" max="7713" width="9.7109375" style="46" customWidth="1"/>
    <col min="7714" max="7714" width="9.5703125" style="46" customWidth="1"/>
    <col min="7715" max="7715" width="9.140625" style="46"/>
    <col min="7716" max="7716" width="9.7109375" style="46" customWidth="1"/>
    <col min="7717" max="7717" width="9.5703125" style="46" customWidth="1"/>
    <col min="7718" max="7936" width="9.140625" style="46"/>
    <col min="7937" max="7937" width="5.7109375" style="46" bestFit="1" customWidth="1"/>
    <col min="7938" max="7938" width="25.5703125" style="46" customWidth="1"/>
    <col min="7939" max="7949" width="9.7109375" style="46" customWidth="1"/>
    <col min="7950" max="7950" width="9.28515625" style="46" bestFit="1" customWidth="1"/>
    <col min="7951" max="7951" width="9.5703125" style="46" customWidth="1"/>
    <col min="7952" max="7952" width="9.7109375" style="46" customWidth="1"/>
    <col min="7953" max="7953" width="9.28515625" style="46" bestFit="1" customWidth="1"/>
    <col min="7954" max="7955" width="9.7109375" style="46" customWidth="1"/>
    <col min="7956" max="7956" width="9.140625" style="46"/>
    <col min="7957" max="7957" width="9.5703125" style="46" customWidth="1"/>
    <col min="7958" max="7958" width="9.7109375" style="46" customWidth="1"/>
    <col min="7959" max="7959" width="9.140625" style="46"/>
    <col min="7960" max="7960" width="9.7109375" style="46" customWidth="1"/>
    <col min="7961" max="7961" width="9.5703125" style="46" customWidth="1"/>
    <col min="7962" max="7962" width="9.140625" style="46"/>
    <col min="7963" max="7963" width="9.7109375" style="46" customWidth="1"/>
    <col min="7964" max="7964" width="9.5703125" style="46" customWidth="1"/>
    <col min="7965" max="7968" width="9.140625" style="46"/>
    <col min="7969" max="7969" width="9.7109375" style="46" customWidth="1"/>
    <col min="7970" max="7970" width="9.5703125" style="46" customWidth="1"/>
    <col min="7971" max="7971" width="9.140625" style="46"/>
    <col min="7972" max="7972" width="9.7109375" style="46" customWidth="1"/>
    <col min="7973" max="7973" width="9.5703125" style="46" customWidth="1"/>
    <col min="7974" max="8192" width="9.140625" style="46"/>
    <col min="8193" max="8193" width="5.7109375" style="46" bestFit="1" customWidth="1"/>
    <col min="8194" max="8194" width="25.5703125" style="46" customWidth="1"/>
    <col min="8195" max="8205" width="9.7109375" style="46" customWidth="1"/>
    <col min="8206" max="8206" width="9.28515625" style="46" bestFit="1" customWidth="1"/>
    <col min="8207" max="8207" width="9.5703125" style="46" customWidth="1"/>
    <col min="8208" max="8208" width="9.7109375" style="46" customWidth="1"/>
    <col min="8209" max="8209" width="9.28515625" style="46" bestFit="1" customWidth="1"/>
    <col min="8210" max="8211" width="9.7109375" style="46" customWidth="1"/>
    <col min="8212" max="8212" width="9.140625" style="46"/>
    <col min="8213" max="8213" width="9.5703125" style="46" customWidth="1"/>
    <col min="8214" max="8214" width="9.7109375" style="46" customWidth="1"/>
    <col min="8215" max="8215" width="9.140625" style="46"/>
    <col min="8216" max="8216" width="9.7109375" style="46" customWidth="1"/>
    <col min="8217" max="8217" width="9.5703125" style="46" customWidth="1"/>
    <col min="8218" max="8218" width="9.140625" style="46"/>
    <col min="8219" max="8219" width="9.7109375" style="46" customWidth="1"/>
    <col min="8220" max="8220" width="9.5703125" style="46" customWidth="1"/>
    <col min="8221" max="8224" width="9.140625" style="46"/>
    <col min="8225" max="8225" width="9.7109375" style="46" customWidth="1"/>
    <col min="8226" max="8226" width="9.5703125" style="46" customWidth="1"/>
    <col min="8227" max="8227" width="9.140625" style="46"/>
    <col min="8228" max="8228" width="9.7109375" style="46" customWidth="1"/>
    <col min="8229" max="8229" width="9.5703125" style="46" customWidth="1"/>
    <col min="8230" max="8448" width="9.140625" style="46"/>
    <col min="8449" max="8449" width="5.7109375" style="46" bestFit="1" customWidth="1"/>
    <col min="8450" max="8450" width="25.5703125" style="46" customWidth="1"/>
    <col min="8451" max="8461" width="9.7109375" style="46" customWidth="1"/>
    <col min="8462" max="8462" width="9.28515625" style="46" bestFit="1" customWidth="1"/>
    <col min="8463" max="8463" width="9.5703125" style="46" customWidth="1"/>
    <col min="8464" max="8464" width="9.7109375" style="46" customWidth="1"/>
    <col min="8465" max="8465" width="9.28515625" style="46" bestFit="1" customWidth="1"/>
    <col min="8466" max="8467" width="9.7109375" style="46" customWidth="1"/>
    <col min="8468" max="8468" width="9.140625" style="46"/>
    <col min="8469" max="8469" width="9.5703125" style="46" customWidth="1"/>
    <col min="8470" max="8470" width="9.7109375" style="46" customWidth="1"/>
    <col min="8471" max="8471" width="9.140625" style="46"/>
    <col min="8472" max="8472" width="9.7109375" style="46" customWidth="1"/>
    <col min="8473" max="8473" width="9.5703125" style="46" customWidth="1"/>
    <col min="8474" max="8474" width="9.140625" style="46"/>
    <col min="8475" max="8475" width="9.7109375" style="46" customWidth="1"/>
    <col min="8476" max="8476" width="9.5703125" style="46" customWidth="1"/>
    <col min="8477" max="8480" width="9.140625" style="46"/>
    <col min="8481" max="8481" width="9.7109375" style="46" customWidth="1"/>
    <col min="8482" max="8482" width="9.5703125" style="46" customWidth="1"/>
    <col min="8483" max="8483" width="9.140625" style="46"/>
    <col min="8484" max="8484" width="9.7109375" style="46" customWidth="1"/>
    <col min="8485" max="8485" width="9.5703125" style="46" customWidth="1"/>
    <col min="8486" max="8704" width="9.140625" style="46"/>
    <col min="8705" max="8705" width="5.7109375" style="46" bestFit="1" customWidth="1"/>
    <col min="8706" max="8706" width="25.5703125" style="46" customWidth="1"/>
    <col min="8707" max="8717" width="9.7109375" style="46" customWidth="1"/>
    <col min="8718" max="8718" width="9.28515625" style="46" bestFit="1" customWidth="1"/>
    <col min="8719" max="8719" width="9.5703125" style="46" customWidth="1"/>
    <col min="8720" max="8720" width="9.7109375" style="46" customWidth="1"/>
    <col min="8721" max="8721" width="9.28515625" style="46" bestFit="1" customWidth="1"/>
    <col min="8722" max="8723" width="9.7109375" style="46" customWidth="1"/>
    <col min="8724" max="8724" width="9.140625" style="46"/>
    <col min="8725" max="8725" width="9.5703125" style="46" customWidth="1"/>
    <col min="8726" max="8726" width="9.7109375" style="46" customWidth="1"/>
    <col min="8727" max="8727" width="9.140625" style="46"/>
    <col min="8728" max="8728" width="9.7109375" style="46" customWidth="1"/>
    <col min="8729" max="8729" width="9.5703125" style="46" customWidth="1"/>
    <col min="8730" max="8730" width="9.140625" style="46"/>
    <col min="8731" max="8731" width="9.7109375" style="46" customWidth="1"/>
    <col min="8732" max="8732" width="9.5703125" style="46" customWidth="1"/>
    <col min="8733" max="8736" width="9.140625" style="46"/>
    <col min="8737" max="8737" width="9.7109375" style="46" customWidth="1"/>
    <col min="8738" max="8738" width="9.5703125" style="46" customWidth="1"/>
    <col min="8739" max="8739" width="9.140625" style="46"/>
    <col min="8740" max="8740" width="9.7109375" style="46" customWidth="1"/>
    <col min="8741" max="8741" width="9.5703125" style="46" customWidth="1"/>
    <col min="8742" max="8960" width="9.140625" style="46"/>
    <col min="8961" max="8961" width="5.7109375" style="46" bestFit="1" customWidth="1"/>
    <col min="8962" max="8962" width="25.5703125" style="46" customWidth="1"/>
    <col min="8963" max="8973" width="9.7109375" style="46" customWidth="1"/>
    <col min="8974" max="8974" width="9.28515625" style="46" bestFit="1" customWidth="1"/>
    <col min="8975" max="8975" width="9.5703125" style="46" customWidth="1"/>
    <col min="8976" max="8976" width="9.7109375" style="46" customWidth="1"/>
    <col min="8977" max="8977" width="9.28515625" style="46" bestFit="1" customWidth="1"/>
    <col min="8978" max="8979" width="9.7109375" style="46" customWidth="1"/>
    <col min="8980" max="8980" width="9.140625" style="46"/>
    <col min="8981" max="8981" width="9.5703125" style="46" customWidth="1"/>
    <col min="8982" max="8982" width="9.7109375" style="46" customWidth="1"/>
    <col min="8983" max="8983" width="9.140625" style="46"/>
    <col min="8984" max="8984" width="9.7109375" style="46" customWidth="1"/>
    <col min="8985" max="8985" width="9.5703125" style="46" customWidth="1"/>
    <col min="8986" max="8986" width="9.140625" style="46"/>
    <col min="8987" max="8987" width="9.7109375" style="46" customWidth="1"/>
    <col min="8988" max="8988" width="9.5703125" style="46" customWidth="1"/>
    <col min="8989" max="8992" width="9.140625" style="46"/>
    <col min="8993" max="8993" width="9.7109375" style="46" customWidth="1"/>
    <col min="8994" max="8994" width="9.5703125" style="46" customWidth="1"/>
    <col min="8995" max="8995" width="9.140625" style="46"/>
    <col min="8996" max="8996" width="9.7109375" style="46" customWidth="1"/>
    <col min="8997" max="8997" width="9.5703125" style="46" customWidth="1"/>
    <col min="8998" max="9216" width="9.140625" style="46"/>
    <col min="9217" max="9217" width="5.7109375" style="46" bestFit="1" customWidth="1"/>
    <col min="9218" max="9218" width="25.5703125" style="46" customWidth="1"/>
    <col min="9219" max="9229" width="9.7109375" style="46" customWidth="1"/>
    <col min="9230" max="9230" width="9.28515625" style="46" bestFit="1" customWidth="1"/>
    <col min="9231" max="9231" width="9.5703125" style="46" customWidth="1"/>
    <col min="9232" max="9232" width="9.7109375" style="46" customWidth="1"/>
    <col min="9233" max="9233" width="9.28515625" style="46" bestFit="1" customWidth="1"/>
    <col min="9234" max="9235" width="9.7109375" style="46" customWidth="1"/>
    <col min="9236" max="9236" width="9.140625" style="46"/>
    <col min="9237" max="9237" width="9.5703125" style="46" customWidth="1"/>
    <col min="9238" max="9238" width="9.7109375" style="46" customWidth="1"/>
    <col min="9239" max="9239" width="9.140625" style="46"/>
    <col min="9240" max="9240" width="9.7109375" style="46" customWidth="1"/>
    <col min="9241" max="9241" width="9.5703125" style="46" customWidth="1"/>
    <col min="9242" max="9242" width="9.140625" style="46"/>
    <col min="9243" max="9243" width="9.7109375" style="46" customWidth="1"/>
    <col min="9244" max="9244" width="9.5703125" style="46" customWidth="1"/>
    <col min="9245" max="9248" width="9.140625" style="46"/>
    <col min="9249" max="9249" width="9.7109375" style="46" customWidth="1"/>
    <col min="9250" max="9250" width="9.5703125" style="46" customWidth="1"/>
    <col min="9251" max="9251" width="9.140625" style="46"/>
    <col min="9252" max="9252" width="9.7109375" style="46" customWidth="1"/>
    <col min="9253" max="9253" width="9.5703125" style="46" customWidth="1"/>
    <col min="9254" max="9472" width="9.140625" style="46"/>
    <col min="9473" max="9473" width="5.7109375" style="46" bestFit="1" customWidth="1"/>
    <col min="9474" max="9474" width="25.5703125" style="46" customWidth="1"/>
    <col min="9475" max="9485" width="9.7109375" style="46" customWidth="1"/>
    <col min="9486" max="9486" width="9.28515625" style="46" bestFit="1" customWidth="1"/>
    <col min="9487" max="9487" width="9.5703125" style="46" customWidth="1"/>
    <col min="9488" max="9488" width="9.7109375" style="46" customWidth="1"/>
    <col min="9489" max="9489" width="9.28515625" style="46" bestFit="1" customWidth="1"/>
    <col min="9490" max="9491" width="9.7109375" style="46" customWidth="1"/>
    <col min="9492" max="9492" width="9.140625" style="46"/>
    <col min="9493" max="9493" width="9.5703125" style="46" customWidth="1"/>
    <col min="9494" max="9494" width="9.7109375" style="46" customWidth="1"/>
    <col min="9495" max="9495" width="9.140625" style="46"/>
    <col min="9496" max="9496" width="9.7109375" style="46" customWidth="1"/>
    <col min="9497" max="9497" width="9.5703125" style="46" customWidth="1"/>
    <col min="9498" max="9498" width="9.140625" style="46"/>
    <col min="9499" max="9499" width="9.7109375" style="46" customWidth="1"/>
    <col min="9500" max="9500" width="9.5703125" style="46" customWidth="1"/>
    <col min="9501" max="9504" width="9.140625" style="46"/>
    <col min="9505" max="9505" width="9.7109375" style="46" customWidth="1"/>
    <col min="9506" max="9506" width="9.5703125" style="46" customWidth="1"/>
    <col min="9507" max="9507" width="9.140625" style="46"/>
    <col min="9508" max="9508" width="9.7109375" style="46" customWidth="1"/>
    <col min="9509" max="9509" width="9.5703125" style="46" customWidth="1"/>
    <col min="9510" max="9728" width="9.140625" style="46"/>
    <col min="9729" max="9729" width="5.7109375" style="46" bestFit="1" customWidth="1"/>
    <col min="9730" max="9730" width="25.5703125" style="46" customWidth="1"/>
    <col min="9731" max="9741" width="9.7109375" style="46" customWidth="1"/>
    <col min="9742" max="9742" width="9.28515625" style="46" bestFit="1" customWidth="1"/>
    <col min="9743" max="9743" width="9.5703125" style="46" customWidth="1"/>
    <col min="9744" max="9744" width="9.7109375" style="46" customWidth="1"/>
    <col min="9745" max="9745" width="9.28515625" style="46" bestFit="1" customWidth="1"/>
    <col min="9746" max="9747" width="9.7109375" style="46" customWidth="1"/>
    <col min="9748" max="9748" width="9.140625" style="46"/>
    <col min="9749" max="9749" width="9.5703125" style="46" customWidth="1"/>
    <col min="9750" max="9750" width="9.7109375" style="46" customWidth="1"/>
    <col min="9751" max="9751" width="9.140625" style="46"/>
    <col min="9752" max="9752" width="9.7109375" style="46" customWidth="1"/>
    <col min="9753" max="9753" width="9.5703125" style="46" customWidth="1"/>
    <col min="9754" max="9754" width="9.140625" style="46"/>
    <col min="9755" max="9755" width="9.7109375" style="46" customWidth="1"/>
    <col min="9756" max="9756" width="9.5703125" style="46" customWidth="1"/>
    <col min="9757" max="9760" width="9.140625" style="46"/>
    <col min="9761" max="9761" width="9.7109375" style="46" customWidth="1"/>
    <col min="9762" max="9762" width="9.5703125" style="46" customWidth="1"/>
    <col min="9763" max="9763" width="9.140625" style="46"/>
    <col min="9764" max="9764" width="9.7109375" style="46" customWidth="1"/>
    <col min="9765" max="9765" width="9.5703125" style="46" customWidth="1"/>
    <col min="9766" max="9984" width="9.140625" style="46"/>
    <col min="9985" max="9985" width="5.7109375" style="46" bestFit="1" customWidth="1"/>
    <col min="9986" max="9986" width="25.5703125" style="46" customWidth="1"/>
    <col min="9987" max="9997" width="9.7109375" style="46" customWidth="1"/>
    <col min="9998" max="9998" width="9.28515625" style="46" bestFit="1" customWidth="1"/>
    <col min="9999" max="9999" width="9.5703125" style="46" customWidth="1"/>
    <col min="10000" max="10000" width="9.7109375" style="46" customWidth="1"/>
    <col min="10001" max="10001" width="9.28515625" style="46" bestFit="1" customWidth="1"/>
    <col min="10002" max="10003" width="9.7109375" style="46" customWidth="1"/>
    <col min="10004" max="10004" width="9.140625" style="46"/>
    <col min="10005" max="10005" width="9.5703125" style="46" customWidth="1"/>
    <col min="10006" max="10006" width="9.7109375" style="46" customWidth="1"/>
    <col min="10007" max="10007" width="9.140625" style="46"/>
    <col min="10008" max="10008" width="9.7109375" style="46" customWidth="1"/>
    <col min="10009" max="10009" width="9.5703125" style="46" customWidth="1"/>
    <col min="10010" max="10010" width="9.140625" style="46"/>
    <col min="10011" max="10011" width="9.7109375" style="46" customWidth="1"/>
    <col min="10012" max="10012" width="9.5703125" style="46" customWidth="1"/>
    <col min="10013" max="10016" width="9.140625" style="46"/>
    <col min="10017" max="10017" width="9.7109375" style="46" customWidth="1"/>
    <col min="10018" max="10018" width="9.5703125" style="46" customWidth="1"/>
    <col min="10019" max="10019" width="9.140625" style="46"/>
    <col min="10020" max="10020" width="9.7109375" style="46" customWidth="1"/>
    <col min="10021" max="10021" width="9.5703125" style="46" customWidth="1"/>
    <col min="10022" max="10240" width="9.140625" style="46"/>
    <col min="10241" max="10241" width="5.7109375" style="46" bestFit="1" customWidth="1"/>
    <col min="10242" max="10242" width="25.5703125" style="46" customWidth="1"/>
    <col min="10243" max="10253" width="9.7109375" style="46" customWidth="1"/>
    <col min="10254" max="10254" width="9.28515625" style="46" bestFit="1" customWidth="1"/>
    <col min="10255" max="10255" width="9.5703125" style="46" customWidth="1"/>
    <col min="10256" max="10256" width="9.7109375" style="46" customWidth="1"/>
    <col min="10257" max="10257" width="9.28515625" style="46" bestFit="1" customWidth="1"/>
    <col min="10258" max="10259" width="9.7109375" style="46" customWidth="1"/>
    <col min="10260" max="10260" width="9.140625" style="46"/>
    <col min="10261" max="10261" width="9.5703125" style="46" customWidth="1"/>
    <col min="10262" max="10262" width="9.7109375" style="46" customWidth="1"/>
    <col min="10263" max="10263" width="9.140625" style="46"/>
    <col min="10264" max="10264" width="9.7109375" style="46" customWidth="1"/>
    <col min="10265" max="10265" width="9.5703125" style="46" customWidth="1"/>
    <col min="10266" max="10266" width="9.140625" style="46"/>
    <col min="10267" max="10267" width="9.7109375" style="46" customWidth="1"/>
    <col min="10268" max="10268" width="9.5703125" style="46" customWidth="1"/>
    <col min="10269" max="10272" width="9.140625" style="46"/>
    <col min="10273" max="10273" width="9.7109375" style="46" customWidth="1"/>
    <col min="10274" max="10274" width="9.5703125" style="46" customWidth="1"/>
    <col min="10275" max="10275" width="9.140625" style="46"/>
    <col min="10276" max="10276" width="9.7109375" style="46" customWidth="1"/>
    <col min="10277" max="10277" width="9.5703125" style="46" customWidth="1"/>
    <col min="10278" max="10496" width="9.140625" style="46"/>
    <col min="10497" max="10497" width="5.7109375" style="46" bestFit="1" customWidth="1"/>
    <col min="10498" max="10498" width="25.5703125" style="46" customWidth="1"/>
    <col min="10499" max="10509" width="9.7109375" style="46" customWidth="1"/>
    <col min="10510" max="10510" width="9.28515625" style="46" bestFit="1" customWidth="1"/>
    <col min="10511" max="10511" width="9.5703125" style="46" customWidth="1"/>
    <col min="10512" max="10512" width="9.7109375" style="46" customWidth="1"/>
    <col min="10513" max="10513" width="9.28515625" style="46" bestFit="1" customWidth="1"/>
    <col min="10514" max="10515" width="9.7109375" style="46" customWidth="1"/>
    <col min="10516" max="10516" width="9.140625" style="46"/>
    <col min="10517" max="10517" width="9.5703125" style="46" customWidth="1"/>
    <col min="10518" max="10518" width="9.7109375" style="46" customWidth="1"/>
    <col min="10519" max="10519" width="9.140625" style="46"/>
    <col min="10520" max="10520" width="9.7109375" style="46" customWidth="1"/>
    <col min="10521" max="10521" width="9.5703125" style="46" customWidth="1"/>
    <col min="10522" max="10522" width="9.140625" style="46"/>
    <col min="10523" max="10523" width="9.7109375" style="46" customWidth="1"/>
    <col min="10524" max="10524" width="9.5703125" style="46" customWidth="1"/>
    <col min="10525" max="10528" width="9.140625" style="46"/>
    <col min="10529" max="10529" width="9.7109375" style="46" customWidth="1"/>
    <col min="10530" max="10530" width="9.5703125" style="46" customWidth="1"/>
    <col min="10531" max="10531" width="9.140625" style="46"/>
    <col min="10532" max="10532" width="9.7109375" style="46" customWidth="1"/>
    <col min="10533" max="10533" width="9.5703125" style="46" customWidth="1"/>
    <col min="10534" max="10752" width="9.140625" style="46"/>
    <col min="10753" max="10753" width="5.7109375" style="46" bestFit="1" customWidth="1"/>
    <col min="10754" max="10754" width="25.5703125" style="46" customWidth="1"/>
    <col min="10755" max="10765" width="9.7109375" style="46" customWidth="1"/>
    <col min="10766" max="10766" width="9.28515625" style="46" bestFit="1" customWidth="1"/>
    <col min="10767" max="10767" width="9.5703125" style="46" customWidth="1"/>
    <col min="10768" max="10768" width="9.7109375" style="46" customWidth="1"/>
    <col min="10769" max="10769" width="9.28515625" style="46" bestFit="1" customWidth="1"/>
    <col min="10770" max="10771" width="9.7109375" style="46" customWidth="1"/>
    <col min="10772" max="10772" width="9.140625" style="46"/>
    <col min="10773" max="10773" width="9.5703125" style="46" customWidth="1"/>
    <col min="10774" max="10774" width="9.7109375" style="46" customWidth="1"/>
    <col min="10775" max="10775" width="9.140625" style="46"/>
    <col min="10776" max="10776" width="9.7109375" style="46" customWidth="1"/>
    <col min="10777" max="10777" width="9.5703125" style="46" customWidth="1"/>
    <col min="10778" max="10778" width="9.140625" style="46"/>
    <col min="10779" max="10779" width="9.7109375" style="46" customWidth="1"/>
    <col min="10780" max="10780" width="9.5703125" style="46" customWidth="1"/>
    <col min="10781" max="10784" width="9.140625" style="46"/>
    <col min="10785" max="10785" width="9.7109375" style="46" customWidth="1"/>
    <col min="10786" max="10786" width="9.5703125" style="46" customWidth="1"/>
    <col min="10787" max="10787" width="9.140625" style="46"/>
    <col min="10788" max="10788" width="9.7109375" style="46" customWidth="1"/>
    <col min="10789" max="10789" width="9.5703125" style="46" customWidth="1"/>
    <col min="10790" max="11008" width="9.140625" style="46"/>
    <col min="11009" max="11009" width="5.7109375" style="46" bestFit="1" customWidth="1"/>
    <col min="11010" max="11010" width="25.5703125" style="46" customWidth="1"/>
    <col min="11011" max="11021" width="9.7109375" style="46" customWidth="1"/>
    <col min="11022" max="11022" width="9.28515625" style="46" bestFit="1" customWidth="1"/>
    <col min="11023" max="11023" width="9.5703125" style="46" customWidth="1"/>
    <col min="11024" max="11024" width="9.7109375" style="46" customWidth="1"/>
    <col min="11025" max="11025" width="9.28515625" style="46" bestFit="1" customWidth="1"/>
    <col min="11026" max="11027" width="9.7109375" style="46" customWidth="1"/>
    <col min="11028" max="11028" width="9.140625" style="46"/>
    <col min="11029" max="11029" width="9.5703125" style="46" customWidth="1"/>
    <col min="11030" max="11030" width="9.7109375" style="46" customWidth="1"/>
    <col min="11031" max="11031" width="9.140625" style="46"/>
    <col min="11032" max="11032" width="9.7109375" style="46" customWidth="1"/>
    <col min="11033" max="11033" width="9.5703125" style="46" customWidth="1"/>
    <col min="11034" max="11034" width="9.140625" style="46"/>
    <col min="11035" max="11035" width="9.7109375" style="46" customWidth="1"/>
    <col min="11036" max="11036" width="9.5703125" style="46" customWidth="1"/>
    <col min="11037" max="11040" width="9.140625" style="46"/>
    <col min="11041" max="11041" width="9.7109375" style="46" customWidth="1"/>
    <col min="11042" max="11042" width="9.5703125" style="46" customWidth="1"/>
    <col min="11043" max="11043" width="9.140625" style="46"/>
    <col min="11044" max="11044" width="9.7109375" style="46" customWidth="1"/>
    <col min="11045" max="11045" width="9.5703125" style="46" customWidth="1"/>
    <col min="11046" max="11264" width="9.140625" style="46"/>
    <col min="11265" max="11265" width="5.7109375" style="46" bestFit="1" customWidth="1"/>
    <col min="11266" max="11266" width="25.5703125" style="46" customWidth="1"/>
    <col min="11267" max="11277" width="9.7109375" style="46" customWidth="1"/>
    <col min="11278" max="11278" width="9.28515625" style="46" bestFit="1" customWidth="1"/>
    <col min="11279" max="11279" width="9.5703125" style="46" customWidth="1"/>
    <col min="11280" max="11280" width="9.7109375" style="46" customWidth="1"/>
    <col min="11281" max="11281" width="9.28515625" style="46" bestFit="1" customWidth="1"/>
    <col min="11282" max="11283" width="9.7109375" style="46" customWidth="1"/>
    <col min="11284" max="11284" width="9.140625" style="46"/>
    <col min="11285" max="11285" width="9.5703125" style="46" customWidth="1"/>
    <col min="11286" max="11286" width="9.7109375" style="46" customWidth="1"/>
    <col min="11287" max="11287" width="9.140625" style="46"/>
    <col min="11288" max="11288" width="9.7109375" style="46" customWidth="1"/>
    <col min="11289" max="11289" width="9.5703125" style="46" customWidth="1"/>
    <col min="11290" max="11290" width="9.140625" style="46"/>
    <col min="11291" max="11291" width="9.7109375" style="46" customWidth="1"/>
    <col min="11292" max="11292" width="9.5703125" style="46" customWidth="1"/>
    <col min="11293" max="11296" width="9.140625" style="46"/>
    <col min="11297" max="11297" width="9.7109375" style="46" customWidth="1"/>
    <col min="11298" max="11298" width="9.5703125" style="46" customWidth="1"/>
    <col min="11299" max="11299" width="9.140625" style="46"/>
    <col min="11300" max="11300" width="9.7109375" style="46" customWidth="1"/>
    <col min="11301" max="11301" width="9.5703125" style="46" customWidth="1"/>
    <col min="11302" max="11520" width="9.140625" style="46"/>
    <col min="11521" max="11521" width="5.7109375" style="46" bestFit="1" customWidth="1"/>
    <col min="11522" max="11522" width="25.5703125" style="46" customWidth="1"/>
    <col min="11523" max="11533" width="9.7109375" style="46" customWidth="1"/>
    <col min="11534" max="11534" width="9.28515625" style="46" bestFit="1" customWidth="1"/>
    <col min="11535" max="11535" width="9.5703125" style="46" customWidth="1"/>
    <col min="11536" max="11536" width="9.7109375" style="46" customWidth="1"/>
    <col min="11537" max="11537" width="9.28515625" style="46" bestFit="1" customWidth="1"/>
    <col min="11538" max="11539" width="9.7109375" style="46" customWidth="1"/>
    <col min="11540" max="11540" width="9.140625" style="46"/>
    <col min="11541" max="11541" width="9.5703125" style="46" customWidth="1"/>
    <col min="11542" max="11542" width="9.7109375" style="46" customWidth="1"/>
    <col min="11543" max="11543" width="9.140625" style="46"/>
    <col min="11544" max="11544" width="9.7109375" style="46" customWidth="1"/>
    <col min="11545" max="11545" width="9.5703125" style="46" customWidth="1"/>
    <col min="11546" max="11546" width="9.140625" style="46"/>
    <col min="11547" max="11547" width="9.7109375" style="46" customWidth="1"/>
    <col min="11548" max="11548" width="9.5703125" style="46" customWidth="1"/>
    <col min="11549" max="11552" width="9.140625" style="46"/>
    <col min="11553" max="11553" width="9.7109375" style="46" customWidth="1"/>
    <col min="11554" max="11554" width="9.5703125" style="46" customWidth="1"/>
    <col min="11555" max="11555" width="9.140625" style="46"/>
    <col min="11556" max="11556" width="9.7109375" style="46" customWidth="1"/>
    <col min="11557" max="11557" width="9.5703125" style="46" customWidth="1"/>
    <col min="11558" max="11776" width="9.140625" style="46"/>
    <col min="11777" max="11777" width="5.7109375" style="46" bestFit="1" customWidth="1"/>
    <col min="11778" max="11778" width="25.5703125" style="46" customWidth="1"/>
    <col min="11779" max="11789" width="9.7109375" style="46" customWidth="1"/>
    <col min="11790" max="11790" width="9.28515625" style="46" bestFit="1" customWidth="1"/>
    <col min="11791" max="11791" width="9.5703125" style="46" customWidth="1"/>
    <col min="11792" max="11792" width="9.7109375" style="46" customWidth="1"/>
    <col min="11793" max="11793" width="9.28515625" style="46" bestFit="1" customWidth="1"/>
    <col min="11794" max="11795" width="9.7109375" style="46" customWidth="1"/>
    <col min="11796" max="11796" width="9.140625" style="46"/>
    <col min="11797" max="11797" width="9.5703125" style="46" customWidth="1"/>
    <col min="11798" max="11798" width="9.7109375" style="46" customWidth="1"/>
    <col min="11799" max="11799" width="9.140625" style="46"/>
    <col min="11800" max="11800" width="9.7109375" style="46" customWidth="1"/>
    <col min="11801" max="11801" width="9.5703125" style="46" customWidth="1"/>
    <col min="11802" max="11802" width="9.140625" style="46"/>
    <col min="11803" max="11803" width="9.7109375" style="46" customWidth="1"/>
    <col min="11804" max="11804" width="9.5703125" style="46" customWidth="1"/>
    <col min="11805" max="11808" width="9.140625" style="46"/>
    <col min="11809" max="11809" width="9.7109375" style="46" customWidth="1"/>
    <col min="11810" max="11810" width="9.5703125" style="46" customWidth="1"/>
    <col min="11811" max="11811" width="9.140625" style="46"/>
    <col min="11812" max="11812" width="9.7109375" style="46" customWidth="1"/>
    <col min="11813" max="11813" width="9.5703125" style="46" customWidth="1"/>
    <col min="11814" max="12032" width="9.140625" style="46"/>
    <col min="12033" max="12033" width="5.7109375" style="46" bestFit="1" customWidth="1"/>
    <col min="12034" max="12034" width="25.5703125" style="46" customWidth="1"/>
    <col min="12035" max="12045" width="9.7109375" style="46" customWidth="1"/>
    <col min="12046" max="12046" width="9.28515625" style="46" bestFit="1" customWidth="1"/>
    <col min="12047" max="12047" width="9.5703125" style="46" customWidth="1"/>
    <col min="12048" max="12048" width="9.7109375" style="46" customWidth="1"/>
    <col min="12049" max="12049" width="9.28515625" style="46" bestFit="1" customWidth="1"/>
    <col min="12050" max="12051" width="9.7109375" style="46" customWidth="1"/>
    <col min="12052" max="12052" width="9.140625" style="46"/>
    <col min="12053" max="12053" width="9.5703125" style="46" customWidth="1"/>
    <col min="12054" max="12054" width="9.7109375" style="46" customWidth="1"/>
    <col min="12055" max="12055" width="9.140625" style="46"/>
    <col min="12056" max="12056" width="9.7109375" style="46" customWidth="1"/>
    <col min="12057" max="12057" width="9.5703125" style="46" customWidth="1"/>
    <col min="12058" max="12058" width="9.140625" style="46"/>
    <col min="12059" max="12059" width="9.7109375" style="46" customWidth="1"/>
    <col min="12060" max="12060" width="9.5703125" style="46" customWidth="1"/>
    <col min="12061" max="12064" width="9.140625" style="46"/>
    <col min="12065" max="12065" width="9.7109375" style="46" customWidth="1"/>
    <col min="12066" max="12066" width="9.5703125" style="46" customWidth="1"/>
    <col min="12067" max="12067" width="9.140625" style="46"/>
    <col min="12068" max="12068" width="9.7109375" style="46" customWidth="1"/>
    <col min="12069" max="12069" width="9.5703125" style="46" customWidth="1"/>
    <col min="12070" max="12288" width="9.140625" style="46"/>
    <col min="12289" max="12289" width="5.7109375" style="46" bestFit="1" customWidth="1"/>
    <col min="12290" max="12290" width="25.5703125" style="46" customWidth="1"/>
    <col min="12291" max="12301" width="9.7109375" style="46" customWidth="1"/>
    <col min="12302" max="12302" width="9.28515625" style="46" bestFit="1" customWidth="1"/>
    <col min="12303" max="12303" width="9.5703125" style="46" customWidth="1"/>
    <col min="12304" max="12304" width="9.7109375" style="46" customWidth="1"/>
    <col min="12305" max="12305" width="9.28515625" style="46" bestFit="1" customWidth="1"/>
    <col min="12306" max="12307" width="9.7109375" style="46" customWidth="1"/>
    <col min="12308" max="12308" width="9.140625" style="46"/>
    <col min="12309" max="12309" width="9.5703125" style="46" customWidth="1"/>
    <col min="12310" max="12310" width="9.7109375" style="46" customWidth="1"/>
    <col min="12311" max="12311" width="9.140625" style="46"/>
    <col min="12312" max="12312" width="9.7109375" style="46" customWidth="1"/>
    <col min="12313" max="12313" width="9.5703125" style="46" customWidth="1"/>
    <col min="12314" max="12314" width="9.140625" style="46"/>
    <col min="12315" max="12315" width="9.7109375" style="46" customWidth="1"/>
    <col min="12316" max="12316" width="9.5703125" style="46" customWidth="1"/>
    <col min="12317" max="12320" width="9.140625" style="46"/>
    <col min="12321" max="12321" width="9.7109375" style="46" customWidth="1"/>
    <col min="12322" max="12322" width="9.5703125" style="46" customWidth="1"/>
    <col min="12323" max="12323" width="9.140625" style="46"/>
    <col min="12324" max="12324" width="9.7109375" style="46" customWidth="1"/>
    <col min="12325" max="12325" width="9.5703125" style="46" customWidth="1"/>
    <col min="12326" max="12544" width="9.140625" style="46"/>
    <col min="12545" max="12545" width="5.7109375" style="46" bestFit="1" customWidth="1"/>
    <col min="12546" max="12546" width="25.5703125" style="46" customWidth="1"/>
    <col min="12547" max="12557" width="9.7109375" style="46" customWidth="1"/>
    <col min="12558" max="12558" width="9.28515625" style="46" bestFit="1" customWidth="1"/>
    <col min="12559" max="12559" width="9.5703125" style="46" customWidth="1"/>
    <col min="12560" max="12560" width="9.7109375" style="46" customWidth="1"/>
    <col min="12561" max="12561" width="9.28515625" style="46" bestFit="1" customWidth="1"/>
    <col min="12562" max="12563" width="9.7109375" style="46" customWidth="1"/>
    <col min="12564" max="12564" width="9.140625" style="46"/>
    <col min="12565" max="12565" width="9.5703125" style="46" customWidth="1"/>
    <col min="12566" max="12566" width="9.7109375" style="46" customWidth="1"/>
    <col min="12567" max="12567" width="9.140625" style="46"/>
    <col min="12568" max="12568" width="9.7109375" style="46" customWidth="1"/>
    <col min="12569" max="12569" width="9.5703125" style="46" customWidth="1"/>
    <col min="12570" max="12570" width="9.140625" style="46"/>
    <col min="12571" max="12571" width="9.7109375" style="46" customWidth="1"/>
    <col min="12572" max="12572" width="9.5703125" style="46" customWidth="1"/>
    <col min="12573" max="12576" width="9.140625" style="46"/>
    <col min="12577" max="12577" width="9.7109375" style="46" customWidth="1"/>
    <col min="12578" max="12578" width="9.5703125" style="46" customWidth="1"/>
    <col min="12579" max="12579" width="9.140625" style="46"/>
    <col min="12580" max="12580" width="9.7109375" style="46" customWidth="1"/>
    <col min="12581" max="12581" width="9.5703125" style="46" customWidth="1"/>
    <col min="12582" max="12800" width="9.140625" style="46"/>
    <col min="12801" max="12801" width="5.7109375" style="46" bestFit="1" customWidth="1"/>
    <col min="12802" max="12802" width="25.5703125" style="46" customWidth="1"/>
    <col min="12803" max="12813" width="9.7109375" style="46" customWidth="1"/>
    <col min="12814" max="12814" width="9.28515625" style="46" bestFit="1" customWidth="1"/>
    <col min="12815" max="12815" width="9.5703125" style="46" customWidth="1"/>
    <col min="12816" max="12816" width="9.7109375" style="46" customWidth="1"/>
    <col min="12817" max="12817" width="9.28515625" style="46" bestFit="1" customWidth="1"/>
    <col min="12818" max="12819" width="9.7109375" style="46" customWidth="1"/>
    <col min="12820" max="12820" width="9.140625" style="46"/>
    <col min="12821" max="12821" width="9.5703125" style="46" customWidth="1"/>
    <col min="12822" max="12822" width="9.7109375" style="46" customWidth="1"/>
    <col min="12823" max="12823" width="9.140625" style="46"/>
    <col min="12824" max="12824" width="9.7109375" style="46" customWidth="1"/>
    <col min="12825" max="12825" width="9.5703125" style="46" customWidth="1"/>
    <col min="12826" max="12826" width="9.140625" style="46"/>
    <col min="12827" max="12827" width="9.7109375" style="46" customWidth="1"/>
    <col min="12828" max="12828" width="9.5703125" style="46" customWidth="1"/>
    <col min="12829" max="12832" width="9.140625" style="46"/>
    <col min="12833" max="12833" width="9.7109375" style="46" customWidth="1"/>
    <col min="12834" max="12834" width="9.5703125" style="46" customWidth="1"/>
    <col min="12835" max="12835" width="9.140625" style="46"/>
    <col min="12836" max="12836" width="9.7109375" style="46" customWidth="1"/>
    <col min="12837" max="12837" width="9.5703125" style="46" customWidth="1"/>
    <col min="12838" max="13056" width="9.140625" style="46"/>
    <col min="13057" max="13057" width="5.7109375" style="46" bestFit="1" customWidth="1"/>
    <col min="13058" max="13058" width="25.5703125" style="46" customWidth="1"/>
    <col min="13059" max="13069" width="9.7109375" style="46" customWidth="1"/>
    <col min="13070" max="13070" width="9.28515625" style="46" bestFit="1" customWidth="1"/>
    <col min="13071" max="13071" width="9.5703125" style="46" customWidth="1"/>
    <col min="13072" max="13072" width="9.7109375" style="46" customWidth="1"/>
    <col min="13073" max="13073" width="9.28515625" style="46" bestFit="1" customWidth="1"/>
    <col min="13074" max="13075" width="9.7109375" style="46" customWidth="1"/>
    <col min="13076" max="13076" width="9.140625" style="46"/>
    <col min="13077" max="13077" width="9.5703125" style="46" customWidth="1"/>
    <col min="13078" max="13078" width="9.7109375" style="46" customWidth="1"/>
    <col min="13079" max="13079" width="9.140625" style="46"/>
    <col min="13080" max="13080" width="9.7109375" style="46" customWidth="1"/>
    <col min="13081" max="13081" width="9.5703125" style="46" customWidth="1"/>
    <col min="13082" max="13082" width="9.140625" style="46"/>
    <col min="13083" max="13083" width="9.7109375" style="46" customWidth="1"/>
    <col min="13084" max="13084" width="9.5703125" style="46" customWidth="1"/>
    <col min="13085" max="13088" width="9.140625" style="46"/>
    <col min="13089" max="13089" width="9.7109375" style="46" customWidth="1"/>
    <col min="13090" max="13090" width="9.5703125" style="46" customWidth="1"/>
    <col min="13091" max="13091" width="9.140625" style="46"/>
    <col min="13092" max="13092" width="9.7109375" style="46" customWidth="1"/>
    <col min="13093" max="13093" width="9.5703125" style="46" customWidth="1"/>
    <col min="13094" max="13312" width="9.140625" style="46"/>
    <col min="13313" max="13313" width="5.7109375" style="46" bestFit="1" customWidth="1"/>
    <col min="13314" max="13314" width="25.5703125" style="46" customWidth="1"/>
    <col min="13315" max="13325" width="9.7109375" style="46" customWidth="1"/>
    <col min="13326" max="13326" width="9.28515625" style="46" bestFit="1" customWidth="1"/>
    <col min="13327" max="13327" width="9.5703125" style="46" customWidth="1"/>
    <col min="13328" max="13328" width="9.7109375" style="46" customWidth="1"/>
    <col min="13329" max="13329" width="9.28515625" style="46" bestFit="1" customWidth="1"/>
    <col min="13330" max="13331" width="9.7109375" style="46" customWidth="1"/>
    <col min="13332" max="13332" width="9.140625" style="46"/>
    <col min="13333" max="13333" width="9.5703125" style="46" customWidth="1"/>
    <col min="13334" max="13334" width="9.7109375" style="46" customWidth="1"/>
    <col min="13335" max="13335" width="9.140625" style="46"/>
    <col min="13336" max="13336" width="9.7109375" style="46" customWidth="1"/>
    <col min="13337" max="13337" width="9.5703125" style="46" customWidth="1"/>
    <col min="13338" max="13338" width="9.140625" style="46"/>
    <col min="13339" max="13339" width="9.7109375" style="46" customWidth="1"/>
    <col min="13340" max="13340" width="9.5703125" style="46" customWidth="1"/>
    <col min="13341" max="13344" width="9.140625" style="46"/>
    <col min="13345" max="13345" width="9.7109375" style="46" customWidth="1"/>
    <col min="13346" max="13346" width="9.5703125" style="46" customWidth="1"/>
    <col min="13347" max="13347" width="9.140625" style="46"/>
    <col min="13348" max="13348" width="9.7109375" style="46" customWidth="1"/>
    <col min="13349" max="13349" width="9.5703125" style="46" customWidth="1"/>
    <col min="13350" max="13568" width="9.140625" style="46"/>
    <col min="13569" max="13569" width="5.7109375" style="46" bestFit="1" customWidth="1"/>
    <col min="13570" max="13570" width="25.5703125" style="46" customWidth="1"/>
    <col min="13571" max="13581" width="9.7109375" style="46" customWidth="1"/>
    <col min="13582" max="13582" width="9.28515625" style="46" bestFit="1" customWidth="1"/>
    <col min="13583" max="13583" width="9.5703125" style="46" customWidth="1"/>
    <col min="13584" max="13584" width="9.7109375" style="46" customWidth="1"/>
    <col min="13585" max="13585" width="9.28515625" style="46" bestFit="1" customWidth="1"/>
    <col min="13586" max="13587" width="9.7109375" style="46" customWidth="1"/>
    <col min="13588" max="13588" width="9.140625" style="46"/>
    <col min="13589" max="13589" width="9.5703125" style="46" customWidth="1"/>
    <col min="13590" max="13590" width="9.7109375" style="46" customWidth="1"/>
    <col min="13591" max="13591" width="9.140625" style="46"/>
    <col min="13592" max="13592" width="9.7109375" style="46" customWidth="1"/>
    <col min="13593" max="13593" width="9.5703125" style="46" customWidth="1"/>
    <col min="13594" max="13594" width="9.140625" style="46"/>
    <col min="13595" max="13595" width="9.7109375" style="46" customWidth="1"/>
    <col min="13596" max="13596" width="9.5703125" style="46" customWidth="1"/>
    <col min="13597" max="13600" width="9.140625" style="46"/>
    <col min="13601" max="13601" width="9.7109375" style="46" customWidth="1"/>
    <col min="13602" max="13602" width="9.5703125" style="46" customWidth="1"/>
    <col min="13603" max="13603" width="9.140625" style="46"/>
    <col min="13604" max="13604" width="9.7109375" style="46" customWidth="1"/>
    <col min="13605" max="13605" width="9.5703125" style="46" customWidth="1"/>
    <col min="13606" max="13824" width="9.140625" style="46"/>
    <col min="13825" max="13825" width="5.7109375" style="46" bestFit="1" customWidth="1"/>
    <col min="13826" max="13826" width="25.5703125" style="46" customWidth="1"/>
    <col min="13827" max="13837" width="9.7109375" style="46" customWidth="1"/>
    <col min="13838" max="13838" width="9.28515625" style="46" bestFit="1" customWidth="1"/>
    <col min="13839" max="13839" width="9.5703125" style="46" customWidth="1"/>
    <col min="13840" max="13840" width="9.7109375" style="46" customWidth="1"/>
    <col min="13841" max="13841" width="9.28515625" style="46" bestFit="1" customWidth="1"/>
    <col min="13842" max="13843" width="9.7109375" style="46" customWidth="1"/>
    <col min="13844" max="13844" width="9.140625" style="46"/>
    <col min="13845" max="13845" width="9.5703125" style="46" customWidth="1"/>
    <col min="13846" max="13846" width="9.7109375" style="46" customWidth="1"/>
    <col min="13847" max="13847" width="9.140625" style="46"/>
    <col min="13848" max="13848" width="9.7109375" style="46" customWidth="1"/>
    <col min="13849" max="13849" width="9.5703125" style="46" customWidth="1"/>
    <col min="13850" max="13850" width="9.140625" style="46"/>
    <col min="13851" max="13851" width="9.7109375" style="46" customWidth="1"/>
    <col min="13852" max="13852" width="9.5703125" style="46" customWidth="1"/>
    <col min="13853" max="13856" width="9.140625" style="46"/>
    <col min="13857" max="13857" width="9.7109375" style="46" customWidth="1"/>
    <col min="13858" max="13858" width="9.5703125" style="46" customWidth="1"/>
    <col min="13859" max="13859" width="9.140625" style="46"/>
    <col min="13860" max="13860" width="9.7109375" style="46" customWidth="1"/>
    <col min="13861" max="13861" width="9.5703125" style="46" customWidth="1"/>
    <col min="13862" max="14080" width="9.140625" style="46"/>
    <col min="14081" max="14081" width="5.7109375" style="46" bestFit="1" customWidth="1"/>
    <col min="14082" max="14082" width="25.5703125" style="46" customWidth="1"/>
    <col min="14083" max="14093" width="9.7109375" style="46" customWidth="1"/>
    <col min="14094" max="14094" width="9.28515625" style="46" bestFit="1" customWidth="1"/>
    <col min="14095" max="14095" width="9.5703125" style="46" customWidth="1"/>
    <col min="14096" max="14096" width="9.7109375" style="46" customWidth="1"/>
    <col min="14097" max="14097" width="9.28515625" style="46" bestFit="1" customWidth="1"/>
    <col min="14098" max="14099" width="9.7109375" style="46" customWidth="1"/>
    <col min="14100" max="14100" width="9.140625" style="46"/>
    <col min="14101" max="14101" width="9.5703125" style="46" customWidth="1"/>
    <col min="14102" max="14102" width="9.7109375" style="46" customWidth="1"/>
    <col min="14103" max="14103" width="9.140625" style="46"/>
    <col min="14104" max="14104" width="9.7109375" style="46" customWidth="1"/>
    <col min="14105" max="14105" width="9.5703125" style="46" customWidth="1"/>
    <col min="14106" max="14106" width="9.140625" style="46"/>
    <col min="14107" max="14107" width="9.7109375" style="46" customWidth="1"/>
    <col min="14108" max="14108" width="9.5703125" style="46" customWidth="1"/>
    <col min="14109" max="14112" width="9.140625" style="46"/>
    <col min="14113" max="14113" width="9.7109375" style="46" customWidth="1"/>
    <col min="14114" max="14114" width="9.5703125" style="46" customWidth="1"/>
    <col min="14115" max="14115" width="9.140625" style="46"/>
    <col min="14116" max="14116" width="9.7109375" style="46" customWidth="1"/>
    <col min="14117" max="14117" width="9.5703125" style="46" customWidth="1"/>
    <col min="14118" max="14336" width="9.140625" style="46"/>
    <col min="14337" max="14337" width="5.7109375" style="46" bestFit="1" customWidth="1"/>
    <col min="14338" max="14338" width="25.5703125" style="46" customWidth="1"/>
    <col min="14339" max="14349" width="9.7109375" style="46" customWidth="1"/>
    <col min="14350" max="14350" width="9.28515625" style="46" bestFit="1" customWidth="1"/>
    <col min="14351" max="14351" width="9.5703125" style="46" customWidth="1"/>
    <col min="14352" max="14352" width="9.7109375" style="46" customWidth="1"/>
    <col min="14353" max="14353" width="9.28515625" style="46" bestFit="1" customWidth="1"/>
    <col min="14354" max="14355" width="9.7109375" style="46" customWidth="1"/>
    <col min="14356" max="14356" width="9.140625" style="46"/>
    <col min="14357" max="14357" width="9.5703125" style="46" customWidth="1"/>
    <col min="14358" max="14358" width="9.7109375" style="46" customWidth="1"/>
    <col min="14359" max="14359" width="9.140625" style="46"/>
    <col min="14360" max="14360" width="9.7109375" style="46" customWidth="1"/>
    <col min="14361" max="14361" width="9.5703125" style="46" customWidth="1"/>
    <col min="14362" max="14362" width="9.140625" style="46"/>
    <col min="14363" max="14363" width="9.7109375" style="46" customWidth="1"/>
    <col min="14364" max="14364" width="9.5703125" style="46" customWidth="1"/>
    <col min="14365" max="14368" width="9.140625" style="46"/>
    <col min="14369" max="14369" width="9.7109375" style="46" customWidth="1"/>
    <col min="14370" max="14370" width="9.5703125" style="46" customWidth="1"/>
    <col min="14371" max="14371" width="9.140625" style="46"/>
    <col min="14372" max="14372" width="9.7109375" style="46" customWidth="1"/>
    <col min="14373" max="14373" width="9.5703125" style="46" customWidth="1"/>
    <col min="14374" max="14592" width="9.140625" style="46"/>
    <col min="14593" max="14593" width="5.7109375" style="46" bestFit="1" customWidth="1"/>
    <col min="14594" max="14594" width="25.5703125" style="46" customWidth="1"/>
    <col min="14595" max="14605" width="9.7109375" style="46" customWidth="1"/>
    <col min="14606" max="14606" width="9.28515625" style="46" bestFit="1" customWidth="1"/>
    <col min="14607" max="14607" width="9.5703125" style="46" customWidth="1"/>
    <col min="14608" max="14608" width="9.7109375" style="46" customWidth="1"/>
    <col min="14609" max="14609" width="9.28515625" style="46" bestFit="1" customWidth="1"/>
    <col min="14610" max="14611" width="9.7109375" style="46" customWidth="1"/>
    <col min="14612" max="14612" width="9.140625" style="46"/>
    <col min="14613" max="14613" width="9.5703125" style="46" customWidth="1"/>
    <col min="14614" max="14614" width="9.7109375" style="46" customWidth="1"/>
    <col min="14615" max="14615" width="9.140625" style="46"/>
    <col min="14616" max="14616" width="9.7109375" style="46" customWidth="1"/>
    <col min="14617" max="14617" width="9.5703125" style="46" customWidth="1"/>
    <col min="14618" max="14618" width="9.140625" style="46"/>
    <col min="14619" max="14619" width="9.7109375" style="46" customWidth="1"/>
    <col min="14620" max="14620" width="9.5703125" style="46" customWidth="1"/>
    <col min="14621" max="14624" width="9.140625" style="46"/>
    <col min="14625" max="14625" width="9.7109375" style="46" customWidth="1"/>
    <col min="14626" max="14626" width="9.5703125" style="46" customWidth="1"/>
    <col min="14627" max="14627" width="9.140625" style="46"/>
    <col min="14628" max="14628" width="9.7109375" style="46" customWidth="1"/>
    <col min="14629" max="14629" width="9.5703125" style="46" customWidth="1"/>
    <col min="14630" max="14848" width="9.140625" style="46"/>
    <col min="14849" max="14849" width="5.7109375" style="46" bestFit="1" customWidth="1"/>
    <col min="14850" max="14850" width="25.5703125" style="46" customWidth="1"/>
    <col min="14851" max="14861" width="9.7109375" style="46" customWidth="1"/>
    <col min="14862" max="14862" width="9.28515625" style="46" bestFit="1" customWidth="1"/>
    <col min="14863" max="14863" width="9.5703125" style="46" customWidth="1"/>
    <col min="14864" max="14864" width="9.7109375" style="46" customWidth="1"/>
    <col min="14865" max="14865" width="9.28515625" style="46" bestFit="1" customWidth="1"/>
    <col min="14866" max="14867" width="9.7109375" style="46" customWidth="1"/>
    <col min="14868" max="14868" width="9.140625" style="46"/>
    <col min="14869" max="14869" width="9.5703125" style="46" customWidth="1"/>
    <col min="14870" max="14870" width="9.7109375" style="46" customWidth="1"/>
    <col min="14871" max="14871" width="9.140625" style="46"/>
    <col min="14872" max="14872" width="9.7109375" style="46" customWidth="1"/>
    <col min="14873" max="14873" width="9.5703125" style="46" customWidth="1"/>
    <col min="14874" max="14874" width="9.140625" style="46"/>
    <col min="14875" max="14875" width="9.7109375" style="46" customWidth="1"/>
    <col min="14876" max="14876" width="9.5703125" style="46" customWidth="1"/>
    <col min="14877" max="14880" width="9.140625" style="46"/>
    <col min="14881" max="14881" width="9.7109375" style="46" customWidth="1"/>
    <col min="14882" max="14882" width="9.5703125" style="46" customWidth="1"/>
    <col min="14883" max="14883" width="9.140625" style="46"/>
    <col min="14884" max="14884" width="9.7109375" style="46" customWidth="1"/>
    <col min="14885" max="14885" width="9.5703125" style="46" customWidth="1"/>
    <col min="14886" max="15104" width="9.140625" style="46"/>
    <col min="15105" max="15105" width="5.7109375" style="46" bestFit="1" customWidth="1"/>
    <col min="15106" max="15106" width="25.5703125" style="46" customWidth="1"/>
    <col min="15107" max="15117" width="9.7109375" style="46" customWidth="1"/>
    <col min="15118" max="15118" width="9.28515625" style="46" bestFit="1" customWidth="1"/>
    <col min="15119" max="15119" width="9.5703125" style="46" customWidth="1"/>
    <col min="15120" max="15120" width="9.7109375" style="46" customWidth="1"/>
    <col min="15121" max="15121" width="9.28515625" style="46" bestFit="1" customWidth="1"/>
    <col min="15122" max="15123" width="9.7109375" style="46" customWidth="1"/>
    <col min="15124" max="15124" width="9.140625" style="46"/>
    <col min="15125" max="15125" width="9.5703125" style="46" customWidth="1"/>
    <col min="15126" max="15126" width="9.7109375" style="46" customWidth="1"/>
    <col min="15127" max="15127" width="9.140625" style="46"/>
    <col min="15128" max="15128" width="9.7109375" style="46" customWidth="1"/>
    <col min="15129" max="15129" width="9.5703125" style="46" customWidth="1"/>
    <col min="15130" max="15130" width="9.140625" style="46"/>
    <col min="15131" max="15131" width="9.7109375" style="46" customWidth="1"/>
    <col min="15132" max="15132" width="9.5703125" style="46" customWidth="1"/>
    <col min="15133" max="15136" width="9.140625" style="46"/>
    <col min="15137" max="15137" width="9.7109375" style="46" customWidth="1"/>
    <col min="15138" max="15138" width="9.5703125" style="46" customWidth="1"/>
    <col min="15139" max="15139" width="9.140625" style="46"/>
    <col min="15140" max="15140" width="9.7109375" style="46" customWidth="1"/>
    <col min="15141" max="15141" width="9.5703125" style="46" customWidth="1"/>
    <col min="15142" max="15360" width="9.140625" style="46"/>
    <col min="15361" max="15361" width="5.7109375" style="46" bestFit="1" customWidth="1"/>
    <col min="15362" max="15362" width="25.5703125" style="46" customWidth="1"/>
    <col min="15363" max="15373" width="9.7109375" style="46" customWidth="1"/>
    <col min="15374" max="15374" width="9.28515625" style="46" bestFit="1" customWidth="1"/>
    <col min="15375" max="15375" width="9.5703125" style="46" customWidth="1"/>
    <col min="15376" max="15376" width="9.7109375" style="46" customWidth="1"/>
    <col min="15377" max="15377" width="9.28515625" style="46" bestFit="1" customWidth="1"/>
    <col min="15378" max="15379" width="9.7109375" style="46" customWidth="1"/>
    <col min="15380" max="15380" width="9.140625" style="46"/>
    <col min="15381" max="15381" width="9.5703125" style="46" customWidth="1"/>
    <col min="15382" max="15382" width="9.7109375" style="46" customWidth="1"/>
    <col min="15383" max="15383" width="9.140625" style="46"/>
    <col min="15384" max="15384" width="9.7109375" style="46" customWidth="1"/>
    <col min="15385" max="15385" width="9.5703125" style="46" customWidth="1"/>
    <col min="15386" max="15386" width="9.140625" style="46"/>
    <col min="15387" max="15387" width="9.7109375" style="46" customWidth="1"/>
    <col min="15388" max="15388" width="9.5703125" style="46" customWidth="1"/>
    <col min="15389" max="15392" width="9.140625" style="46"/>
    <col min="15393" max="15393" width="9.7109375" style="46" customWidth="1"/>
    <col min="15394" max="15394" width="9.5703125" style="46" customWidth="1"/>
    <col min="15395" max="15395" width="9.140625" style="46"/>
    <col min="15396" max="15396" width="9.7109375" style="46" customWidth="1"/>
    <col min="15397" max="15397" width="9.5703125" style="46" customWidth="1"/>
    <col min="15398" max="15616" width="9.140625" style="46"/>
    <col min="15617" max="15617" width="5.7109375" style="46" bestFit="1" customWidth="1"/>
    <col min="15618" max="15618" width="25.5703125" style="46" customWidth="1"/>
    <col min="15619" max="15629" width="9.7109375" style="46" customWidth="1"/>
    <col min="15630" max="15630" width="9.28515625" style="46" bestFit="1" customWidth="1"/>
    <col min="15631" max="15631" width="9.5703125" style="46" customWidth="1"/>
    <col min="15632" max="15632" width="9.7109375" style="46" customWidth="1"/>
    <col min="15633" max="15633" width="9.28515625" style="46" bestFit="1" customWidth="1"/>
    <col min="15634" max="15635" width="9.7109375" style="46" customWidth="1"/>
    <col min="15636" max="15636" width="9.140625" style="46"/>
    <col min="15637" max="15637" width="9.5703125" style="46" customWidth="1"/>
    <col min="15638" max="15638" width="9.7109375" style="46" customWidth="1"/>
    <col min="15639" max="15639" width="9.140625" style="46"/>
    <col min="15640" max="15640" width="9.7109375" style="46" customWidth="1"/>
    <col min="15641" max="15641" width="9.5703125" style="46" customWidth="1"/>
    <col min="15642" max="15642" width="9.140625" style="46"/>
    <col min="15643" max="15643" width="9.7109375" style="46" customWidth="1"/>
    <col min="15644" max="15644" width="9.5703125" style="46" customWidth="1"/>
    <col min="15645" max="15648" width="9.140625" style="46"/>
    <col min="15649" max="15649" width="9.7109375" style="46" customWidth="1"/>
    <col min="15650" max="15650" width="9.5703125" style="46" customWidth="1"/>
    <col min="15651" max="15651" width="9.140625" style="46"/>
    <col min="15652" max="15652" width="9.7109375" style="46" customWidth="1"/>
    <col min="15653" max="15653" width="9.5703125" style="46" customWidth="1"/>
    <col min="15654" max="15872" width="9.140625" style="46"/>
    <col min="15873" max="15873" width="5.7109375" style="46" bestFit="1" customWidth="1"/>
    <col min="15874" max="15874" width="25.5703125" style="46" customWidth="1"/>
    <col min="15875" max="15885" width="9.7109375" style="46" customWidth="1"/>
    <col min="15886" max="15886" width="9.28515625" style="46" bestFit="1" customWidth="1"/>
    <col min="15887" max="15887" width="9.5703125" style="46" customWidth="1"/>
    <col min="15888" max="15888" width="9.7109375" style="46" customWidth="1"/>
    <col min="15889" max="15889" width="9.28515625" style="46" bestFit="1" customWidth="1"/>
    <col min="15890" max="15891" width="9.7109375" style="46" customWidth="1"/>
    <col min="15892" max="15892" width="9.140625" style="46"/>
    <col min="15893" max="15893" width="9.5703125" style="46" customWidth="1"/>
    <col min="15894" max="15894" width="9.7109375" style="46" customWidth="1"/>
    <col min="15895" max="15895" width="9.140625" style="46"/>
    <col min="15896" max="15896" width="9.7109375" style="46" customWidth="1"/>
    <col min="15897" max="15897" width="9.5703125" style="46" customWidth="1"/>
    <col min="15898" max="15898" width="9.140625" style="46"/>
    <col min="15899" max="15899" width="9.7109375" style="46" customWidth="1"/>
    <col min="15900" max="15900" width="9.5703125" style="46" customWidth="1"/>
    <col min="15901" max="15904" width="9.140625" style="46"/>
    <col min="15905" max="15905" width="9.7109375" style="46" customWidth="1"/>
    <col min="15906" max="15906" width="9.5703125" style="46" customWidth="1"/>
    <col min="15907" max="15907" width="9.140625" style="46"/>
    <col min="15908" max="15908" width="9.7109375" style="46" customWidth="1"/>
    <col min="15909" max="15909" width="9.5703125" style="46" customWidth="1"/>
    <col min="15910" max="16128" width="9.140625" style="46"/>
    <col min="16129" max="16129" width="5.7109375" style="46" bestFit="1" customWidth="1"/>
    <col min="16130" max="16130" width="25.5703125" style="46" customWidth="1"/>
    <col min="16131" max="16141" width="9.7109375" style="46" customWidth="1"/>
    <col min="16142" max="16142" width="9.28515625" style="46" bestFit="1" customWidth="1"/>
    <col min="16143" max="16143" width="9.5703125" style="46" customWidth="1"/>
    <col min="16144" max="16144" width="9.7109375" style="46" customWidth="1"/>
    <col min="16145" max="16145" width="9.28515625" style="46" bestFit="1" customWidth="1"/>
    <col min="16146" max="16147" width="9.7109375" style="46" customWidth="1"/>
    <col min="16148" max="16148" width="9.140625" style="46"/>
    <col min="16149" max="16149" width="9.5703125" style="46" customWidth="1"/>
    <col min="16150" max="16150" width="9.7109375" style="46" customWidth="1"/>
    <col min="16151" max="16151" width="9.140625" style="46"/>
    <col min="16152" max="16152" width="9.7109375" style="46" customWidth="1"/>
    <col min="16153" max="16153" width="9.5703125" style="46" customWidth="1"/>
    <col min="16154" max="16154" width="9.140625" style="46"/>
    <col min="16155" max="16155" width="9.7109375" style="46" customWidth="1"/>
    <col min="16156" max="16156" width="9.5703125" style="46" customWidth="1"/>
    <col min="16157" max="16160" width="9.140625" style="46"/>
    <col min="16161" max="16161" width="9.7109375" style="46" customWidth="1"/>
    <col min="16162" max="16162" width="9.5703125" style="46" customWidth="1"/>
    <col min="16163" max="16163" width="9.140625" style="46"/>
    <col min="16164" max="16164" width="9.7109375" style="46" customWidth="1"/>
    <col min="16165" max="16165" width="9.5703125" style="46" customWidth="1"/>
    <col min="16166" max="16384" width="9.140625" style="46"/>
  </cols>
  <sheetData>
    <row r="1" spans="1:38" ht="14.25" customHeight="1" x14ac:dyDescent="0.2">
      <c r="A1" s="3074"/>
      <c r="B1" s="3075"/>
      <c r="C1" s="2185"/>
      <c r="D1" s="2185"/>
      <c r="E1" s="2185"/>
      <c r="F1" s="2185"/>
      <c r="G1" s="2185"/>
      <c r="H1" s="47"/>
      <c r="I1" s="47"/>
      <c r="J1" s="47"/>
      <c r="Q1" s="47" t="s">
        <v>736</v>
      </c>
      <c r="R1" s="59"/>
      <c r="S1" s="47"/>
      <c r="W1" s="47"/>
      <c r="Z1" s="47"/>
      <c r="AF1" s="47" t="s">
        <v>736</v>
      </c>
      <c r="AI1" s="47"/>
      <c r="AL1" s="47"/>
    </row>
    <row r="2" spans="1:38" x14ac:dyDescent="0.2">
      <c r="A2" s="42"/>
      <c r="B2" s="43"/>
      <c r="C2" s="44"/>
      <c r="D2" s="44"/>
      <c r="E2" s="45"/>
      <c r="F2" s="45"/>
      <c r="H2" s="47"/>
      <c r="I2" s="47"/>
      <c r="J2" s="47"/>
      <c r="K2" s="47"/>
    </row>
    <row r="3" spans="1:38" x14ac:dyDescent="0.2">
      <c r="A3" s="42"/>
      <c r="B3" s="43"/>
      <c r="C3" s="44"/>
      <c r="D3" s="44"/>
      <c r="E3" s="45"/>
      <c r="F3" s="45"/>
      <c r="H3" s="48"/>
      <c r="I3" s="48"/>
      <c r="J3" s="48"/>
      <c r="K3" s="48"/>
      <c r="AF3" s="2207"/>
    </row>
    <row r="4" spans="1:38" s="1994" customFormat="1" ht="12" x14ac:dyDescent="0.2">
      <c r="A4" s="1992"/>
      <c r="B4" s="1993"/>
      <c r="C4" s="3086">
        <v>2002</v>
      </c>
      <c r="D4" s="3086"/>
      <c r="E4" s="3086"/>
      <c r="F4" s="3086">
        <v>2003</v>
      </c>
      <c r="G4" s="3086"/>
      <c r="H4" s="3086"/>
      <c r="I4" s="3086">
        <v>2004</v>
      </c>
      <c r="J4" s="3086"/>
      <c r="K4" s="3086"/>
      <c r="L4" s="3086">
        <v>2005</v>
      </c>
      <c r="M4" s="3086"/>
      <c r="N4" s="3086"/>
      <c r="O4" s="3086">
        <v>2006</v>
      </c>
      <c r="P4" s="3086"/>
      <c r="Q4" s="3086"/>
      <c r="R4" s="3086">
        <v>2007</v>
      </c>
      <c r="S4" s="3086"/>
      <c r="T4" s="3086"/>
      <c r="U4" s="3086">
        <v>2008</v>
      </c>
      <c r="V4" s="3086"/>
      <c r="W4" s="3086"/>
      <c r="X4" s="3086">
        <v>2009</v>
      </c>
      <c r="Y4" s="3086"/>
      <c r="Z4" s="3086"/>
      <c r="AA4" s="3086">
        <v>2010</v>
      </c>
      <c r="AB4" s="3086"/>
      <c r="AC4" s="3086"/>
      <c r="AD4" s="3073">
        <v>2011</v>
      </c>
      <c r="AE4" s="3073"/>
      <c r="AF4" s="3087"/>
      <c r="AG4" s="3073">
        <v>2012</v>
      </c>
      <c r="AH4" s="3073"/>
      <c r="AI4" s="3073"/>
      <c r="AJ4" s="3086">
        <v>2013</v>
      </c>
      <c r="AK4" s="3086"/>
      <c r="AL4" s="3086"/>
    </row>
    <row r="5" spans="1:38" s="1972" customFormat="1" ht="12.75" customHeight="1" x14ac:dyDescent="0.2">
      <c r="A5" s="1950"/>
      <c r="B5" s="1951"/>
      <c r="C5" s="1948"/>
      <c r="D5" s="1952"/>
      <c r="E5" s="3077" t="s">
        <v>550</v>
      </c>
      <c r="F5" s="1948"/>
      <c r="G5" s="1952"/>
      <c r="H5" s="3077" t="s">
        <v>737</v>
      </c>
      <c r="I5" s="1948"/>
      <c r="J5" s="1952"/>
      <c r="K5" s="3077" t="s">
        <v>550</v>
      </c>
      <c r="L5" s="1948"/>
      <c r="M5" s="1952"/>
      <c r="N5" s="3077" t="s">
        <v>550</v>
      </c>
      <c r="O5" s="1948"/>
      <c r="P5" s="1952"/>
      <c r="Q5" s="3077" t="s">
        <v>550</v>
      </c>
      <c r="R5" s="1948"/>
      <c r="S5" s="1952"/>
      <c r="T5" s="3077" t="s">
        <v>550</v>
      </c>
      <c r="U5" s="1948"/>
      <c r="V5" s="1952"/>
      <c r="W5" s="3077" t="s">
        <v>550</v>
      </c>
      <c r="X5" s="1948"/>
      <c r="Y5" s="1952"/>
      <c r="Z5" s="3077" t="s">
        <v>550</v>
      </c>
      <c r="AA5" s="1948"/>
      <c r="AB5" s="1952"/>
      <c r="AC5" s="3077" t="s">
        <v>550</v>
      </c>
      <c r="AD5" s="1933"/>
      <c r="AE5" s="1935"/>
      <c r="AF5" s="3071" t="s">
        <v>550</v>
      </c>
      <c r="AG5" s="1948"/>
      <c r="AH5" s="1952"/>
      <c r="AI5" s="3071" t="s">
        <v>550</v>
      </c>
      <c r="AJ5" s="1948"/>
      <c r="AK5" s="1952"/>
      <c r="AL5" s="3071" t="s">
        <v>550</v>
      </c>
    </row>
    <row r="6" spans="1:38" s="1972" customFormat="1" ht="31.5" x14ac:dyDescent="0.2">
      <c r="A6" s="1953"/>
      <c r="B6" s="1954"/>
      <c r="C6" s="1936" t="s">
        <v>552</v>
      </c>
      <c r="D6" s="1955" t="s">
        <v>554</v>
      </c>
      <c r="E6" s="3078"/>
      <c r="F6" s="1936" t="s">
        <v>552</v>
      </c>
      <c r="G6" s="1955" t="s">
        <v>554</v>
      </c>
      <c r="H6" s="3078"/>
      <c r="I6" s="1936" t="s">
        <v>552</v>
      </c>
      <c r="J6" s="1955" t="s">
        <v>554</v>
      </c>
      <c r="K6" s="3078"/>
      <c r="L6" s="1936" t="s">
        <v>552</v>
      </c>
      <c r="M6" s="1955" t="s">
        <v>554</v>
      </c>
      <c r="N6" s="3078"/>
      <c r="O6" s="1936" t="s">
        <v>552</v>
      </c>
      <c r="P6" s="1955" t="s">
        <v>554</v>
      </c>
      <c r="Q6" s="3078"/>
      <c r="R6" s="1936" t="s">
        <v>552</v>
      </c>
      <c r="S6" s="1955" t="s">
        <v>554</v>
      </c>
      <c r="T6" s="3078"/>
      <c r="U6" s="1936" t="s">
        <v>552</v>
      </c>
      <c r="V6" s="1955" t="s">
        <v>554</v>
      </c>
      <c r="W6" s="3078"/>
      <c r="X6" s="1936" t="s">
        <v>552</v>
      </c>
      <c r="Y6" s="1955" t="s">
        <v>554</v>
      </c>
      <c r="Z6" s="3078"/>
      <c r="AA6" s="1936" t="s">
        <v>552</v>
      </c>
      <c r="AB6" s="1955" t="s">
        <v>554</v>
      </c>
      <c r="AC6" s="3078"/>
      <c r="AD6" s="1936" t="s">
        <v>552</v>
      </c>
      <c r="AE6" s="1936" t="s">
        <v>554</v>
      </c>
      <c r="AF6" s="3072"/>
      <c r="AG6" s="1936" t="s">
        <v>552</v>
      </c>
      <c r="AH6" s="1936" t="s">
        <v>554</v>
      </c>
      <c r="AI6" s="3072"/>
      <c r="AJ6" s="1936" t="s">
        <v>552</v>
      </c>
      <c r="AK6" s="1936" t="s">
        <v>554</v>
      </c>
      <c r="AL6" s="3072"/>
    </row>
    <row r="7" spans="1:38" s="1972" customFormat="1" x14ac:dyDescent="0.2">
      <c r="A7" s="1948"/>
      <c r="B7" s="1949"/>
      <c r="C7" s="1995"/>
      <c r="D7" s="1995"/>
      <c r="E7" s="1995"/>
      <c r="F7" s="1995"/>
      <c r="G7" s="1995"/>
      <c r="H7" s="1995"/>
      <c r="I7" s="1995"/>
      <c r="J7" s="1995"/>
      <c r="K7" s="1995"/>
      <c r="L7" s="1995"/>
      <c r="M7" s="1995"/>
      <c r="N7" s="1995"/>
      <c r="O7" s="1995"/>
      <c r="P7" s="1995"/>
      <c r="Q7" s="1995"/>
      <c r="R7" s="1995"/>
      <c r="S7" s="1995"/>
      <c r="T7" s="1995"/>
      <c r="U7" s="1995"/>
      <c r="V7" s="1995"/>
      <c r="W7" s="1995"/>
      <c r="X7" s="1995"/>
      <c r="Y7" s="1995"/>
      <c r="Z7" s="1995"/>
      <c r="AA7" s="1995"/>
      <c r="AB7" s="1995"/>
      <c r="AC7" s="1995"/>
      <c r="AD7" s="1995"/>
      <c r="AE7" s="1995"/>
      <c r="AF7" s="1995"/>
      <c r="AG7" s="1995"/>
      <c r="AH7" s="1995"/>
      <c r="AI7" s="1995"/>
      <c r="AJ7" s="1995"/>
      <c r="AK7" s="1995"/>
      <c r="AL7" s="1995"/>
    </row>
    <row r="8" spans="1:38" s="1997" customFormat="1" ht="22.5" x14ac:dyDescent="0.2">
      <c r="A8" s="1957"/>
      <c r="B8" s="1958" t="s">
        <v>10</v>
      </c>
      <c r="C8" s="2004"/>
      <c r="D8" s="2004"/>
      <c r="E8" s="2004"/>
      <c r="F8" s="2830"/>
      <c r="G8" s="2004"/>
      <c r="H8" s="2004"/>
      <c r="I8" s="2004"/>
      <c r="J8" s="2004"/>
      <c r="K8" s="2004"/>
      <c r="L8" s="2004"/>
      <c r="M8" s="2004"/>
      <c r="N8" s="2004"/>
      <c r="O8" s="2004"/>
      <c r="P8" s="2004"/>
      <c r="Q8" s="2004"/>
      <c r="R8" s="2004"/>
      <c r="S8" s="2004"/>
      <c r="T8" s="2004"/>
      <c r="U8" s="2004"/>
      <c r="V8" s="2004"/>
      <c r="W8" s="2004"/>
      <c r="X8" s="2004"/>
      <c r="Y8" s="2004"/>
      <c r="Z8" s="2004"/>
      <c r="AA8" s="2004"/>
      <c r="AB8" s="2004"/>
      <c r="AC8" s="2004"/>
      <c r="AD8" s="2004"/>
      <c r="AE8" s="2004"/>
      <c r="AF8" s="2004"/>
      <c r="AG8" s="2004"/>
      <c r="AH8" s="2004"/>
      <c r="AI8" s="2004"/>
      <c r="AJ8" s="2004"/>
      <c r="AK8" s="2004"/>
      <c r="AL8" s="2004"/>
    </row>
    <row r="9" spans="1:38" s="1997" customFormat="1" ht="22.5" x14ac:dyDescent="0.2">
      <c r="A9" s="1957">
        <v>1</v>
      </c>
      <c r="B9" s="1962" t="s">
        <v>308</v>
      </c>
      <c r="C9" s="1963">
        <v>100</v>
      </c>
      <c r="D9" s="1963">
        <v>100</v>
      </c>
      <c r="E9" s="1963">
        <v>100</v>
      </c>
      <c r="F9" s="1963">
        <v>100</v>
      </c>
      <c r="G9" s="1963">
        <v>100</v>
      </c>
      <c r="H9" s="1963">
        <v>100</v>
      </c>
      <c r="I9" s="1963">
        <v>100</v>
      </c>
      <c r="J9" s="1963">
        <v>100</v>
      </c>
      <c r="K9" s="1963">
        <v>100</v>
      </c>
      <c r="L9" s="1963">
        <v>100</v>
      </c>
      <c r="M9" s="1963">
        <v>100.00000000000001</v>
      </c>
      <c r="N9" s="1963">
        <v>100.00000000000001</v>
      </c>
      <c r="O9" s="1963">
        <v>99.999999999999986</v>
      </c>
      <c r="P9" s="1963">
        <v>100</v>
      </c>
      <c r="Q9" s="1963">
        <v>100</v>
      </c>
      <c r="R9" s="1963">
        <v>100</v>
      </c>
      <c r="S9" s="1963">
        <v>99.999999999999986</v>
      </c>
      <c r="T9" s="1963">
        <v>100</v>
      </c>
      <c r="U9" s="1963">
        <v>100.00000000000001</v>
      </c>
      <c r="V9" s="1963">
        <v>100</v>
      </c>
      <c r="W9" s="1963">
        <v>100</v>
      </c>
      <c r="X9" s="1963">
        <v>100.00000000000001</v>
      </c>
      <c r="Y9" s="1963">
        <v>100</v>
      </c>
      <c r="Z9" s="1963">
        <v>100</v>
      </c>
      <c r="AA9" s="1963">
        <v>100</v>
      </c>
      <c r="AB9" s="1963">
        <v>100</v>
      </c>
      <c r="AC9" s="1963">
        <v>99.999999999999986</v>
      </c>
      <c r="AD9" s="1963">
        <v>99.999999999999986</v>
      </c>
      <c r="AE9" s="1963">
        <v>99.999999999999986</v>
      </c>
      <c r="AF9" s="1963">
        <v>100</v>
      </c>
      <c r="AG9" s="1963">
        <v>100</v>
      </c>
      <c r="AH9" s="1963">
        <v>100</v>
      </c>
      <c r="AI9" s="1963">
        <v>100</v>
      </c>
      <c r="AJ9" s="1963">
        <v>100</v>
      </c>
      <c r="AK9" s="1963">
        <v>100</v>
      </c>
      <c r="AL9" s="1963">
        <v>100</v>
      </c>
    </row>
    <row r="10" spans="1:38" s="1996" customFormat="1" ht="11.25" x14ac:dyDescent="0.2">
      <c r="A10" s="1964">
        <v>11</v>
      </c>
      <c r="B10" s="1965" t="s">
        <v>739</v>
      </c>
      <c r="C10" s="2210">
        <v>55.782461459869651</v>
      </c>
      <c r="D10" s="2210">
        <v>21.016603918491374</v>
      </c>
      <c r="E10" s="2210">
        <v>51.848738677631772</v>
      </c>
      <c r="F10" s="2210">
        <v>51.471480801745692</v>
      </c>
      <c r="G10" s="2210">
        <v>26.410704488651373</v>
      </c>
      <c r="H10" s="2210">
        <v>52.043674400158636</v>
      </c>
      <c r="I10" s="2210">
        <v>49.201382597666864</v>
      </c>
      <c r="J10" s="2210">
        <v>32.712740541244948</v>
      </c>
      <c r="K10" s="2210">
        <v>51.723446719132653</v>
      </c>
      <c r="L10" s="2210">
        <v>50.770504449921916</v>
      </c>
      <c r="M10" s="2210">
        <v>32.844700587654401</v>
      </c>
      <c r="N10" s="2210">
        <v>53.276965651273819</v>
      </c>
      <c r="O10" s="2210">
        <v>52.743470455940667</v>
      </c>
      <c r="P10" s="2210">
        <v>32.661862216430642</v>
      </c>
      <c r="Q10" s="2210">
        <v>54.977399245911293</v>
      </c>
      <c r="R10" s="2210">
        <v>55.046406680106017</v>
      </c>
      <c r="S10" s="2210">
        <v>35.068301540554238</v>
      </c>
      <c r="T10" s="2210">
        <v>57.428303326571751</v>
      </c>
      <c r="U10" s="2210">
        <v>56.367422387078832</v>
      </c>
      <c r="V10" s="2210">
        <v>34.41227780659154</v>
      </c>
      <c r="W10" s="2210">
        <v>58.971683317485208</v>
      </c>
      <c r="X10" s="2210">
        <v>54.107254204061036</v>
      </c>
      <c r="Y10" s="2210">
        <v>32.030129124820661</v>
      </c>
      <c r="Z10" s="2210">
        <v>56.700999350646697</v>
      </c>
      <c r="AA10" s="2210">
        <v>53.963699667945455</v>
      </c>
      <c r="AB10" s="2210">
        <v>28.595645922151309</v>
      </c>
      <c r="AC10" s="2210">
        <v>54.947301739033129</v>
      </c>
      <c r="AD10" s="2210">
        <v>53.589544680311214</v>
      </c>
      <c r="AE10" s="2210">
        <v>29.633790708239097</v>
      </c>
      <c r="AF10" s="2210">
        <v>54.736063147508631</v>
      </c>
      <c r="AG10" s="2210">
        <v>50.693472177892303</v>
      </c>
      <c r="AH10" s="2210">
        <v>30.713241079056477</v>
      </c>
      <c r="AI10" s="2210">
        <v>52.561255229304386</v>
      </c>
      <c r="AJ10" s="2210">
        <v>50.937152146580928</v>
      </c>
      <c r="AK10" s="2210">
        <v>31.553048375478284</v>
      </c>
      <c r="AL10" s="2210">
        <v>53.097632230139617</v>
      </c>
    </row>
    <row r="11" spans="1:38" s="1996" customFormat="1" ht="11.25" x14ac:dyDescent="0.2">
      <c r="A11" s="1964">
        <v>12</v>
      </c>
      <c r="B11" s="1965" t="s">
        <v>309</v>
      </c>
      <c r="C11" s="2210">
        <v>30.754241268219534</v>
      </c>
      <c r="D11" s="2210">
        <v>21.565893931931448</v>
      </c>
      <c r="E11" s="2210">
        <v>32.611341353783644</v>
      </c>
      <c r="F11" s="2210">
        <v>37.705747192878512</v>
      </c>
      <c r="G11" s="2210">
        <v>0</v>
      </c>
      <c r="H11" s="2210">
        <v>32.336902637319056</v>
      </c>
      <c r="I11" s="2210">
        <v>39.132252714323542</v>
      </c>
      <c r="J11" s="2210">
        <v>0</v>
      </c>
      <c r="K11" s="2210">
        <v>32.626524084677662</v>
      </c>
      <c r="L11" s="2210">
        <v>37.414780388984013</v>
      </c>
      <c r="M11" s="2210">
        <v>2.4283239707953569E-3</v>
      </c>
      <c r="N11" s="2210">
        <v>31.505344543495713</v>
      </c>
      <c r="O11" s="2210">
        <v>36.772890863438917</v>
      </c>
      <c r="P11" s="2210">
        <v>0</v>
      </c>
      <c r="Q11" s="2210">
        <v>30.765017878571758</v>
      </c>
      <c r="R11" s="2210">
        <v>36.034761519805983</v>
      </c>
      <c r="S11" s="2210">
        <v>0</v>
      </c>
      <c r="T11" s="2210">
        <v>30.108007241807545</v>
      </c>
      <c r="U11" s="2210">
        <v>35.253852648057126</v>
      </c>
      <c r="V11" s="2210">
        <v>0</v>
      </c>
      <c r="W11" s="2210">
        <v>29.47935833631772</v>
      </c>
      <c r="X11" s="2210">
        <v>36.488653705712089</v>
      </c>
      <c r="Y11" s="2210">
        <v>0</v>
      </c>
      <c r="Z11" s="2210">
        <v>30.709918769577595</v>
      </c>
      <c r="AA11" s="2210">
        <v>35.935118107335136</v>
      </c>
      <c r="AB11" s="2210">
        <v>0</v>
      </c>
      <c r="AC11" s="2210">
        <v>29.597892448890178</v>
      </c>
      <c r="AD11" s="2210">
        <v>36.027094984266689</v>
      </c>
      <c r="AE11" s="2210">
        <v>0</v>
      </c>
      <c r="AF11" s="2210">
        <v>29.881218929072901</v>
      </c>
      <c r="AG11" s="2210">
        <v>38.061175936133594</v>
      </c>
      <c r="AH11" s="2210">
        <v>0</v>
      </c>
      <c r="AI11" s="2210">
        <v>31.788773717900494</v>
      </c>
      <c r="AJ11" s="2210">
        <v>39.759795952687931</v>
      </c>
      <c r="AK11" s="2210">
        <v>0</v>
      </c>
      <c r="AL11" s="2210">
        <v>32.871862353204065</v>
      </c>
    </row>
    <row r="12" spans="1:38" s="1996" customFormat="1" ht="11.25" x14ac:dyDescent="0.2">
      <c r="A12" s="1964">
        <v>13</v>
      </c>
      <c r="B12" s="1965" t="s">
        <v>310</v>
      </c>
      <c r="C12" s="2210">
        <v>3.4169090444684302</v>
      </c>
      <c r="D12" s="2210">
        <v>38.350961257523522</v>
      </c>
      <c r="E12" s="2210">
        <v>0.22003771147798487</v>
      </c>
      <c r="F12" s="2210">
        <v>0.82298877151403926</v>
      </c>
      <c r="G12" s="2210">
        <v>52.426188202304267</v>
      </c>
      <c r="H12" s="2210">
        <v>0.60696757882212971</v>
      </c>
      <c r="I12" s="2210">
        <v>2.3808694197828539</v>
      </c>
      <c r="J12" s="2210">
        <v>48.450545154424219</v>
      </c>
      <c r="K12" s="2210">
        <v>1.6175560610418247</v>
      </c>
      <c r="L12" s="2210">
        <v>2.0299044787727123</v>
      </c>
      <c r="M12" s="2210">
        <v>51.270822878049572</v>
      </c>
      <c r="N12" s="2210">
        <v>1.8154020026194599</v>
      </c>
      <c r="O12" s="2210">
        <v>2.0456377088624906</v>
      </c>
      <c r="P12" s="2210">
        <v>52.195480169043691</v>
      </c>
      <c r="Q12" s="2210">
        <v>2.0921215012645225</v>
      </c>
      <c r="R12" s="2210">
        <v>1.1926567952273261</v>
      </c>
      <c r="S12" s="2210">
        <v>52.100376636959183</v>
      </c>
      <c r="T12" s="2210">
        <v>1.7461135134095276</v>
      </c>
      <c r="U12" s="2210">
        <v>1.1777620797530761</v>
      </c>
      <c r="V12" s="2210">
        <v>51.272455089820362</v>
      </c>
      <c r="W12" s="2210">
        <v>0.54254088609522866</v>
      </c>
      <c r="X12" s="2210">
        <v>1.3557808720378688</v>
      </c>
      <c r="Y12" s="2210">
        <v>53.249755186627496</v>
      </c>
      <c r="Z12" s="2210">
        <v>0.54786632306756133</v>
      </c>
      <c r="AA12" s="2210">
        <v>2.7342688582573813</v>
      </c>
      <c r="AB12" s="2210">
        <v>57.175651471960848</v>
      </c>
      <c r="AC12" s="2210">
        <v>4.0495251751076822</v>
      </c>
      <c r="AD12" s="2210">
        <v>3.7225446990289646</v>
      </c>
      <c r="AE12" s="2210">
        <v>56.980544062837353</v>
      </c>
      <c r="AF12" s="2210">
        <v>5.1414298577594089</v>
      </c>
      <c r="AG12" s="2210">
        <v>4.1483010274314607</v>
      </c>
      <c r="AH12" s="2210">
        <v>55.637823931731191</v>
      </c>
      <c r="AI12" s="2210">
        <v>5.110408237360538</v>
      </c>
      <c r="AJ12" s="2210">
        <v>2.4813210221585131</v>
      </c>
      <c r="AK12" s="2210">
        <v>55.092007895746214</v>
      </c>
      <c r="AL12" s="2210">
        <v>3.6768710016469281</v>
      </c>
    </row>
    <row r="13" spans="1:38" s="1996" customFormat="1" ht="11.25" x14ac:dyDescent="0.2">
      <c r="A13" s="1964">
        <v>14</v>
      </c>
      <c r="B13" s="1965" t="s">
        <v>311</v>
      </c>
      <c r="C13" s="2210">
        <v>10.046388227442385</v>
      </c>
      <c r="D13" s="2210">
        <v>19.066540892053659</v>
      </c>
      <c r="E13" s="2210">
        <v>15.319882257106601</v>
      </c>
      <c r="F13" s="2210">
        <v>9.9997832338617609</v>
      </c>
      <c r="G13" s="2210">
        <v>21.163107309044356</v>
      </c>
      <c r="H13" s="2210">
        <v>15.012455383700178</v>
      </c>
      <c r="I13" s="2210">
        <v>9.2854952682267342</v>
      </c>
      <c r="J13" s="2210">
        <v>18.83671430433083</v>
      </c>
      <c r="K13" s="2210">
        <v>14.032473135147855</v>
      </c>
      <c r="L13" s="2210">
        <v>9.7848106823213605</v>
      </c>
      <c r="M13" s="2210">
        <v>15.882048210325234</v>
      </c>
      <c r="N13" s="2210">
        <v>13.40228780261101</v>
      </c>
      <c r="O13" s="2210">
        <v>8.438000971757921</v>
      </c>
      <c r="P13" s="2210">
        <v>15.142657614525662</v>
      </c>
      <c r="Q13" s="2210">
        <v>12.165461374252423</v>
      </c>
      <c r="R13" s="2210">
        <v>7.7261750048606777</v>
      </c>
      <c r="S13" s="2210">
        <v>12.831321822486574</v>
      </c>
      <c r="T13" s="2210">
        <v>10.71757591821118</v>
      </c>
      <c r="U13" s="2210">
        <v>7.2009628851109708</v>
      </c>
      <c r="V13" s="2210">
        <v>14.315267103588099</v>
      </c>
      <c r="W13" s="2210">
        <v>11.00641746010184</v>
      </c>
      <c r="X13" s="2210">
        <v>8.0483112181890082</v>
      </c>
      <c r="Y13" s="2210">
        <v>14.720115688551843</v>
      </c>
      <c r="Z13" s="2210">
        <v>12.041215556708146</v>
      </c>
      <c r="AA13" s="2210">
        <v>7.3669133664620299</v>
      </c>
      <c r="AB13" s="2210">
        <v>14.228702605887843</v>
      </c>
      <c r="AC13" s="2210">
        <v>11.40528063696901</v>
      </c>
      <c r="AD13" s="2210">
        <v>6.6608156363931306</v>
      </c>
      <c r="AE13" s="2210">
        <v>13.385665228923548</v>
      </c>
      <c r="AF13" s="2210">
        <v>10.241288065659058</v>
      </c>
      <c r="AG13" s="2210">
        <v>7.0970508585426408</v>
      </c>
      <c r="AH13" s="2210">
        <v>13.64893498921233</v>
      </c>
      <c r="AI13" s="2210">
        <v>10.539562815434584</v>
      </c>
      <c r="AJ13" s="2210">
        <v>6.8217308785726294</v>
      </c>
      <c r="AK13" s="2210">
        <v>13.354943728775504</v>
      </c>
      <c r="AL13" s="2210">
        <v>10.353634415009394</v>
      </c>
    </row>
    <row r="14" spans="1:38" s="1997" customFormat="1" ht="22.5" x14ac:dyDescent="0.2">
      <c r="A14" s="1957">
        <v>2</v>
      </c>
      <c r="B14" s="1962" t="s">
        <v>312</v>
      </c>
      <c r="C14" s="1963">
        <v>100</v>
      </c>
      <c r="D14" s="1963">
        <v>99.999999999999986</v>
      </c>
      <c r="E14" s="1963">
        <v>100</v>
      </c>
      <c r="F14" s="1963">
        <v>100</v>
      </c>
      <c r="G14" s="1963">
        <v>100.00000000000001</v>
      </c>
      <c r="H14" s="1963">
        <v>100</v>
      </c>
      <c r="I14" s="1963">
        <v>100</v>
      </c>
      <c r="J14" s="1963">
        <v>100</v>
      </c>
      <c r="K14" s="1963">
        <v>100</v>
      </c>
      <c r="L14" s="1963">
        <v>100</v>
      </c>
      <c r="M14" s="1963">
        <v>100</v>
      </c>
      <c r="N14" s="1963">
        <v>100</v>
      </c>
      <c r="O14" s="1963">
        <v>100</v>
      </c>
      <c r="P14" s="1963">
        <v>100</v>
      </c>
      <c r="Q14" s="1963">
        <v>100</v>
      </c>
      <c r="R14" s="1963">
        <v>100</v>
      </c>
      <c r="S14" s="1963">
        <v>100</v>
      </c>
      <c r="T14" s="1963">
        <v>100.00000000000001</v>
      </c>
      <c r="U14" s="1963">
        <v>100</v>
      </c>
      <c r="V14" s="1963">
        <v>100</v>
      </c>
      <c r="W14" s="1963">
        <v>100</v>
      </c>
      <c r="X14" s="1963">
        <v>100</v>
      </c>
      <c r="Y14" s="1963">
        <v>100.00000000000001</v>
      </c>
      <c r="Z14" s="1963">
        <v>100.00000000000001</v>
      </c>
      <c r="AA14" s="1963">
        <v>100</v>
      </c>
      <c r="AB14" s="1963">
        <v>99.999999999999986</v>
      </c>
      <c r="AC14" s="1963">
        <v>100</v>
      </c>
      <c r="AD14" s="1963">
        <v>100</v>
      </c>
      <c r="AE14" s="1963">
        <v>100.00000000000001</v>
      </c>
      <c r="AF14" s="1963">
        <v>100.00000000000001</v>
      </c>
      <c r="AG14" s="1963">
        <v>99.999999999999986</v>
      </c>
      <c r="AH14" s="1963">
        <v>100.00000000000003</v>
      </c>
      <c r="AI14" s="1963">
        <v>99.999999999999986</v>
      </c>
      <c r="AJ14" s="1963">
        <v>100</v>
      </c>
      <c r="AK14" s="1963">
        <v>99.999999999999957</v>
      </c>
      <c r="AL14" s="1963">
        <v>100</v>
      </c>
    </row>
    <row r="15" spans="1:38" s="1996" customFormat="1" ht="11.25" x14ac:dyDescent="0.2">
      <c r="A15" s="1964">
        <v>21</v>
      </c>
      <c r="B15" s="1965" t="s">
        <v>744</v>
      </c>
      <c r="C15" s="2210">
        <v>13.771151605270118</v>
      </c>
      <c r="D15" s="2210">
        <v>46.313610011962822</v>
      </c>
      <c r="E15" s="2210">
        <v>26.60056640262485</v>
      </c>
      <c r="F15" s="2210">
        <v>12.957614349372392</v>
      </c>
      <c r="G15" s="2210">
        <v>57.58576665846774</v>
      </c>
      <c r="H15" s="2210">
        <v>26.003870202924155</v>
      </c>
      <c r="I15" s="2210">
        <v>12.200672625137067</v>
      </c>
      <c r="J15" s="2210">
        <v>55.33859363646598</v>
      </c>
      <c r="K15" s="2210">
        <v>25.635173906752893</v>
      </c>
      <c r="L15" s="2210">
        <v>12.320131083150063</v>
      </c>
      <c r="M15" s="2210">
        <v>52.045788311726206</v>
      </c>
      <c r="N15" s="2210">
        <v>25.024392789126296</v>
      </c>
      <c r="O15" s="2210">
        <v>12.250657465312104</v>
      </c>
      <c r="P15" s="2210">
        <v>50.309586932352687</v>
      </c>
      <c r="Q15" s="2210">
        <v>25.112459336055526</v>
      </c>
      <c r="R15" s="2210">
        <v>12.355510675571264</v>
      </c>
      <c r="S15" s="2210">
        <v>50.873812582266837</v>
      </c>
      <c r="T15" s="2210">
        <v>25.630626017092851</v>
      </c>
      <c r="U15" s="2210">
        <v>12.566048544661507</v>
      </c>
      <c r="V15" s="2210">
        <v>48.597755337101226</v>
      </c>
      <c r="W15" s="2210">
        <v>25.893767061895545</v>
      </c>
      <c r="X15" s="2210">
        <v>12.495944038262994</v>
      </c>
      <c r="Y15" s="2210">
        <v>48.750412174226824</v>
      </c>
      <c r="Z15" s="2210">
        <v>25.623725002605834</v>
      </c>
      <c r="AA15" s="2210">
        <v>12.444246387808276</v>
      </c>
      <c r="AB15" s="2210">
        <v>47.862771035831365</v>
      </c>
      <c r="AC15" s="2210">
        <v>25.618891358808792</v>
      </c>
      <c r="AD15" s="2210">
        <v>12.079408603849922</v>
      </c>
      <c r="AE15" s="2210">
        <v>49.795197538952344</v>
      </c>
      <c r="AF15" s="2210">
        <v>25.794795304070302</v>
      </c>
      <c r="AG15" s="2210">
        <v>11.832609415766887</v>
      </c>
      <c r="AH15" s="2210">
        <v>49.561444821835231</v>
      </c>
      <c r="AI15" s="2210">
        <v>25.028826385833611</v>
      </c>
      <c r="AJ15" s="2210">
        <v>11.824804274659579</v>
      </c>
      <c r="AK15" s="2210">
        <v>49.16697739517641</v>
      </c>
      <c r="AL15" s="2210">
        <v>24.902046147148454</v>
      </c>
    </row>
    <row r="16" spans="1:38" s="1996" customFormat="1" ht="11.25" x14ac:dyDescent="0.2">
      <c r="A16" s="1964">
        <v>22</v>
      </c>
      <c r="B16" s="1965" t="s">
        <v>313</v>
      </c>
      <c r="C16" s="2210">
        <v>7.4022576009951173</v>
      </c>
      <c r="D16" s="2210">
        <v>24.08024293733321</v>
      </c>
      <c r="E16" s="2210">
        <v>13.834952909549212</v>
      </c>
      <c r="F16" s="2210">
        <v>7.7481599043889213</v>
      </c>
      <c r="G16" s="2210">
        <v>30.195485903697715</v>
      </c>
      <c r="H16" s="2210">
        <v>14.440040910253133</v>
      </c>
      <c r="I16" s="2210">
        <v>7.2766645634368814</v>
      </c>
      <c r="J16" s="2210">
        <v>29.579482770972131</v>
      </c>
      <c r="K16" s="2210">
        <v>14.282165446867058</v>
      </c>
      <c r="L16" s="2210">
        <v>7.2179983672710479</v>
      </c>
      <c r="M16" s="2210">
        <v>28.983378881745946</v>
      </c>
      <c r="N16" s="2210">
        <v>14.20338629307871</v>
      </c>
      <c r="O16" s="2210">
        <v>7.0375195343710137</v>
      </c>
      <c r="P16" s="2210">
        <v>28.852304797742239</v>
      </c>
      <c r="Q16" s="2210">
        <v>14.354010406108522</v>
      </c>
      <c r="R16" s="2210">
        <v>8.1028771639929928</v>
      </c>
      <c r="S16" s="2210">
        <v>28.253009182168515</v>
      </c>
      <c r="T16" s="2210">
        <v>15.236989746566067</v>
      </c>
      <c r="U16" s="2210">
        <v>7.6419534300997398</v>
      </c>
      <c r="V16" s="2210">
        <v>33.39873570299735</v>
      </c>
      <c r="W16" s="2210">
        <v>16.867691778775512</v>
      </c>
      <c r="X16" s="2210">
        <v>6.7198331261456774</v>
      </c>
      <c r="Y16" s="2210">
        <v>32.488661320326258</v>
      </c>
      <c r="Z16" s="2210">
        <v>15.592752803132957</v>
      </c>
      <c r="AA16" s="2210">
        <v>7.6407038504618869</v>
      </c>
      <c r="AB16" s="2210">
        <v>33.661356185655947</v>
      </c>
      <c r="AC16" s="2210">
        <v>16.938534278959811</v>
      </c>
      <c r="AD16" s="2210">
        <v>7.7419240130227269</v>
      </c>
      <c r="AE16" s="2210">
        <v>31.643831714472896</v>
      </c>
      <c r="AF16" s="2210">
        <v>16.394427533803437</v>
      </c>
      <c r="AG16" s="2210">
        <v>7.6603133130115344</v>
      </c>
      <c r="AH16" s="2210">
        <v>31.621407476770152</v>
      </c>
      <c r="AI16" s="2210">
        <v>15.988381126526981</v>
      </c>
      <c r="AJ16" s="2210">
        <v>7.2050512106394748</v>
      </c>
      <c r="AK16" s="2210">
        <v>32.218493480105266</v>
      </c>
      <c r="AL16" s="2210">
        <v>15.782171681170375</v>
      </c>
    </row>
    <row r="17" spans="1:38" s="1996" customFormat="1" ht="11.25" x14ac:dyDescent="0.2">
      <c r="A17" s="1964">
        <v>24</v>
      </c>
      <c r="B17" s="1965" t="s">
        <v>747</v>
      </c>
      <c r="C17" s="2210">
        <v>8.8520406339583797</v>
      </c>
      <c r="D17" s="2210">
        <v>1.0343241004877151</v>
      </c>
      <c r="E17" s="2210">
        <v>7.7497170980547123</v>
      </c>
      <c r="F17" s="2210">
        <v>7.8583568130925494</v>
      </c>
      <c r="G17" s="2210">
        <v>1.2298394181102639</v>
      </c>
      <c r="H17" s="2210">
        <v>7.4085911531577597</v>
      </c>
      <c r="I17" s="2210">
        <v>7.1587407575302775</v>
      </c>
      <c r="J17" s="2210">
        <v>1.3068885409310942</v>
      </c>
      <c r="K17" s="2210">
        <v>6.7288714419478213</v>
      </c>
      <c r="L17" s="2210">
        <v>7.3356594394684622</v>
      </c>
      <c r="M17" s="2210">
        <v>1.286702132832787</v>
      </c>
      <c r="N17" s="2210">
        <v>6.9244214865252669</v>
      </c>
      <c r="O17" s="2210">
        <v>7.2024613984578343</v>
      </c>
      <c r="P17" s="2210">
        <v>0.99546737364235016</v>
      </c>
      <c r="Q17" s="2210">
        <v>6.6951917600610082</v>
      </c>
      <c r="R17" s="2210">
        <v>6.3770377680367814</v>
      </c>
      <c r="S17" s="2210">
        <v>1.0482579253691104</v>
      </c>
      <c r="T17" s="2210">
        <v>5.9897807062465152</v>
      </c>
      <c r="U17" s="2210">
        <v>6.3856047357010288</v>
      </c>
      <c r="V17" s="2210">
        <v>1.1109474191733855</v>
      </c>
      <c r="W17" s="2210">
        <v>5.9509435970057014</v>
      </c>
      <c r="X17" s="2210">
        <v>6.9869998525104826</v>
      </c>
      <c r="Y17" s="2210">
        <v>1.0470780735754326</v>
      </c>
      <c r="Z17" s="2210">
        <v>6.4853626576529626</v>
      </c>
      <c r="AA17" s="2210">
        <v>6.3040222894008924</v>
      </c>
      <c r="AB17" s="2210">
        <v>1.2526600333582563</v>
      </c>
      <c r="AC17" s="2210">
        <v>5.9248085812074383</v>
      </c>
      <c r="AD17" s="2210">
        <v>6.6749375730947937</v>
      </c>
      <c r="AE17" s="2210">
        <v>1.7523570797846584</v>
      </c>
      <c r="AF17" s="2210">
        <v>6.4005570382512333</v>
      </c>
      <c r="AG17" s="2210">
        <v>7.5715450150180326</v>
      </c>
      <c r="AH17" s="2210">
        <v>2.1514968500490363</v>
      </c>
      <c r="AI17" s="2210">
        <v>7.2891094323205525</v>
      </c>
      <c r="AJ17" s="2210">
        <v>7.2152116918108335</v>
      </c>
      <c r="AK17" s="2210">
        <v>1.7546703846008354</v>
      </c>
      <c r="AL17" s="2210">
        <v>6.8589225315389877</v>
      </c>
    </row>
    <row r="18" spans="1:38" s="1996" customFormat="1" ht="11.25" x14ac:dyDescent="0.2">
      <c r="A18" s="1964">
        <v>25</v>
      </c>
      <c r="B18" s="1965" t="s">
        <v>748</v>
      </c>
      <c r="C18" s="2210">
        <v>1.399026329146501</v>
      </c>
      <c r="D18" s="2210">
        <v>1.107021257016656</v>
      </c>
      <c r="E18" s="2210">
        <v>1.5318616444835618</v>
      </c>
      <c r="F18" s="2210">
        <v>1.3011588345472127</v>
      </c>
      <c r="G18" s="2210">
        <v>1.5367136348196822</v>
      </c>
      <c r="H18" s="2210">
        <v>1.5579600660142721</v>
      </c>
      <c r="I18" s="2210">
        <v>1.8782046177124618</v>
      </c>
      <c r="J18" s="2210">
        <v>1.6476824987463285</v>
      </c>
      <c r="K18" s="2210">
        <v>2.1134700273260592</v>
      </c>
      <c r="L18" s="2210">
        <v>1.2297760953374257</v>
      </c>
      <c r="M18" s="2210">
        <v>1.4481477519183825</v>
      </c>
      <c r="N18" s="2210">
        <v>1.492786517440192</v>
      </c>
      <c r="O18" s="2210">
        <v>1.982010774035063</v>
      </c>
      <c r="P18" s="2210">
        <v>0.68245959120841526</v>
      </c>
      <c r="Q18" s="2210">
        <v>1.9586265481258387</v>
      </c>
      <c r="R18" s="2210">
        <v>2.0647342773430029</v>
      </c>
      <c r="S18" s="2210">
        <v>0.68192270485433815</v>
      </c>
      <c r="T18" s="2210">
        <v>2.0386239231618357</v>
      </c>
      <c r="U18" s="2210">
        <v>2.7166939515950621</v>
      </c>
      <c r="V18" s="2210">
        <v>0.16942115554603165</v>
      </c>
      <c r="W18" s="2210">
        <v>2.4391092411523712</v>
      </c>
      <c r="X18" s="2210">
        <v>2.4559111691704767</v>
      </c>
      <c r="Y18" s="2210">
        <v>0.11945275705673383</v>
      </c>
      <c r="Z18" s="2210">
        <v>2.205280164390905</v>
      </c>
      <c r="AA18" s="2210">
        <v>2.5986904174043608</v>
      </c>
      <c r="AB18" s="2210">
        <v>0.11905446598033013</v>
      </c>
      <c r="AC18" s="2210">
        <v>2.3204897498323982</v>
      </c>
      <c r="AD18" s="2210">
        <v>2.2819404494737174</v>
      </c>
      <c r="AE18" s="2210">
        <v>0.19255419147178626</v>
      </c>
      <c r="AF18" s="2210">
        <v>2.0644101524041374</v>
      </c>
      <c r="AG18" s="2210">
        <v>2.0893117014109879</v>
      </c>
      <c r="AH18" s="2210">
        <v>0.20667224441624787</v>
      </c>
      <c r="AI18" s="2210">
        <v>1.8972259612475242</v>
      </c>
      <c r="AJ18" s="2210">
        <v>1.9446435213324744</v>
      </c>
      <c r="AK18" s="2210">
        <v>0.21561856589335798</v>
      </c>
      <c r="AL18" s="2210">
        <v>1.7728172277584555</v>
      </c>
    </row>
    <row r="19" spans="1:38" s="1996" customFormat="1" ht="11.25" x14ac:dyDescent="0.2">
      <c r="A19" s="1964">
        <v>26</v>
      </c>
      <c r="B19" s="1965" t="s">
        <v>741</v>
      </c>
      <c r="C19" s="2210">
        <v>16.49485641571885</v>
      </c>
      <c r="D19" s="2210">
        <v>7.0948743903561242</v>
      </c>
      <c r="E19" s="2210">
        <v>8.9810141361162499E-2</v>
      </c>
      <c r="F19" s="2210">
        <v>16.702381602577901</v>
      </c>
      <c r="G19" s="2210">
        <v>0.37480820361455663</v>
      </c>
      <c r="H19" s="2210">
        <v>0.11273564073359522</v>
      </c>
      <c r="I19" s="2210">
        <v>17.83222352227688</v>
      </c>
      <c r="J19" s="2210">
        <v>1.35908221014604</v>
      </c>
      <c r="K19" s="2210">
        <v>0.68601784792952547</v>
      </c>
      <c r="L19" s="2210">
        <v>20.817584665130777</v>
      </c>
      <c r="M19" s="2210">
        <v>1.3625621225236091</v>
      </c>
      <c r="N19" s="2210">
        <v>2.639638934543842</v>
      </c>
      <c r="O19" s="2210">
        <v>21.511235818114354</v>
      </c>
      <c r="P19" s="2210">
        <v>1.5983922004618147</v>
      </c>
      <c r="Q19" s="2210">
        <v>2.4996862722384718</v>
      </c>
      <c r="R19" s="2210">
        <v>22.19850723052247</v>
      </c>
      <c r="S19" s="2210">
        <v>1.625513424362085</v>
      </c>
      <c r="T19" s="2210">
        <v>2.5969296598500109</v>
      </c>
      <c r="U19" s="2210">
        <v>23.206704873328846</v>
      </c>
      <c r="V19" s="2210">
        <v>1.6433182439128922</v>
      </c>
      <c r="W19" s="2210">
        <v>2.6529584866431195</v>
      </c>
      <c r="X19" s="2210">
        <v>22.728134678999599</v>
      </c>
      <c r="Y19" s="2210">
        <v>1.8378304392999572</v>
      </c>
      <c r="Z19" s="2210">
        <v>2.678239051774201</v>
      </c>
      <c r="AA19" s="2210">
        <v>23.31053005576365</v>
      </c>
      <c r="AB19" s="2210">
        <v>1.7208259044113419</v>
      </c>
      <c r="AC19" s="2210">
        <v>2.6941533467414698</v>
      </c>
      <c r="AD19" s="2210">
        <v>23.257973259158579</v>
      </c>
      <c r="AE19" s="2210">
        <v>1.5256216708918449</v>
      </c>
      <c r="AF19" s="2210">
        <v>2.7200761239305926</v>
      </c>
      <c r="AG19" s="2210">
        <v>22.211242495636025</v>
      </c>
      <c r="AH19" s="2210">
        <v>1.4954648463256113</v>
      </c>
      <c r="AI19" s="2210">
        <v>2.7549029389011466</v>
      </c>
      <c r="AJ19" s="2210">
        <v>22.625940071304804</v>
      </c>
      <c r="AK19" s="2210">
        <v>1.3547763024928532</v>
      </c>
      <c r="AL19" s="2210">
        <v>3.0700978023572714</v>
      </c>
    </row>
    <row r="20" spans="1:38" s="1996" customFormat="1" ht="11.25" x14ac:dyDescent="0.2">
      <c r="A20" s="1964">
        <v>27</v>
      </c>
      <c r="B20" s="1965" t="s">
        <v>749</v>
      </c>
      <c r="C20" s="2210">
        <v>48.673534310816898</v>
      </c>
      <c r="D20" s="2210">
        <v>17.600073617373699</v>
      </c>
      <c r="E20" s="2210">
        <v>46.491117777019383</v>
      </c>
      <c r="F20" s="2210">
        <v>49.431184761341768</v>
      </c>
      <c r="G20" s="2210">
        <v>5.8598920083863337</v>
      </c>
      <c r="H20" s="2210">
        <v>46.158562097580251</v>
      </c>
      <c r="I20" s="2210">
        <v>49.727703211815658</v>
      </c>
      <c r="J20" s="2210">
        <v>7.5895735470203558</v>
      </c>
      <c r="K20" s="2210">
        <v>46.344559493553398</v>
      </c>
      <c r="L20" s="2210">
        <v>46.495297914929594</v>
      </c>
      <c r="M20" s="2210">
        <v>9.683819453224535</v>
      </c>
      <c r="N20" s="2210">
        <v>44.350003913281675</v>
      </c>
      <c r="O20" s="2210">
        <v>45.306469567007291</v>
      </c>
      <c r="P20" s="2210">
        <v>12.090994612161122</v>
      </c>
      <c r="Q20" s="2210">
        <v>43.781674437461987</v>
      </c>
      <c r="R20" s="2210">
        <v>45.087809219266774</v>
      </c>
      <c r="S20" s="2210">
        <v>11.564140380925195</v>
      </c>
      <c r="T20" s="2210">
        <v>43.5626415394945</v>
      </c>
      <c r="U20" s="2210">
        <v>44.085147606417046</v>
      </c>
      <c r="V20" s="2210">
        <v>10.120402860739828</v>
      </c>
      <c r="W20" s="2210">
        <v>41.833209866942795</v>
      </c>
      <c r="X20" s="2210">
        <v>45.262847390489036</v>
      </c>
      <c r="Y20" s="2210">
        <v>9.481562591378248</v>
      </c>
      <c r="Z20" s="2210">
        <v>42.821671605342708</v>
      </c>
      <c r="AA20" s="2210">
        <v>44.122936965799099</v>
      </c>
      <c r="AB20" s="2210">
        <v>9.8487375625467308</v>
      </c>
      <c r="AC20" s="2210">
        <v>41.800395187184641</v>
      </c>
      <c r="AD20" s="2210">
        <v>44.637015203717169</v>
      </c>
      <c r="AE20" s="2210">
        <v>9.6556242344831507</v>
      </c>
      <c r="AF20" s="2210">
        <v>42.17689437283709</v>
      </c>
      <c r="AG20" s="2210">
        <v>44.816638566010489</v>
      </c>
      <c r="AH20" s="2210">
        <v>9.7418536228591694</v>
      </c>
      <c r="AI20" s="2210">
        <v>42.263325150183427</v>
      </c>
      <c r="AJ20" s="2210">
        <v>45.920657528281517</v>
      </c>
      <c r="AK20" s="2210">
        <v>9.8719798539846195</v>
      </c>
      <c r="AL20" s="2210">
        <v>43.273835437527211</v>
      </c>
    </row>
    <row r="21" spans="1:38" s="1996" customFormat="1" ht="11.25" x14ac:dyDescent="0.2">
      <c r="A21" s="1964">
        <v>28</v>
      </c>
      <c r="B21" s="1965" t="s">
        <v>314</v>
      </c>
      <c r="C21" s="2210">
        <v>3.4071331040941359</v>
      </c>
      <c r="D21" s="2210">
        <v>2.7698536854697711</v>
      </c>
      <c r="E21" s="2210">
        <v>3.7019740269071182</v>
      </c>
      <c r="F21" s="2210">
        <v>4.001143734679256</v>
      </c>
      <c r="G21" s="2210">
        <v>3.2174941729037094</v>
      </c>
      <c r="H21" s="2210">
        <v>4.3182399293368352</v>
      </c>
      <c r="I21" s="2210">
        <v>3.9257907020907736</v>
      </c>
      <c r="J21" s="2210">
        <v>3.1786967957180723</v>
      </c>
      <c r="K21" s="2210">
        <v>4.2097418356232446</v>
      </c>
      <c r="L21" s="2210">
        <v>4.5835524347126313</v>
      </c>
      <c r="M21" s="2210">
        <v>5.1896013460285353</v>
      </c>
      <c r="N21" s="2210">
        <v>5.3653700660040178</v>
      </c>
      <c r="O21" s="2210">
        <v>4.709645442702338</v>
      </c>
      <c r="P21" s="2210">
        <v>5.4707944924313692</v>
      </c>
      <c r="Q21" s="2210">
        <v>5.598351239948645</v>
      </c>
      <c r="R21" s="2210">
        <v>3.8135236652667173</v>
      </c>
      <c r="S21" s="2210">
        <v>5.9533438000539194</v>
      </c>
      <c r="T21" s="2210">
        <v>4.9444084075882238</v>
      </c>
      <c r="U21" s="2210">
        <v>3.3978468581967727</v>
      </c>
      <c r="V21" s="2210">
        <v>4.95941928052929</v>
      </c>
      <c r="W21" s="2210">
        <v>4.3623199675849564</v>
      </c>
      <c r="X21" s="2210">
        <v>3.3503297444217357</v>
      </c>
      <c r="Y21" s="2210">
        <v>6.2750026441365492</v>
      </c>
      <c r="Z21" s="2210">
        <v>4.5929687151004366</v>
      </c>
      <c r="AA21" s="2210">
        <v>3.5788700333618375</v>
      </c>
      <c r="AB21" s="2210">
        <v>5.5345948122160236</v>
      </c>
      <c r="AC21" s="2210">
        <v>4.702727497265446</v>
      </c>
      <c r="AD21" s="2210">
        <v>3.3268008976830927</v>
      </c>
      <c r="AE21" s="2210">
        <v>5.4348135699433158</v>
      </c>
      <c r="AF21" s="2210">
        <v>4.4488394747032052</v>
      </c>
      <c r="AG21" s="2210">
        <v>3.8183394931460453</v>
      </c>
      <c r="AH21" s="2210">
        <v>5.221660137744558</v>
      </c>
      <c r="AI21" s="2210">
        <v>4.77822900498676</v>
      </c>
      <c r="AJ21" s="2210">
        <v>3.263691701971315</v>
      </c>
      <c r="AK21" s="2210">
        <v>5.4174840177466512</v>
      </c>
      <c r="AL21" s="2210">
        <v>4.3401091724992469</v>
      </c>
    </row>
    <row r="22" spans="1:38" s="1996" customFormat="1" ht="22.5" x14ac:dyDescent="0.2">
      <c r="A22" s="2005" t="s">
        <v>20</v>
      </c>
      <c r="B22" s="2006" t="s">
        <v>100</v>
      </c>
      <c r="C22" s="2210"/>
      <c r="D22" s="2210"/>
      <c r="E22" s="2210"/>
      <c r="F22" s="2210"/>
      <c r="G22" s="2210"/>
      <c r="H22" s="2210"/>
      <c r="I22" s="2210"/>
      <c r="J22" s="2210"/>
      <c r="K22" s="2210"/>
      <c r="L22" s="2210"/>
      <c r="M22" s="2210"/>
      <c r="N22" s="2210"/>
      <c r="O22" s="2210"/>
      <c r="P22" s="2210"/>
      <c r="Q22" s="2210"/>
      <c r="R22" s="2210"/>
      <c r="S22" s="2210"/>
      <c r="T22" s="2210"/>
      <c r="U22" s="2210"/>
      <c r="V22" s="2210"/>
      <c r="W22" s="2210"/>
      <c r="X22" s="2210"/>
      <c r="Y22" s="2210"/>
      <c r="Z22" s="2210"/>
      <c r="AA22" s="2210"/>
      <c r="AB22" s="2210"/>
      <c r="AC22" s="2210"/>
      <c r="AD22" s="2210"/>
      <c r="AE22" s="2210"/>
      <c r="AF22" s="2210"/>
      <c r="AG22" s="2210"/>
      <c r="AH22" s="2210"/>
      <c r="AI22" s="2210"/>
      <c r="AJ22" s="2210"/>
      <c r="AK22" s="2210"/>
      <c r="AL22" s="2210"/>
    </row>
    <row r="23" spans="1:38" s="1996" customFormat="1" ht="33.75" x14ac:dyDescent="0.2">
      <c r="A23" s="2005"/>
      <c r="B23" s="1965" t="s">
        <v>21</v>
      </c>
      <c r="C23" s="2210"/>
      <c r="D23" s="2210"/>
      <c r="E23" s="2210"/>
      <c r="F23" s="2210"/>
      <c r="G23" s="2210"/>
      <c r="H23" s="2210"/>
      <c r="I23" s="2210"/>
      <c r="J23" s="2210"/>
      <c r="K23" s="2210"/>
      <c r="L23" s="2210"/>
      <c r="M23" s="2210"/>
      <c r="N23" s="2210"/>
      <c r="O23" s="2210"/>
      <c r="P23" s="2210"/>
      <c r="Q23" s="2210"/>
      <c r="R23" s="2210"/>
      <c r="S23" s="2210"/>
      <c r="T23" s="2210"/>
      <c r="U23" s="2210"/>
      <c r="V23" s="2210"/>
      <c r="W23" s="2210"/>
      <c r="X23" s="2210"/>
      <c r="Y23" s="2210"/>
      <c r="Z23" s="2210"/>
      <c r="AA23" s="2210"/>
      <c r="AB23" s="2210"/>
      <c r="AC23" s="2210"/>
      <c r="AD23" s="2210"/>
      <c r="AE23" s="2210"/>
      <c r="AF23" s="2210"/>
      <c r="AG23" s="2210"/>
      <c r="AH23" s="2210"/>
      <c r="AI23" s="2210"/>
      <c r="AJ23" s="2210"/>
      <c r="AK23" s="2210"/>
      <c r="AL23" s="2210"/>
    </row>
    <row r="24" spans="1:38" s="1997" customFormat="1" ht="22.5" x14ac:dyDescent="0.2">
      <c r="A24" s="1957">
        <v>31.1</v>
      </c>
      <c r="B24" s="1962" t="s">
        <v>315</v>
      </c>
      <c r="C24" s="1963">
        <v>100</v>
      </c>
      <c r="D24" s="1963">
        <v>100</v>
      </c>
      <c r="E24" s="1963">
        <v>100</v>
      </c>
      <c r="F24" s="1963">
        <v>100</v>
      </c>
      <c r="G24" s="1963">
        <v>100</v>
      </c>
      <c r="H24" s="1963">
        <v>100</v>
      </c>
      <c r="I24" s="1963">
        <v>100.00000000000001</v>
      </c>
      <c r="J24" s="1963">
        <v>100</v>
      </c>
      <c r="K24" s="1963">
        <v>100</v>
      </c>
      <c r="L24" s="1963">
        <v>100</v>
      </c>
      <c r="M24" s="1963">
        <v>100</v>
      </c>
      <c r="N24" s="1963">
        <v>100.00000000000001</v>
      </c>
      <c r="O24" s="1963">
        <v>100</v>
      </c>
      <c r="P24" s="1963">
        <v>100</v>
      </c>
      <c r="Q24" s="1963">
        <v>100</v>
      </c>
      <c r="R24" s="1963">
        <v>100</v>
      </c>
      <c r="S24" s="1963">
        <v>100.00000000000001</v>
      </c>
      <c r="T24" s="1963">
        <v>99.999999999999986</v>
      </c>
      <c r="U24" s="1963">
        <v>100</v>
      </c>
      <c r="V24" s="1963">
        <v>100.00000000000001</v>
      </c>
      <c r="W24" s="1963">
        <v>100</v>
      </c>
      <c r="X24" s="1963">
        <v>100</v>
      </c>
      <c r="Y24" s="1963">
        <v>100</v>
      </c>
      <c r="Z24" s="1963">
        <v>100.00000000000001</v>
      </c>
      <c r="AA24" s="1963">
        <v>99.999999999999986</v>
      </c>
      <c r="AB24" s="1963">
        <v>100</v>
      </c>
      <c r="AC24" s="1963">
        <v>100</v>
      </c>
      <c r="AD24" s="1963">
        <v>100</v>
      </c>
      <c r="AE24" s="1963">
        <v>100.00000000000001</v>
      </c>
      <c r="AF24" s="1963">
        <v>99.999999999999986</v>
      </c>
      <c r="AG24" s="1963">
        <v>100</v>
      </c>
      <c r="AH24" s="1963">
        <v>100</v>
      </c>
      <c r="AI24" s="1963">
        <v>100</v>
      </c>
      <c r="AJ24" s="1963">
        <v>100</v>
      </c>
      <c r="AK24" s="1963">
        <v>100</v>
      </c>
      <c r="AL24" s="1963">
        <v>100</v>
      </c>
    </row>
    <row r="25" spans="1:38" s="1996" customFormat="1" ht="11.25" x14ac:dyDescent="0.2">
      <c r="A25" s="1964">
        <v>311.10000000000002</v>
      </c>
      <c r="B25" s="1965" t="s">
        <v>316</v>
      </c>
      <c r="C25" s="2210">
        <v>100</v>
      </c>
      <c r="D25" s="2210">
        <v>100</v>
      </c>
      <c r="E25" s="2210">
        <v>100</v>
      </c>
      <c r="F25" s="2210">
        <v>97.563451776649742</v>
      </c>
      <c r="G25" s="2210">
        <v>100</v>
      </c>
      <c r="H25" s="2210">
        <v>99.133434967503817</v>
      </c>
      <c r="I25" s="2210">
        <v>100.20023360587352</v>
      </c>
      <c r="J25" s="2210">
        <v>100</v>
      </c>
      <c r="K25" s="2210">
        <v>100.07954658446853</v>
      </c>
      <c r="L25" s="2210">
        <v>99.651132174828859</v>
      </c>
      <c r="M25" s="2210">
        <v>100</v>
      </c>
      <c r="N25" s="2210">
        <v>99.851623740201575</v>
      </c>
      <c r="O25" s="2210">
        <v>99.892615753900571</v>
      </c>
      <c r="P25" s="2210">
        <v>100</v>
      </c>
      <c r="Q25" s="2210">
        <v>99.960496351721901</v>
      </c>
      <c r="R25" s="2210">
        <v>95.910560344827587</v>
      </c>
      <c r="S25" s="2210">
        <v>99.358125318390222</v>
      </c>
      <c r="T25" s="2210">
        <v>98.025205707738778</v>
      </c>
      <c r="U25" s="2210">
        <v>94.744304754702711</v>
      </c>
      <c r="V25" s="2210">
        <v>95.1495359229976</v>
      </c>
      <c r="W25" s="2210">
        <v>94.978904633020221</v>
      </c>
      <c r="X25" s="2210">
        <v>97.999929574985032</v>
      </c>
      <c r="Y25" s="2210">
        <v>98.162694714418848</v>
      </c>
      <c r="Z25" s="2210">
        <v>98.09261000090973</v>
      </c>
      <c r="AA25" s="2210">
        <v>91.138394213821186</v>
      </c>
      <c r="AB25" s="2210">
        <v>94.406906058620137</v>
      </c>
      <c r="AC25" s="2210">
        <v>93.012947626268513</v>
      </c>
      <c r="AD25" s="2210">
        <v>96.273890068645372</v>
      </c>
      <c r="AE25" s="2210">
        <v>96.920708237105472</v>
      </c>
      <c r="AF25" s="2210">
        <v>96.606489533977083</v>
      </c>
      <c r="AG25" s="2210">
        <v>95.853463351018107</v>
      </c>
      <c r="AH25" s="2210">
        <v>96.611263967656797</v>
      </c>
      <c r="AI25" s="2210">
        <v>96.242628718081804</v>
      </c>
      <c r="AJ25" s="2210">
        <v>97.976802999912792</v>
      </c>
      <c r="AK25" s="2210">
        <v>97.115384615384613</v>
      </c>
      <c r="AL25" s="2210">
        <v>97.45981380103909</v>
      </c>
    </row>
    <row r="26" spans="1:38" s="1996" customFormat="1" ht="11.25" x14ac:dyDescent="0.2">
      <c r="A26" s="1964">
        <v>312.10000000000002</v>
      </c>
      <c r="B26" s="1965" t="s">
        <v>317</v>
      </c>
      <c r="C26" s="2210">
        <v>0</v>
      </c>
      <c r="D26" s="2210">
        <v>0</v>
      </c>
      <c r="E26" s="2210">
        <v>0</v>
      </c>
      <c r="F26" s="2210">
        <v>0</v>
      </c>
      <c r="G26" s="2210">
        <v>0</v>
      </c>
      <c r="H26" s="2210">
        <v>0</v>
      </c>
      <c r="I26" s="2210">
        <v>-1.8271316535958619</v>
      </c>
      <c r="J26" s="2210">
        <v>0</v>
      </c>
      <c r="K26" s="2210">
        <v>-0.7258625832753306</v>
      </c>
      <c r="L26" s="2210">
        <v>0.28304370721432331</v>
      </c>
      <c r="M26" s="2210">
        <v>0</v>
      </c>
      <c r="N26" s="2210">
        <v>0.12038073908174692</v>
      </c>
      <c r="O26" s="2210">
        <v>5.0533762870317731E-2</v>
      </c>
      <c r="P26" s="2210">
        <v>0</v>
      </c>
      <c r="Q26" s="2210">
        <v>1.8589952130873263E-2</v>
      </c>
      <c r="R26" s="2210">
        <v>-0.22629310344827586</v>
      </c>
      <c r="S26" s="2210">
        <v>1.0188487009679063E-2</v>
      </c>
      <c r="T26" s="2210">
        <v>-8.1241537339860434E-2</v>
      </c>
      <c r="U26" s="2210">
        <v>0</v>
      </c>
      <c r="V26" s="2210">
        <v>-3.7813681677552426E-2</v>
      </c>
      <c r="W26" s="2210">
        <v>-2.1891418563922942E-2</v>
      </c>
      <c r="X26" s="2210">
        <v>-0.31691256734392054</v>
      </c>
      <c r="Y26" s="2210">
        <v>0</v>
      </c>
      <c r="Z26" s="2210">
        <v>-0.13645874397307214</v>
      </c>
      <c r="AA26" s="2210">
        <v>8.205190542758159E-2</v>
      </c>
      <c r="AB26" s="2210">
        <v>3.8417210910487901E-2</v>
      </c>
      <c r="AC26" s="2210">
        <v>5.7026582163640371E-2</v>
      </c>
      <c r="AD26" s="2210">
        <v>5.6792928045829423E-2</v>
      </c>
      <c r="AE26" s="2210">
        <v>0</v>
      </c>
      <c r="AF26" s="2210">
        <v>2.7589515983926109E-2</v>
      </c>
      <c r="AG26" s="2210">
        <v>-1.7783573905569224E-2</v>
      </c>
      <c r="AH26" s="2210">
        <v>0</v>
      </c>
      <c r="AI26" s="2210">
        <v>-8.6508932047233873E-3</v>
      </c>
      <c r="AJ26" s="2210">
        <v>0</v>
      </c>
      <c r="AK26" s="2210">
        <v>0</v>
      </c>
      <c r="AL26" s="2210">
        <v>0</v>
      </c>
    </row>
    <row r="27" spans="1:38" s="1996" customFormat="1" ht="11.25" x14ac:dyDescent="0.2">
      <c r="A27" s="1964">
        <v>313.10000000000002</v>
      </c>
      <c r="B27" s="1965" t="s">
        <v>754</v>
      </c>
      <c r="C27" s="2210">
        <v>0</v>
      </c>
      <c r="D27" s="2210">
        <v>0</v>
      </c>
      <c r="E27" s="2210">
        <v>0</v>
      </c>
      <c r="F27" s="2210">
        <v>0</v>
      </c>
      <c r="G27" s="2210">
        <v>0</v>
      </c>
      <c r="H27" s="2210">
        <v>0</v>
      </c>
      <c r="I27" s="2210">
        <v>0</v>
      </c>
      <c r="J27" s="2210">
        <v>0</v>
      </c>
      <c r="K27" s="2210">
        <v>0</v>
      </c>
      <c r="L27" s="2210">
        <v>0</v>
      </c>
      <c r="M27" s="2210">
        <v>0</v>
      </c>
      <c r="N27" s="2210">
        <v>0</v>
      </c>
      <c r="O27" s="2210">
        <v>0</v>
      </c>
      <c r="P27" s="2210">
        <v>0</v>
      </c>
      <c r="Q27" s="2210">
        <v>0</v>
      </c>
      <c r="R27" s="2210">
        <v>4.0140086206896548</v>
      </c>
      <c r="S27" s="2210">
        <v>0.63168619460010189</v>
      </c>
      <c r="T27" s="2210">
        <v>1.9393813144464118</v>
      </c>
      <c r="U27" s="2210">
        <v>2.3820777011059646</v>
      </c>
      <c r="V27" s="2210">
        <v>0.4365761430044689</v>
      </c>
      <c r="W27" s="2210">
        <v>1.2557713739850342</v>
      </c>
      <c r="X27" s="2210">
        <v>1.5563928307334765</v>
      </c>
      <c r="Y27" s="2210">
        <v>0.29556650246305421</v>
      </c>
      <c r="Z27" s="2210">
        <v>0.83846317130120995</v>
      </c>
      <c r="AA27" s="2210">
        <v>1.4647784598553455</v>
      </c>
      <c r="AB27" s="2210">
        <v>0.26214096856568214</v>
      </c>
      <c r="AC27" s="2210">
        <v>0.77504309395129412</v>
      </c>
      <c r="AD27" s="2210">
        <v>1.074127117388513</v>
      </c>
      <c r="AE27" s="2210">
        <v>0.24727645974759138</v>
      </c>
      <c r="AF27" s="2210">
        <v>0.64895339770887062</v>
      </c>
      <c r="AG27" s="2210">
        <v>1.4137941254927533</v>
      </c>
      <c r="AH27" s="2210">
        <v>0.32567802796338929</v>
      </c>
      <c r="AI27" s="2210">
        <v>0.85499661173349484</v>
      </c>
      <c r="AJ27" s="2210">
        <v>1.7441353449027646</v>
      </c>
      <c r="AK27" s="2210">
        <v>0.28178015338136186</v>
      </c>
      <c r="AL27" s="2210">
        <v>0.8664876739077374</v>
      </c>
    </row>
    <row r="28" spans="1:38" s="1996" customFormat="1" ht="11.25" x14ac:dyDescent="0.2">
      <c r="A28" s="1964">
        <v>314.10000000000002</v>
      </c>
      <c r="B28" s="1965" t="s">
        <v>755</v>
      </c>
      <c r="C28" s="2210">
        <v>0</v>
      </c>
      <c r="D28" s="2210">
        <v>0</v>
      </c>
      <c r="E28" s="2210">
        <v>0</v>
      </c>
      <c r="F28" s="2210">
        <v>2.436548223350254</v>
      </c>
      <c r="G28" s="2210">
        <v>0</v>
      </c>
      <c r="H28" s="2210">
        <v>0.86656503249618877</v>
      </c>
      <c r="I28" s="2210">
        <v>1.6268980477223427</v>
      </c>
      <c r="J28" s="2210">
        <v>0</v>
      </c>
      <c r="K28" s="2210">
        <v>0.64631599880680124</v>
      </c>
      <c r="L28" s="2210">
        <v>6.5824117956819375E-2</v>
      </c>
      <c r="M28" s="2210">
        <v>0</v>
      </c>
      <c r="N28" s="2210">
        <v>2.7995520716685332E-2</v>
      </c>
      <c r="O28" s="2210">
        <v>5.6850483229107449E-2</v>
      </c>
      <c r="P28" s="2210">
        <v>0</v>
      </c>
      <c r="Q28" s="2210">
        <v>2.091369614723242E-2</v>
      </c>
      <c r="R28" s="2210">
        <v>0.30172413793103448</v>
      </c>
      <c r="S28" s="2210">
        <v>0</v>
      </c>
      <c r="T28" s="2210">
        <v>0.11665451515467139</v>
      </c>
      <c r="U28" s="2210">
        <v>2.8736175441913225</v>
      </c>
      <c r="V28" s="2210">
        <v>4.4517016156754901</v>
      </c>
      <c r="W28" s="2210">
        <v>3.7872154115586691</v>
      </c>
      <c r="X28" s="2210">
        <v>0.76059016162540938</v>
      </c>
      <c r="Y28" s="2210">
        <v>1.5417387831180935</v>
      </c>
      <c r="Z28" s="2210">
        <v>1.2053855717621373</v>
      </c>
      <c r="AA28" s="2210">
        <v>7.3147754208958853</v>
      </c>
      <c r="AB28" s="2210">
        <v>5.2925357619036859</v>
      </c>
      <c r="AC28" s="2210">
        <v>6.154982697616548</v>
      </c>
      <c r="AD28" s="2210">
        <v>2.5951898859202922</v>
      </c>
      <c r="AE28" s="2210">
        <v>2.8320153031469428</v>
      </c>
      <c r="AF28" s="2210">
        <v>2.7169675523301144</v>
      </c>
      <c r="AG28" s="2210">
        <v>2.7505260973947063</v>
      </c>
      <c r="AH28" s="2210">
        <v>3.0630580043798079</v>
      </c>
      <c r="AI28" s="2210">
        <v>2.91102556338942</v>
      </c>
      <c r="AJ28" s="2210">
        <v>0.27906165518444231</v>
      </c>
      <c r="AK28" s="2210">
        <v>2.6028352312340228</v>
      </c>
      <c r="AL28" s="2210">
        <v>1.6736985250531748</v>
      </c>
    </row>
    <row r="29" spans="1:38" s="1997" customFormat="1" ht="11.25" x14ac:dyDescent="0.2">
      <c r="A29" s="1957">
        <v>31.2</v>
      </c>
      <c r="B29" s="1962" t="s">
        <v>318</v>
      </c>
      <c r="C29" s="1963">
        <v>100</v>
      </c>
      <c r="D29" s="1963">
        <v>100</v>
      </c>
      <c r="E29" s="1963">
        <v>100</v>
      </c>
      <c r="F29" s="1963">
        <v>100</v>
      </c>
      <c r="G29" s="1963">
        <v>100</v>
      </c>
      <c r="H29" s="1963">
        <v>100</v>
      </c>
      <c r="I29" s="1963">
        <v>100</v>
      </c>
      <c r="J29" s="1963">
        <v>100</v>
      </c>
      <c r="K29" s="1963">
        <v>100</v>
      </c>
      <c r="L29" s="1963">
        <v>100</v>
      </c>
      <c r="M29" s="1963">
        <v>100</v>
      </c>
      <c r="N29" s="1963">
        <v>100</v>
      </c>
      <c r="O29" s="1963">
        <v>100</v>
      </c>
      <c r="P29" s="1963">
        <v>100</v>
      </c>
      <c r="Q29" s="1963">
        <v>100</v>
      </c>
      <c r="R29" s="1963">
        <v>100</v>
      </c>
      <c r="S29" s="1963">
        <v>100</v>
      </c>
      <c r="T29" s="1963">
        <v>100</v>
      </c>
      <c r="U29" s="1963">
        <v>100</v>
      </c>
      <c r="V29" s="1963">
        <v>100</v>
      </c>
      <c r="W29" s="1963">
        <v>100</v>
      </c>
      <c r="X29" s="1963">
        <v>100</v>
      </c>
      <c r="Y29" s="1963">
        <v>100</v>
      </c>
      <c r="Z29" s="1963">
        <v>100</v>
      </c>
      <c r="AA29" s="1963">
        <v>100</v>
      </c>
      <c r="AB29" s="1963">
        <v>100</v>
      </c>
      <c r="AC29" s="1963">
        <v>100</v>
      </c>
      <c r="AD29" s="1963">
        <v>100</v>
      </c>
      <c r="AE29" s="1963">
        <v>100</v>
      </c>
      <c r="AF29" s="1963">
        <v>100</v>
      </c>
      <c r="AG29" s="1963">
        <v>100</v>
      </c>
      <c r="AH29" s="1963">
        <v>100</v>
      </c>
      <c r="AI29" s="1963">
        <v>100</v>
      </c>
      <c r="AJ29" s="1963">
        <v>100</v>
      </c>
      <c r="AK29" s="1963">
        <v>100</v>
      </c>
      <c r="AL29" s="1963">
        <v>100</v>
      </c>
    </row>
    <row r="30" spans="1:38" s="1996" customFormat="1" ht="11.25" x14ac:dyDescent="0.2">
      <c r="A30" s="1964">
        <v>311.2</v>
      </c>
      <c r="B30" s="1965" t="s">
        <v>752</v>
      </c>
      <c r="C30" s="2210">
        <v>32.212257100149479</v>
      </c>
      <c r="D30" s="2210">
        <v>100</v>
      </c>
      <c r="E30" s="2210">
        <v>61.874737284573349</v>
      </c>
      <c r="F30" s="2210">
        <v>808.54700854700855</v>
      </c>
      <c r="G30" s="2210">
        <v>0</v>
      </c>
      <c r="H30" s="2210">
        <v>-99.89440337909187</v>
      </c>
      <c r="I30" s="2210">
        <v>37.856440511307767</v>
      </c>
      <c r="J30" s="2210">
        <v>0</v>
      </c>
      <c r="K30" s="2210">
        <v>16.431924882629108</v>
      </c>
      <c r="L30" s="2210">
        <v>14.076576576576576</v>
      </c>
      <c r="M30" s="2210">
        <v>4.5620437956204379E-2</v>
      </c>
      <c r="N30" s="2210">
        <v>4.0909090909090908</v>
      </c>
      <c r="O30" s="2210">
        <v>30.123997082421589</v>
      </c>
      <c r="P30" s="2210">
        <v>35.930493273542602</v>
      </c>
      <c r="Q30" s="2210">
        <v>34.318687993520953</v>
      </c>
      <c r="R30" s="2210">
        <v>22.073170731707318</v>
      </c>
      <c r="S30" s="2210">
        <v>17.320261437908496</v>
      </c>
      <c r="T30" s="2210">
        <v>18.63605671843349</v>
      </c>
      <c r="U30" s="2210">
        <v>28.222453222453222</v>
      </c>
      <c r="V30" s="2210">
        <v>25.705398800266607</v>
      </c>
      <c r="W30" s="2210">
        <v>26.459143968871594</v>
      </c>
      <c r="X30" s="2210">
        <v>23.27011788826243</v>
      </c>
      <c r="Y30" s="2210">
        <v>12.618502778685846</v>
      </c>
      <c r="Z30" s="2210">
        <v>16.766467065868262</v>
      </c>
      <c r="AA30" s="2210">
        <v>24.92453643811988</v>
      </c>
      <c r="AB30" s="2210">
        <v>1.7691888949373979</v>
      </c>
      <c r="AC30" s="2210">
        <v>10.729184048056066</v>
      </c>
      <c r="AD30" s="2210">
        <v>17.647058823529413</v>
      </c>
      <c r="AE30" s="2210">
        <v>-0.11733646230566148</v>
      </c>
      <c r="AF30" s="2210">
        <v>7.570715474209651</v>
      </c>
      <c r="AG30" s="2210">
        <v>12.458162885831165</v>
      </c>
      <c r="AH30" s="2210">
        <v>0.96999090633525309</v>
      </c>
      <c r="AI30" s="2210">
        <v>6.1289245156980625</v>
      </c>
      <c r="AJ30" s="2210">
        <v>14.75548060708263</v>
      </c>
      <c r="AK30" s="2210">
        <v>0.78247261345852892</v>
      </c>
      <c r="AL30" s="2210">
        <v>6.7361235854140471</v>
      </c>
    </row>
    <row r="31" spans="1:38" s="1996" customFormat="1" ht="11.25" x14ac:dyDescent="0.2">
      <c r="A31" s="1964">
        <v>312.2</v>
      </c>
      <c r="B31" s="1965" t="s">
        <v>319</v>
      </c>
      <c r="C31" s="2210">
        <v>0</v>
      </c>
      <c r="D31" s="2210">
        <v>0</v>
      </c>
      <c r="E31" s="2210">
        <v>0</v>
      </c>
      <c r="F31" s="2210">
        <v>0</v>
      </c>
      <c r="G31" s="2210">
        <v>0</v>
      </c>
      <c r="H31" s="2210">
        <v>0</v>
      </c>
      <c r="I31" s="2210">
        <v>0</v>
      </c>
      <c r="J31" s="2210">
        <v>0</v>
      </c>
      <c r="K31" s="2210">
        <v>0</v>
      </c>
      <c r="L31" s="2210">
        <v>0</v>
      </c>
      <c r="M31" s="2210">
        <v>0</v>
      </c>
      <c r="N31" s="2210">
        <v>0</v>
      </c>
      <c r="O31" s="2210">
        <v>0</v>
      </c>
      <c r="P31" s="2210">
        <v>0</v>
      </c>
      <c r="Q31" s="2210">
        <v>0</v>
      </c>
      <c r="R31" s="2210">
        <v>0</v>
      </c>
      <c r="S31" s="2210">
        <v>0</v>
      </c>
      <c r="T31" s="2210">
        <v>0</v>
      </c>
      <c r="U31" s="2210">
        <v>0</v>
      </c>
      <c r="V31" s="2210">
        <v>0</v>
      </c>
      <c r="W31" s="2210">
        <v>0</v>
      </c>
      <c r="X31" s="2210">
        <v>0</v>
      </c>
      <c r="Y31" s="2210">
        <v>0</v>
      </c>
      <c r="Z31" s="2210">
        <v>0</v>
      </c>
      <c r="AA31" s="2210">
        <v>0</v>
      </c>
      <c r="AB31" s="2210">
        <v>0</v>
      </c>
      <c r="AC31" s="2210">
        <v>0</v>
      </c>
      <c r="AD31" s="2210">
        <v>0</v>
      </c>
      <c r="AE31" s="2210">
        <v>0</v>
      </c>
      <c r="AF31" s="2210">
        <v>0</v>
      </c>
      <c r="AG31" s="2210">
        <v>0</v>
      </c>
      <c r="AH31" s="2210">
        <v>0</v>
      </c>
      <c r="AI31" s="2210">
        <v>0</v>
      </c>
      <c r="AJ31" s="2210">
        <v>0</v>
      </c>
      <c r="AK31" s="2210">
        <v>0</v>
      </c>
      <c r="AL31" s="2210">
        <v>0</v>
      </c>
    </row>
    <row r="32" spans="1:38" s="1996" customFormat="1" ht="11.25" x14ac:dyDescent="0.2">
      <c r="A32" s="1964">
        <v>313.2</v>
      </c>
      <c r="B32" s="1965" t="s">
        <v>754</v>
      </c>
      <c r="C32" s="2210">
        <v>0</v>
      </c>
      <c r="D32" s="2210">
        <v>0</v>
      </c>
      <c r="E32" s="2210">
        <v>0</v>
      </c>
      <c r="F32" s="2210">
        <v>0</v>
      </c>
      <c r="G32" s="2210">
        <v>0</v>
      </c>
      <c r="H32" s="2210">
        <v>0</v>
      </c>
      <c r="I32" s="2210">
        <v>0</v>
      </c>
      <c r="J32" s="2210">
        <v>0</v>
      </c>
      <c r="K32" s="2210">
        <v>0</v>
      </c>
      <c r="L32" s="2210">
        <v>0</v>
      </c>
      <c r="M32" s="2210">
        <v>0</v>
      </c>
      <c r="N32" s="2210">
        <v>0</v>
      </c>
      <c r="O32" s="2210">
        <v>0</v>
      </c>
      <c r="P32" s="2210">
        <v>0</v>
      </c>
      <c r="Q32" s="2210">
        <v>0</v>
      </c>
      <c r="R32" s="2210">
        <v>0</v>
      </c>
      <c r="S32" s="2210">
        <v>0</v>
      </c>
      <c r="T32" s="2210">
        <v>0</v>
      </c>
      <c r="U32" s="2210">
        <v>0</v>
      </c>
      <c r="V32" s="2210">
        <v>0</v>
      </c>
      <c r="W32" s="2210">
        <v>0</v>
      </c>
      <c r="X32" s="2210">
        <v>0</v>
      </c>
      <c r="Y32" s="2210">
        <v>0</v>
      </c>
      <c r="Z32" s="2210">
        <v>0</v>
      </c>
      <c r="AA32" s="2210">
        <v>0</v>
      </c>
      <c r="AB32" s="2210">
        <v>0</v>
      </c>
      <c r="AC32" s="2210">
        <v>0</v>
      </c>
      <c r="AD32" s="2210">
        <v>0</v>
      </c>
      <c r="AE32" s="2210">
        <v>0</v>
      </c>
      <c r="AF32" s="2210">
        <v>0</v>
      </c>
      <c r="AG32" s="2210">
        <v>0</v>
      </c>
      <c r="AH32" s="2210">
        <v>0</v>
      </c>
      <c r="AI32" s="2210">
        <v>0</v>
      </c>
      <c r="AJ32" s="2210">
        <v>0</v>
      </c>
      <c r="AK32" s="2210">
        <v>0</v>
      </c>
      <c r="AL32" s="2210">
        <v>0</v>
      </c>
    </row>
    <row r="33" spans="1:38" s="1996" customFormat="1" ht="11.25" x14ac:dyDescent="0.2">
      <c r="A33" s="1964">
        <v>314.2</v>
      </c>
      <c r="B33" s="1965" t="s">
        <v>320</v>
      </c>
      <c r="C33" s="2210">
        <v>67.787742899850528</v>
      </c>
      <c r="D33" s="2210">
        <v>0</v>
      </c>
      <c r="E33" s="2210">
        <v>38.125262715426651</v>
      </c>
      <c r="F33" s="2210">
        <v>-708.54700854700855</v>
      </c>
      <c r="G33" s="2210">
        <v>100</v>
      </c>
      <c r="H33" s="2210">
        <v>199.89440337909187</v>
      </c>
      <c r="I33" s="2210">
        <v>62.143559488692233</v>
      </c>
      <c r="J33" s="2210">
        <v>100</v>
      </c>
      <c r="K33" s="2210">
        <v>83.568075117370896</v>
      </c>
      <c r="L33" s="2210">
        <v>85.923423423423429</v>
      </c>
      <c r="M33" s="2210">
        <v>99.954379562043798</v>
      </c>
      <c r="N33" s="2210">
        <v>95.909090909090907</v>
      </c>
      <c r="O33" s="2210">
        <v>69.876002917578404</v>
      </c>
      <c r="P33" s="2210">
        <v>64.069506726457405</v>
      </c>
      <c r="Q33" s="2210">
        <v>65.681312006479047</v>
      </c>
      <c r="R33" s="2210">
        <v>77.926829268292678</v>
      </c>
      <c r="S33" s="2210">
        <v>82.679738562091501</v>
      </c>
      <c r="T33" s="2210">
        <v>81.363943281566506</v>
      </c>
      <c r="U33" s="2210">
        <v>71.777546777546775</v>
      </c>
      <c r="V33" s="2210">
        <v>74.294601199733393</v>
      </c>
      <c r="W33" s="2210">
        <v>73.540856031128399</v>
      </c>
      <c r="X33" s="2210">
        <v>76.729882111737567</v>
      </c>
      <c r="Y33" s="2210">
        <v>87.381497221314149</v>
      </c>
      <c r="Z33" s="2210">
        <v>83.23353293413173</v>
      </c>
      <c r="AA33" s="2210">
        <v>75.075463561880127</v>
      </c>
      <c r="AB33" s="2210">
        <v>98.2308111050626</v>
      </c>
      <c r="AC33" s="2210">
        <v>89.270815951943931</v>
      </c>
      <c r="AD33" s="2210">
        <v>82.352941176470594</v>
      </c>
      <c r="AE33" s="2210">
        <v>100.11733646230566</v>
      </c>
      <c r="AF33" s="2210">
        <v>92.429284525790351</v>
      </c>
      <c r="AG33" s="2210">
        <v>87.541837114168843</v>
      </c>
      <c r="AH33" s="2210">
        <v>99.030009093664745</v>
      </c>
      <c r="AI33" s="2210">
        <v>93.87107548430194</v>
      </c>
      <c r="AJ33" s="2210">
        <v>85.244519392917368</v>
      </c>
      <c r="AK33" s="2210">
        <v>99.217527386541477</v>
      </c>
      <c r="AL33" s="2210">
        <v>93.263876414585951</v>
      </c>
    </row>
    <row r="34" spans="1:38" s="1997" customFormat="1" ht="21" x14ac:dyDescent="0.2">
      <c r="A34" s="1967">
        <v>31</v>
      </c>
      <c r="B34" s="1968" t="s">
        <v>321</v>
      </c>
      <c r="C34" s="2210"/>
      <c r="D34" s="2210"/>
      <c r="E34" s="2210"/>
      <c r="F34" s="2210"/>
      <c r="G34" s="2210"/>
      <c r="H34" s="2210"/>
      <c r="I34" s="2210"/>
      <c r="J34" s="2210"/>
      <c r="K34" s="2210"/>
      <c r="L34" s="2210"/>
      <c r="M34" s="2210"/>
      <c r="N34" s="2210"/>
      <c r="O34" s="2210"/>
      <c r="P34" s="2210"/>
      <c r="Q34" s="2210"/>
      <c r="R34" s="2210"/>
      <c r="S34" s="2210"/>
      <c r="T34" s="2210"/>
      <c r="U34" s="2210"/>
      <c r="V34" s="2210"/>
      <c r="W34" s="2210"/>
      <c r="X34" s="2210"/>
      <c r="Y34" s="2210"/>
      <c r="Z34" s="2210"/>
      <c r="AA34" s="2210"/>
      <c r="AB34" s="2210"/>
      <c r="AC34" s="2210"/>
      <c r="AD34" s="2210"/>
      <c r="AE34" s="2210"/>
      <c r="AF34" s="2210"/>
      <c r="AG34" s="2210"/>
      <c r="AH34" s="2210"/>
      <c r="AI34" s="2210"/>
      <c r="AJ34" s="2210"/>
      <c r="AK34" s="2210"/>
      <c r="AL34" s="2210"/>
    </row>
    <row r="35" spans="1:38" s="1997" customFormat="1" ht="11.25" x14ac:dyDescent="0.2">
      <c r="A35" s="1967" t="s">
        <v>493</v>
      </c>
      <c r="B35" s="1968" t="s">
        <v>545</v>
      </c>
      <c r="C35" s="2210"/>
      <c r="D35" s="2210"/>
      <c r="E35" s="2210"/>
      <c r="F35" s="2210"/>
      <c r="G35" s="2210"/>
      <c r="H35" s="2210"/>
      <c r="I35" s="2210"/>
      <c r="J35" s="2210"/>
      <c r="K35" s="2210"/>
      <c r="L35" s="2210"/>
      <c r="M35" s="2210"/>
      <c r="N35" s="2210"/>
      <c r="O35" s="2210"/>
      <c r="P35" s="2210"/>
      <c r="Q35" s="2210"/>
      <c r="R35" s="2210"/>
      <c r="S35" s="2210"/>
      <c r="T35" s="2210"/>
      <c r="U35" s="2210"/>
      <c r="V35" s="2210"/>
      <c r="W35" s="2210"/>
      <c r="X35" s="2210"/>
      <c r="Y35" s="2210"/>
      <c r="Z35" s="2210"/>
      <c r="AA35" s="2210"/>
      <c r="AB35" s="2210"/>
      <c r="AC35" s="2210"/>
      <c r="AD35" s="2210"/>
      <c r="AE35" s="2210"/>
      <c r="AF35" s="2210"/>
      <c r="AG35" s="2210"/>
      <c r="AH35" s="2210"/>
      <c r="AI35" s="2210"/>
      <c r="AJ35" s="2210"/>
      <c r="AK35" s="2210"/>
      <c r="AL35" s="2210"/>
    </row>
    <row r="36" spans="1:38" s="1997" customFormat="1" ht="22.5" x14ac:dyDescent="0.2">
      <c r="A36" s="1957"/>
      <c r="B36" s="1958" t="s">
        <v>494</v>
      </c>
      <c r="C36" s="2210"/>
      <c r="D36" s="2210"/>
      <c r="E36" s="2210"/>
      <c r="F36" s="2210"/>
      <c r="G36" s="2210"/>
      <c r="H36" s="2210"/>
      <c r="I36" s="2210"/>
      <c r="J36" s="2210"/>
      <c r="K36" s="2210"/>
      <c r="L36" s="2210"/>
      <c r="M36" s="2210"/>
      <c r="N36" s="2210"/>
      <c r="O36" s="2210"/>
      <c r="P36" s="2210"/>
      <c r="Q36" s="2210"/>
      <c r="R36" s="2210"/>
      <c r="S36" s="2210"/>
      <c r="T36" s="2210"/>
      <c r="U36" s="2210"/>
      <c r="V36" s="2210"/>
      <c r="W36" s="2210"/>
      <c r="X36" s="2210"/>
      <c r="Y36" s="2210"/>
      <c r="Z36" s="2210"/>
      <c r="AA36" s="2210"/>
      <c r="AB36" s="2210"/>
      <c r="AC36" s="2210"/>
      <c r="AD36" s="2210"/>
      <c r="AE36" s="2210"/>
      <c r="AF36" s="2210"/>
      <c r="AG36" s="2210"/>
      <c r="AH36" s="2210"/>
      <c r="AI36" s="2210"/>
      <c r="AJ36" s="2210"/>
      <c r="AK36" s="2210"/>
      <c r="AL36" s="2210"/>
    </row>
    <row r="37" spans="1:38" s="1997" customFormat="1" ht="22.5" x14ac:dyDescent="0.2">
      <c r="A37" s="1957" t="s">
        <v>495</v>
      </c>
      <c r="B37" s="1962" t="s">
        <v>322</v>
      </c>
      <c r="C37" s="1963">
        <v>100</v>
      </c>
      <c r="D37" s="1963">
        <v>100</v>
      </c>
      <c r="E37" s="1963">
        <v>100</v>
      </c>
      <c r="F37" s="1963">
        <v>100</v>
      </c>
      <c r="G37" s="1963">
        <v>100</v>
      </c>
      <c r="H37" s="1963">
        <v>100</v>
      </c>
      <c r="I37" s="1963">
        <v>100</v>
      </c>
      <c r="J37" s="1963">
        <v>100</v>
      </c>
      <c r="K37" s="1963">
        <v>100</v>
      </c>
      <c r="L37" s="1963">
        <v>100</v>
      </c>
      <c r="M37" s="1963">
        <v>100</v>
      </c>
      <c r="N37" s="1963">
        <v>99.999999999999986</v>
      </c>
      <c r="O37" s="1963">
        <v>100</v>
      </c>
      <c r="P37" s="1963">
        <v>100</v>
      </c>
      <c r="Q37" s="1963">
        <v>100</v>
      </c>
      <c r="R37" s="1963">
        <v>100</v>
      </c>
      <c r="S37" s="1963">
        <v>100</v>
      </c>
      <c r="T37" s="1963">
        <v>100</v>
      </c>
      <c r="U37" s="1963">
        <v>100</v>
      </c>
      <c r="V37" s="1963">
        <v>100</v>
      </c>
      <c r="W37" s="1963">
        <v>100</v>
      </c>
      <c r="X37" s="1963">
        <v>100</v>
      </c>
      <c r="Y37" s="1963">
        <v>100</v>
      </c>
      <c r="Z37" s="1963">
        <v>100</v>
      </c>
      <c r="AA37" s="1963">
        <v>100</v>
      </c>
      <c r="AB37" s="1963">
        <v>100</v>
      </c>
      <c r="AC37" s="1963">
        <v>100</v>
      </c>
      <c r="AD37" s="1963">
        <v>100</v>
      </c>
      <c r="AE37" s="1963">
        <v>100</v>
      </c>
      <c r="AF37" s="1963">
        <v>100</v>
      </c>
      <c r="AG37" s="1963">
        <v>100</v>
      </c>
      <c r="AH37" s="1963">
        <v>100</v>
      </c>
      <c r="AI37" s="1963">
        <v>100</v>
      </c>
      <c r="AJ37" s="1963">
        <v>100</v>
      </c>
      <c r="AK37" s="1963">
        <v>100</v>
      </c>
      <c r="AL37" s="1963">
        <v>100</v>
      </c>
    </row>
    <row r="38" spans="1:38" s="1996" customFormat="1" ht="11.25" x14ac:dyDescent="0.2">
      <c r="A38" s="1964" t="s">
        <v>496</v>
      </c>
      <c r="B38" s="1965" t="s">
        <v>757</v>
      </c>
      <c r="C38" s="2210">
        <v>106.05349601126231</v>
      </c>
      <c r="D38" s="2210">
        <v>100</v>
      </c>
      <c r="E38" s="2210">
        <v>103.94495412844037</v>
      </c>
      <c r="F38" s="2210">
        <v>103.58840304182509</v>
      </c>
      <c r="G38" s="2210">
        <v>100</v>
      </c>
      <c r="H38" s="2210">
        <v>102.86418816388468</v>
      </c>
      <c r="I38" s="2210">
        <v>104.50413223140495</v>
      </c>
      <c r="J38" s="2210">
        <v>100</v>
      </c>
      <c r="K38" s="2210">
        <v>103.95357272397534</v>
      </c>
      <c r="L38" s="2210">
        <v>123.4113712374582</v>
      </c>
      <c r="M38" s="2210">
        <v>100</v>
      </c>
      <c r="N38" s="2210">
        <v>130.79178885630498</v>
      </c>
      <c r="O38" s="2210">
        <v>94.502829426030715</v>
      </c>
      <c r="P38" s="2210">
        <v>100</v>
      </c>
      <c r="Q38" s="2210">
        <v>93.890386343216534</v>
      </c>
      <c r="R38" s="2210">
        <v>45.762711864406782</v>
      </c>
      <c r="S38" s="2210">
        <v>100</v>
      </c>
      <c r="T38" s="2210">
        <v>75.260184359203095</v>
      </c>
      <c r="U38" s="2210">
        <v>126.61955241460542</v>
      </c>
      <c r="V38" s="2210">
        <v>100</v>
      </c>
      <c r="W38" s="2210">
        <v>112.05172643647514</v>
      </c>
      <c r="X38" s="2210">
        <v>109.47046843177189</v>
      </c>
      <c r="Y38" s="2210">
        <v>100</v>
      </c>
      <c r="Z38" s="2210">
        <v>105.8697298661954</v>
      </c>
      <c r="AA38" s="2210">
        <v>97.449828140592089</v>
      </c>
      <c r="AB38" s="2210">
        <v>100</v>
      </c>
      <c r="AC38" s="2210">
        <v>97.374579076536733</v>
      </c>
      <c r="AD38" s="2210">
        <v>98.574550259172682</v>
      </c>
      <c r="AE38" s="2210">
        <v>100</v>
      </c>
      <c r="AF38" s="2210">
        <v>98.616044997039666</v>
      </c>
      <c r="AG38" s="2210">
        <v>113.23695992232591</v>
      </c>
      <c r="AH38" s="2210">
        <v>99.5367987647967</v>
      </c>
      <c r="AI38" s="2210">
        <v>111.95073072975218</v>
      </c>
      <c r="AJ38" s="2210">
        <v>108.5277088502895</v>
      </c>
      <c r="AK38" s="2210">
        <v>99.637023593466424</v>
      </c>
      <c r="AL38" s="2210">
        <v>107.5053086329355</v>
      </c>
    </row>
    <row r="39" spans="1:38" s="1996" customFormat="1" ht="11.25" x14ac:dyDescent="0.2">
      <c r="A39" s="1964" t="s">
        <v>498</v>
      </c>
      <c r="B39" s="1965" t="s">
        <v>323</v>
      </c>
      <c r="C39" s="2210">
        <v>-6.0534960112623182</v>
      </c>
      <c r="D39" s="2210">
        <v>0</v>
      </c>
      <c r="E39" s="2210">
        <v>-3.9449541284403669</v>
      </c>
      <c r="F39" s="2210">
        <v>-3.588403041825095</v>
      </c>
      <c r="G39" s="2210">
        <v>0</v>
      </c>
      <c r="H39" s="2210">
        <v>-2.8641881638846738</v>
      </c>
      <c r="I39" s="2210">
        <v>-4.5041322314049586</v>
      </c>
      <c r="J39" s="2210">
        <v>0</v>
      </c>
      <c r="K39" s="2210">
        <v>-3.9535727239753355</v>
      </c>
      <c r="L39" s="2210">
        <v>-23.411371237458194</v>
      </c>
      <c r="M39" s="2210">
        <v>0</v>
      </c>
      <c r="N39" s="2210">
        <v>-30.791788856304986</v>
      </c>
      <c r="O39" s="2210">
        <v>5.4971705739692807</v>
      </c>
      <c r="P39" s="2210">
        <v>0</v>
      </c>
      <c r="Q39" s="2210">
        <v>6.109613656783468</v>
      </c>
      <c r="R39" s="2210">
        <v>54.237288135593218</v>
      </c>
      <c r="S39" s="2210">
        <v>0</v>
      </c>
      <c r="T39" s="2210">
        <v>24.739815640796909</v>
      </c>
      <c r="U39" s="2210">
        <v>-26.619552414605419</v>
      </c>
      <c r="V39" s="2210">
        <v>0</v>
      </c>
      <c r="W39" s="2210">
        <v>-12.051726436475137</v>
      </c>
      <c r="X39" s="2210">
        <v>-9.4704684317718932</v>
      </c>
      <c r="Y39" s="2210">
        <v>0</v>
      </c>
      <c r="Z39" s="2210">
        <v>-5.8697298661954056</v>
      </c>
      <c r="AA39" s="2210">
        <v>2.5501718594079166</v>
      </c>
      <c r="AB39" s="2210">
        <v>0</v>
      </c>
      <c r="AC39" s="2210">
        <v>2.6254209234632726</v>
      </c>
      <c r="AD39" s="2210">
        <v>1.4254497408273199</v>
      </c>
      <c r="AE39" s="2210">
        <v>0</v>
      </c>
      <c r="AF39" s="2210">
        <v>1.3839550029603316</v>
      </c>
      <c r="AG39" s="2210">
        <v>-13.236959922325907</v>
      </c>
      <c r="AH39" s="2210">
        <v>0.46320123520329387</v>
      </c>
      <c r="AI39" s="2210">
        <v>-11.950730729752188</v>
      </c>
      <c r="AJ39" s="2210">
        <v>-8.5277088502894962</v>
      </c>
      <c r="AK39" s="2210">
        <v>0.36297640653357532</v>
      </c>
      <c r="AL39" s="2210">
        <v>-7.505308632935491</v>
      </c>
    </row>
    <row r="40" spans="1:38" s="1996" customFormat="1" ht="11.25" x14ac:dyDescent="0.2">
      <c r="A40" s="1964">
        <v>323</v>
      </c>
      <c r="B40" s="1965" t="s">
        <v>759</v>
      </c>
      <c r="C40" s="2210">
        <v>0</v>
      </c>
      <c r="D40" s="2210">
        <v>0</v>
      </c>
      <c r="E40" s="2210">
        <v>0</v>
      </c>
      <c r="F40" s="2210">
        <v>0</v>
      </c>
      <c r="G40" s="2210">
        <v>0</v>
      </c>
      <c r="H40" s="2210">
        <v>0</v>
      </c>
      <c r="I40" s="2210">
        <v>0</v>
      </c>
      <c r="J40" s="2210">
        <v>0</v>
      </c>
      <c r="K40" s="2210">
        <v>0</v>
      </c>
      <c r="L40" s="2210">
        <v>0</v>
      </c>
      <c r="M40" s="2210">
        <v>0</v>
      </c>
      <c r="N40" s="2210">
        <v>0</v>
      </c>
      <c r="O40" s="2210">
        <v>0</v>
      </c>
      <c r="P40" s="2210">
        <v>0</v>
      </c>
      <c r="Q40" s="2210">
        <v>0</v>
      </c>
      <c r="R40" s="2210">
        <v>0</v>
      </c>
      <c r="S40" s="2210">
        <v>0</v>
      </c>
      <c r="T40" s="2210">
        <v>0</v>
      </c>
      <c r="U40" s="2210">
        <v>0</v>
      </c>
      <c r="V40" s="2210">
        <v>0</v>
      </c>
      <c r="W40" s="2210">
        <v>0</v>
      </c>
      <c r="X40" s="2210">
        <v>0</v>
      </c>
      <c r="Y40" s="2210">
        <v>0</v>
      </c>
      <c r="Z40" s="2210">
        <v>0</v>
      </c>
      <c r="AA40" s="2210">
        <v>0</v>
      </c>
      <c r="AB40" s="2210">
        <v>0</v>
      </c>
      <c r="AC40" s="2210">
        <v>0</v>
      </c>
      <c r="AD40" s="2210">
        <v>0</v>
      </c>
      <c r="AE40" s="2210">
        <v>0</v>
      </c>
      <c r="AF40" s="2210">
        <v>0</v>
      </c>
      <c r="AG40" s="2210">
        <v>0</v>
      </c>
      <c r="AH40" s="2210">
        <v>0</v>
      </c>
      <c r="AI40" s="2210">
        <v>0</v>
      </c>
      <c r="AJ40" s="2210">
        <v>0</v>
      </c>
      <c r="AK40" s="2210">
        <v>0</v>
      </c>
      <c r="AL40" s="2210">
        <v>0</v>
      </c>
    </row>
    <row r="41" spans="1:38" s="1997" customFormat="1" ht="11.25" x14ac:dyDescent="0.2">
      <c r="A41" s="1957">
        <v>33</v>
      </c>
      <c r="B41" s="1962" t="s">
        <v>324</v>
      </c>
      <c r="C41" s="1963">
        <v>100</v>
      </c>
      <c r="D41" s="1963">
        <v>100</v>
      </c>
      <c r="E41" s="1963">
        <v>100</v>
      </c>
      <c r="F41" s="1963">
        <v>100</v>
      </c>
      <c r="G41" s="1963">
        <v>100</v>
      </c>
      <c r="H41" s="1963">
        <v>100</v>
      </c>
      <c r="I41" s="1963">
        <v>100</v>
      </c>
      <c r="J41" s="1963">
        <v>100</v>
      </c>
      <c r="K41" s="1963">
        <v>100</v>
      </c>
      <c r="L41" s="1963">
        <v>100</v>
      </c>
      <c r="M41" s="1963">
        <v>100</v>
      </c>
      <c r="N41" s="1963">
        <v>100</v>
      </c>
      <c r="O41" s="1963">
        <v>100</v>
      </c>
      <c r="P41" s="1963">
        <v>100</v>
      </c>
      <c r="Q41" s="1963">
        <v>100</v>
      </c>
      <c r="R41" s="1963">
        <v>100</v>
      </c>
      <c r="S41" s="1963">
        <v>100</v>
      </c>
      <c r="T41" s="1963">
        <v>100</v>
      </c>
      <c r="U41" s="1963">
        <v>100</v>
      </c>
      <c r="V41" s="1963">
        <v>100</v>
      </c>
      <c r="W41" s="1963">
        <v>100</v>
      </c>
      <c r="X41" s="1963">
        <v>100</v>
      </c>
      <c r="Y41" s="1963">
        <v>100</v>
      </c>
      <c r="Z41" s="1963">
        <v>100</v>
      </c>
      <c r="AA41" s="1963">
        <v>100</v>
      </c>
      <c r="AB41" s="1963">
        <v>100</v>
      </c>
      <c r="AC41" s="1963">
        <v>100</v>
      </c>
      <c r="AD41" s="1963">
        <v>100</v>
      </c>
      <c r="AE41" s="1963">
        <v>100</v>
      </c>
      <c r="AF41" s="1963">
        <v>100</v>
      </c>
      <c r="AG41" s="1963">
        <v>100</v>
      </c>
      <c r="AH41" s="1963">
        <v>100</v>
      </c>
      <c r="AI41" s="1963">
        <v>100</v>
      </c>
      <c r="AJ41" s="1963">
        <v>100</v>
      </c>
      <c r="AK41" s="1963">
        <v>100</v>
      </c>
      <c r="AL41" s="1963">
        <v>100</v>
      </c>
    </row>
    <row r="42" spans="1:38" s="1996" customFormat="1" ht="11.25" x14ac:dyDescent="0.2">
      <c r="A42" s="1964">
        <v>331</v>
      </c>
      <c r="B42" s="1965" t="s">
        <v>757</v>
      </c>
      <c r="C42" s="2210">
        <v>91.453947668843327</v>
      </c>
      <c r="D42" s="2210">
        <v>93.223086900129701</v>
      </c>
      <c r="E42" s="2210">
        <v>91.602745256358503</v>
      </c>
      <c r="F42" s="2210">
        <v>92.432856769036803</v>
      </c>
      <c r="G42" s="2210">
        <v>88.156638013371534</v>
      </c>
      <c r="H42" s="2210">
        <v>92.24348534201954</v>
      </c>
      <c r="I42" s="2210">
        <v>82.418519519956732</v>
      </c>
      <c r="J42" s="2210">
        <v>68.999619627234694</v>
      </c>
      <c r="K42" s="2210">
        <v>81.434294871794876</v>
      </c>
      <c r="L42" s="2210">
        <v>41.369849346503045</v>
      </c>
      <c r="M42" s="2210">
        <v>51.908396946564885</v>
      </c>
      <c r="N42" s="2210">
        <v>39.678277516720122</v>
      </c>
      <c r="O42" s="2210">
        <v>75.413959337665062</v>
      </c>
      <c r="P42" s="2210">
        <v>92.761194029850742</v>
      </c>
      <c r="Q42" s="2210">
        <v>76.412263535551205</v>
      </c>
      <c r="R42" s="2210">
        <v>78.613912593741915</v>
      </c>
      <c r="S42" s="2210">
        <v>72.116182572614107</v>
      </c>
      <c r="T42" s="2210">
        <v>78.418650855244778</v>
      </c>
      <c r="U42" s="2210">
        <v>137.70022303325223</v>
      </c>
      <c r="V42" s="2210">
        <v>35.0451735615787</v>
      </c>
      <c r="W42" s="2210">
        <v>132.45795290725613</v>
      </c>
      <c r="X42" s="2210">
        <v>33.961466289610698</v>
      </c>
      <c r="Y42" s="2210">
        <v>74.879227053140099</v>
      </c>
      <c r="Z42" s="2210">
        <v>39.346744042021243</v>
      </c>
      <c r="AA42" s="2210">
        <v>-0.87497121805203781</v>
      </c>
      <c r="AB42" s="2210">
        <v>83.499484358886221</v>
      </c>
      <c r="AC42" s="2210">
        <v>13.163750550654573</v>
      </c>
      <c r="AD42" s="2210">
        <v>-16.616882658701225</v>
      </c>
      <c r="AE42" s="2210">
        <v>78.746251330173166</v>
      </c>
      <c r="AF42" s="2210">
        <v>1.1454972412608107</v>
      </c>
      <c r="AG42" s="2210">
        <v>-26.646442900479499</v>
      </c>
      <c r="AH42" s="2210">
        <v>56.310036435905928</v>
      </c>
      <c r="AI42" s="2210">
        <v>-21.96649241738552</v>
      </c>
      <c r="AJ42" s="2210">
        <v>75.088529970633957</v>
      </c>
      <c r="AK42" s="2210">
        <v>18.069498069498071</v>
      </c>
      <c r="AL42" s="2210">
        <v>73.585222150001044</v>
      </c>
    </row>
    <row r="43" spans="1:38" s="1996" customFormat="1" ht="11.25" x14ac:dyDescent="0.2">
      <c r="A43" s="1964">
        <v>332</v>
      </c>
      <c r="B43" s="1965" t="s">
        <v>758</v>
      </c>
      <c r="C43" s="2210">
        <v>8.5460523311566732</v>
      </c>
      <c r="D43" s="2210">
        <v>6.7769130998702982</v>
      </c>
      <c r="E43" s="2210">
        <v>8.3972547436415024</v>
      </c>
      <c r="F43" s="2210">
        <v>7.5671432309631994</v>
      </c>
      <c r="G43" s="2210">
        <v>11.843361986628462</v>
      </c>
      <c r="H43" s="2210">
        <v>7.756514657980456</v>
      </c>
      <c r="I43" s="2210">
        <v>17.581480480043261</v>
      </c>
      <c r="J43" s="2210">
        <v>31.00038037276531</v>
      </c>
      <c r="K43" s="2210">
        <v>18.565705128205128</v>
      </c>
      <c r="L43" s="2210">
        <v>58.630150653496955</v>
      </c>
      <c r="M43" s="2210">
        <v>48.091603053435115</v>
      </c>
      <c r="N43" s="2210">
        <v>60.321722483279878</v>
      </c>
      <c r="O43" s="2210">
        <v>24.586040662334941</v>
      </c>
      <c r="P43" s="2210">
        <v>7.2388059701492535</v>
      </c>
      <c r="Q43" s="2210">
        <v>23.587736464448792</v>
      </c>
      <c r="R43" s="2210">
        <v>21.386087406258081</v>
      </c>
      <c r="S43" s="2210">
        <v>27.883817427385893</v>
      </c>
      <c r="T43" s="2210">
        <v>21.581349144755222</v>
      </c>
      <c r="U43" s="2210">
        <v>-37.700223033252229</v>
      </c>
      <c r="V43" s="2210">
        <v>64.954826438421307</v>
      </c>
      <c r="W43" s="2210">
        <v>-32.457952907256129</v>
      </c>
      <c r="X43" s="2210">
        <v>66.038533710389302</v>
      </c>
      <c r="Y43" s="2210">
        <v>25.120772946859905</v>
      </c>
      <c r="Z43" s="2210">
        <v>60.653255957978757</v>
      </c>
      <c r="AA43" s="2210">
        <v>100.87497121805204</v>
      </c>
      <c r="AB43" s="2210">
        <v>16.500515641113786</v>
      </c>
      <c r="AC43" s="2210">
        <v>86.836249449345431</v>
      </c>
      <c r="AD43" s="2210">
        <v>116.61688265870123</v>
      </c>
      <c r="AE43" s="2210">
        <v>21.253748669826837</v>
      </c>
      <c r="AF43" s="2210">
        <v>98.854502758739187</v>
      </c>
      <c r="AG43" s="2210">
        <v>126.6464429004795</v>
      </c>
      <c r="AH43" s="2210">
        <v>43.689963564094072</v>
      </c>
      <c r="AI43" s="2210">
        <v>121.96649241738552</v>
      </c>
      <c r="AJ43" s="2210">
        <v>24.91147002936604</v>
      </c>
      <c r="AK43" s="2210">
        <v>81.930501930501933</v>
      </c>
      <c r="AL43" s="2210">
        <v>26.414777849998952</v>
      </c>
    </row>
    <row r="44" spans="1:38" s="1997" customFormat="1" ht="21" x14ac:dyDescent="0.2">
      <c r="A44" s="1967" t="s">
        <v>488</v>
      </c>
      <c r="B44" s="1968" t="s">
        <v>325</v>
      </c>
      <c r="C44" s="1998"/>
      <c r="D44" s="1998"/>
      <c r="E44" s="1998"/>
      <c r="F44" s="1998"/>
      <c r="G44" s="1998"/>
      <c r="H44" s="1998"/>
      <c r="I44" s="1998"/>
      <c r="J44" s="1998"/>
      <c r="K44" s="1998"/>
      <c r="L44" s="1998"/>
      <c r="M44" s="1998"/>
      <c r="N44" s="1998"/>
      <c r="O44" s="1998"/>
      <c r="P44" s="1998"/>
      <c r="Q44" s="1998"/>
      <c r="R44" s="1998"/>
      <c r="S44" s="1998"/>
      <c r="T44" s="1998"/>
      <c r="U44" s="1998"/>
      <c r="V44" s="1998"/>
      <c r="W44" s="1998"/>
      <c r="X44" s="1998"/>
      <c r="Y44" s="1998"/>
      <c r="Z44" s="1998"/>
      <c r="AA44" s="1998"/>
      <c r="AB44" s="1998"/>
      <c r="AC44" s="1998"/>
      <c r="AD44" s="2004"/>
      <c r="AE44" s="2004"/>
      <c r="AF44" s="2004"/>
      <c r="AG44" s="2004"/>
      <c r="AH44" s="2004"/>
      <c r="AI44" s="2004"/>
      <c r="AJ44" s="2004"/>
      <c r="AK44" s="2004"/>
      <c r="AL44" s="2004"/>
    </row>
    <row r="45" spans="1:38" s="1997" customFormat="1" ht="21" x14ac:dyDescent="0.2">
      <c r="A45" s="2001" t="s">
        <v>489</v>
      </c>
      <c r="B45" s="2002" t="s">
        <v>326</v>
      </c>
      <c r="C45" s="2003"/>
      <c r="D45" s="2003"/>
      <c r="E45" s="2003"/>
      <c r="F45" s="2003"/>
      <c r="G45" s="2003"/>
      <c r="H45" s="2003"/>
      <c r="I45" s="2003"/>
      <c r="J45" s="2003"/>
      <c r="K45" s="2003"/>
      <c r="L45" s="2003"/>
      <c r="M45" s="2003"/>
      <c r="N45" s="2003"/>
      <c r="O45" s="2003"/>
      <c r="P45" s="2003"/>
      <c r="Q45" s="2003"/>
      <c r="R45" s="2003"/>
      <c r="S45" s="2003"/>
      <c r="T45" s="2003"/>
      <c r="U45" s="2003"/>
      <c r="V45" s="2003"/>
      <c r="W45" s="2003"/>
      <c r="X45" s="2003"/>
      <c r="Y45" s="2003"/>
      <c r="Z45" s="2003"/>
      <c r="AA45" s="2003"/>
      <c r="AB45" s="2003"/>
      <c r="AC45" s="2003"/>
      <c r="AD45" s="2208"/>
      <c r="AE45" s="2208"/>
      <c r="AF45" s="2208"/>
      <c r="AG45" s="2208"/>
      <c r="AH45" s="2208"/>
      <c r="AI45" s="2208"/>
      <c r="AJ45" s="2208"/>
      <c r="AK45" s="2208"/>
      <c r="AL45" s="2208"/>
    </row>
    <row r="47" spans="1:38" s="90" customFormat="1" x14ac:dyDescent="0.2"/>
    <row r="48" spans="1:38" s="90" customFormat="1" x14ac:dyDescent="0.2">
      <c r="B48" s="91"/>
      <c r="C48" s="92"/>
      <c r="F48" s="92"/>
      <c r="I48" s="92"/>
    </row>
  </sheetData>
  <mergeCells count="25">
    <mergeCell ref="X4:Z4"/>
    <mergeCell ref="AA4:AC4"/>
    <mergeCell ref="AD4:AF4"/>
    <mergeCell ref="AG4:AI4"/>
    <mergeCell ref="I4:K4"/>
    <mergeCell ref="L4:N4"/>
    <mergeCell ref="O4:Q4"/>
    <mergeCell ref="R4:T4"/>
    <mergeCell ref="U4:W4"/>
    <mergeCell ref="A1:B1"/>
    <mergeCell ref="AL5:AL6"/>
    <mergeCell ref="E5:E6"/>
    <mergeCell ref="H5:H6"/>
    <mergeCell ref="K5:K6"/>
    <mergeCell ref="N5:N6"/>
    <mergeCell ref="Q5:Q6"/>
    <mergeCell ref="T5:T6"/>
    <mergeCell ref="W5:W6"/>
    <mergeCell ref="Z5:Z6"/>
    <mergeCell ref="AC5:AC6"/>
    <mergeCell ref="AF5:AF6"/>
    <mergeCell ref="AI5:AI6"/>
    <mergeCell ref="AJ4:AL4"/>
    <mergeCell ref="C4:E4"/>
    <mergeCell ref="F4:H4"/>
  </mergeCells>
  <printOptions horizontalCentered="1"/>
  <pageMargins left="0.19685039370078741" right="0.19685039370078741" top="0.6692913385826772" bottom="0.51181102362204722" header="0" footer="0.31496062992125984"/>
  <pageSetup paperSize="9" scale="71" firstPageNumber="31" fitToWidth="0" fitToHeight="0" orientation="landscape" r:id="rId1"/>
  <headerFooter alignWithMargins="0">
    <oddHeader>&amp;L
STATEMENT OF SOURCES AND USES OF CASH - STRUCTURE 2002 - 2013</oddHeader>
    <oddFooter>&amp;C&amp;P</oddFooter>
  </headerFooter>
  <colBreaks count="1" manualBreakCount="1">
    <brk id="20" max="44" man="1"/>
  </col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0">
    <pageSetUpPr fitToPage="1"/>
  </sheetPr>
  <dimension ref="A1:O36"/>
  <sheetViews>
    <sheetView view="pageBreakPreview" zoomScale="60" zoomScaleNormal="100" workbookViewId="0">
      <selection sqref="A1:B1"/>
    </sheetView>
  </sheetViews>
  <sheetFormatPr defaultRowHeight="12.75" x14ac:dyDescent="0.2"/>
  <cols>
    <col min="1" max="1" width="4.7109375" style="447" customWidth="1"/>
    <col min="2" max="2" width="35.28515625" style="447" customWidth="1"/>
    <col min="3" max="3" width="0.85546875" style="447" customWidth="1"/>
    <col min="4" max="4" width="10" style="1152" customWidth="1"/>
    <col min="5" max="5" width="11.140625" style="1152" customWidth="1"/>
    <col min="6" max="12" width="10" style="1152" customWidth="1"/>
    <col min="13" max="13" width="3.28515625" style="447" customWidth="1"/>
    <col min="14" max="16384" width="9.140625" style="447"/>
  </cols>
  <sheetData>
    <row r="1" spans="1:15" ht="27.75" customHeight="1" x14ac:dyDescent="0.2">
      <c r="A1" s="3294" t="s">
        <v>184</v>
      </c>
      <c r="B1" s="3075"/>
      <c r="C1" s="474"/>
      <c r="D1" s="1154"/>
      <c r="E1" s="1147"/>
      <c r="F1" s="1147"/>
      <c r="G1" s="3291" t="str">
        <f>[1]Coverpage!I7</f>
        <v>Poland</v>
      </c>
      <c r="H1" s="3291"/>
      <c r="I1" s="3291"/>
      <c r="J1" s="3291"/>
      <c r="K1" s="3291"/>
      <c r="L1" s="1142">
        <f>[1]Coverpage!I9</f>
        <v>964</v>
      </c>
    </row>
    <row r="2" spans="1:15" x14ac:dyDescent="0.2">
      <c r="A2" s="473" t="s">
        <v>286</v>
      </c>
      <c r="B2" s="475"/>
      <c r="C2" s="476"/>
      <c r="D2" s="1155"/>
      <c r="E2" s="1147"/>
      <c r="F2" s="1147"/>
      <c r="G2" s="3292" t="s">
        <v>549</v>
      </c>
      <c r="H2" s="3292"/>
      <c r="I2" s="3292"/>
      <c r="J2" s="3292"/>
      <c r="K2" s="3292"/>
      <c r="L2" s="3292"/>
    </row>
    <row r="3" spans="1:15" ht="12" customHeight="1" x14ac:dyDescent="0.2">
      <c r="A3" s="487"/>
      <c r="B3" s="477"/>
      <c r="C3" s="478"/>
      <c r="D3" s="1156"/>
      <c r="E3" s="1148"/>
      <c r="F3" s="1148"/>
      <c r="G3" s="3293" t="s">
        <v>550</v>
      </c>
      <c r="H3" s="3293"/>
      <c r="I3" s="1157">
        <f>[6]Coverage!I11</f>
        <v>2006</v>
      </c>
      <c r="J3" s="1148"/>
      <c r="K3" s="1148"/>
      <c r="L3" s="1149"/>
    </row>
    <row r="4" spans="1:15" ht="12" customHeight="1" x14ac:dyDescent="0.2">
      <c r="A4" s="3284" t="s">
        <v>501</v>
      </c>
      <c r="B4" s="3285"/>
      <c r="C4" s="479"/>
      <c r="D4" s="3286" t="s">
        <v>552</v>
      </c>
      <c r="E4" s="3287"/>
      <c r="F4" s="3287"/>
      <c r="G4" s="3287"/>
      <c r="H4" s="3288"/>
      <c r="I4" s="3289" t="s">
        <v>553</v>
      </c>
      <c r="J4" s="3295" t="s">
        <v>554</v>
      </c>
      <c r="K4" s="3289" t="s">
        <v>555</v>
      </c>
      <c r="L4" s="3296" t="s">
        <v>502</v>
      </c>
    </row>
    <row r="5" spans="1:15" ht="34.5" x14ac:dyDescent="0.2">
      <c r="A5" s="3284"/>
      <c r="B5" s="3285"/>
      <c r="C5" s="479"/>
      <c r="D5" s="2115" t="s">
        <v>556</v>
      </c>
      <c r="E5" s="2116" t="s">
        <v>557</v>
      </c>
      <c r="F5" s="2114" t="s">
        <v>558</v>
      </c>
      <c r="G5" s="2116" t="s">
        <v>555</v>
      </c>
      <c r="H5" s="2114" t="s">
        <v>503</v>
      </c>
      <c r="I5" s="3290"/>
      <c r="J5" s="3295"/>
      <c r="K5" s="3290"/>
      <c r="L5" s="3296"/>
    </row>
    <row r="6" spans="1:15" ht="10.5" customHeight="1" x14ac:dyDescent="0.2">
      <c r="A6" s="488"/>
      <c r="B6" s="480"/>
      <c r="C6" s="480"/>
      <c r="D6" s="1158" t="s">
        <v>559</v>
      </c>
      <c r="E6" s="1159" t="s">
        <v>560</v>
      </c>
      <c r="F6" s="1150" t="s">
        <v>561</v>
      </c>
      <c r="G6" s="1159" t="s">
        <v>562</v>
      </c>
      <c r="H6" s="1150" t="s">
        <v>563</v>
      </c>
      <c r="I6" s="1159" t="s">
        <v>564</v>
      </c>
      <c r="J6" s="1150" t="s">
        <v>565</v>
      </c>
      <c r="K6" s="1159" t="s">
        <v>566</v>
      </c>
      <c r="L6" s="1143" t="s">
        <v>567</v>
      </c>
    </row>
    <row r="7" spans="1:15" ht="10.5" customHeight="1" x14ac:dyDescent="0.2">
      <c r="A7" s="469"/>
      <c r="B7" s="481" t="s">
        <v>568</v>
      </c>
      <c r="C7" s="482"/>
      <c r="D7" s="1145" t="str">
        <f>IF([6]Coverage!J18="","",[6]Coverage!J18)</f>
        <v>A</v>
      </c>
      <c r="E7" s="1145" t="str">
        <f>IF([6]Coverage!K18="","",[6]Coverage!K18)</f>
        <v>A</v>
      </c>
      <c r="F7" s="1145" t="str">
        <f>IF([6]Coverage!L18="","",[6]Coverage!L18)</f>
        <v>A</v>
      </c>
      <c r="G7" s="1145" t="str">
        <f>IF([6]Coverage!M18="","",[6]Coverage!M18)</f>
        <v>A</v>
      </c>
      <c r="H7" s="1145" t="str">
        <f>IF([6]Coverage!M18="","",[6]Coverage!M18)</f>
        <v>A</v>
      </c>
      <c r="I7" s="1145" t="str">
        <f>IF([6]Coverage!N18="","",[6]Coverage!N18)</f>
        <v>A</v>
      </c>
      <c r="J7" s="1145" t="str">
        <f>IF([6]Coverage!O18="","",[6]Coverage!O18)</f>
        <v>A</v>
      </c>
      <c r="K7" s="1145" t="str">
        <f>IF([6]Coverage!P18="","",[6]Coverage!P18)</f>
        <v>A</v>
      </c>
      <c r="L7" s="1145" t="str">
        <f>IF([6]Coverage!P18="","",[6]Coverage!P18)</f>
        <v>A</v>
      </c>
    </row>
    <row r="8" spans="1:15" s="871" customFormat="1" ht="15" customHeight="1" x14ac:dyDescent="0.2">
      <c r="A8" s="813">
        <v>63</v>
      </c>
      <c r="B8" s="814" t="s">
        <v>658</v>
      </c>
      <c r="C8" s="874" t="s">
        <v>571</v>
      </c>
      <c r="D8" s="1690">
        <v>494225</v>
      </c>
      <c r="E8" s="1690">
        <v>4087</v>
      </c>
      <c r="F8" s="1690">
        <v>4211</v>
      </c>
      <c r="G8" s="1690">
        <v>-4070</v>
      </c>
      <c r="H8" s="1690">
        <v>498453</v>
      </c>
      <c r="I8" s="1707"/>
      <c r="J8" s="1690">
        <v>25598</v>
      </c>
      <c r="K8" s="1690">
        <v>-3787</v>
      </c>
      <c r="L8" s="1690">
        <v>520264</v>
      </c>
    </row>
    <row r="9" spans="1:15" s="872" customFormat="1" ht="12" customHeight="1" x14ac:dyDescent="0.2">
      <c r="A9" s="568">
        <v>6302</v>
      </c>
      <c r="B9" s="838" t="s">
        <v>588</v>
      </c>
      <c r="C9" s="566"/>
      <c r="D9" s="1336">
        <f>D17+D24</f>
        <v>0</v>
      </c>
      <c r="E9" s="1336">
        <f t="shared" ref="E9:L9" si="0">E17+E24</f>
        <v>1</v>
      </c>
      <c r="F9" s="1336">
        <f t="shared" si="0"/>
        <v>0</v>
      </c>
      <c r="G9" s="1336">
        <f t="shared" si="0"/>
        <v>0</v>
      </c>
      <c r="H9" s="1336">
        <f t="shared" si="0"/>
        <v>1</v>
      </c>
      <c r="I9" s="1336">
        <f t="shared" si="0"/>
        <v>0</v>
      </c>
      <c r="J9" s="1336">
        <f t="shared" si="0"/>
        <v>3</v>
      </c>
      <c r="K9" s="1336">
        <f t="shared" si="0"/>
        <v>0</v>
      </c>
      <c r="L9" s="1336">
        <f t="shared" si="0"/>
        <v>4</v>
      </c>
      <c r="O9" s="873"/>
    </row>
    <row r="10" spans="1:15" s="872" customFormat="1" ht="12" customHeight="1" x14ac:dyDescent="0.2">
      <c r="A10" s="568">
        <v>6303</v>
      </c>
      <c r="B10" s="838" t="s">
        <v>104</v>
      </c>
      <c r="C10" s="566"/>
      <c r="D10" s="1336">
        <f t="shared" ref="D10:L15" si="1">D18+D25</f>
        <v>446196</v>
      </c>
      <c r="E10" s="1336">
        <f t="shared" si="1"/>
        <v>1869</v>
      </c>
      <c r="F10" s="1336">
        <f t="shared" si="1"/>
        <v>0</v>
      </c>
      <c r="G10" s="1336">
        <f t="shared" si="1"/>
        <v>-1873</v>
      </c>
      <c r="H10" s="1336">
        <f t="shared" si="1"/>
        <v>446192</v>
      </c>
      <c r="I10" s="1336">
        <f t="shared" si="1"/>
        <v>0</v>
      </c>
      <c r="J10" s="1336">
        <f t="shared" si="1"/>
        <v>3829</v>
      </c>
      <c r="K10" s="1336">
        <f t="shared" si="1"/>
        <v>-119</v>
      </c>
      <c r="L10" s="1336">
        <f t="shared" si="1"/>
        <v>449902</v>
      </c>
      <c r="O10" s="873"/>
    </row>
    <row r="11" spans="1:15" s="872" customFormat="1" ht="12" customHeight="1" x14ac:dyDescent="0.2">
      <c r="A11" s="568">
        <v>6304</v>
      </c>
      <c r="B11" s="838" t="s">
        <v>105</v>
      </c>
      <c r="C11" s="566"/>
      <c r="D11" s="1336">
        <f t="shared" si="1"/>
        <v>43565</v>
      </c>
      <c r="E11" s="1336">
        <f t="shared" si="1"/>
        <v>2217</v>
      </c>
      <c r="F11" s="1336">
        <f t="shared" si="1"/>
        <v>4211</v>
      </c>
      <c r="G11" s="1336">
        <f t="shared" si="1"/>
        <v>-2197</v>
      </c>
      <c r="H11" s="1336">
        <f t="shared" si="1"/>
        <v>47796</v>
      </c>
      <c r="I11" s="1336">
        <f t="shared" si="1"/>
        <v>0</v>
      </c>
      <c r="J11" s="1336">
        <f t="shared" si="1"/>
        <v>21766</v>
      </c>
      <c r="K11" s="1336">
        <f t="shared" si="1"/>
        <v>-3668</v>
      </c>
      <c r="L11" s="1336">
        <f t="shared" si="1"/>
        <v>65894</v>
      </c>
      <c r="O11" s="873"/>
    </row>
    <row r="12" spans="1:15" s="872" customFormat="1" ht="12" customHeight="1" x14ac:dyDescent="0.2">
      <c r="A12" s="568">
        <v>6305</v>
      </c>
      <c r="B12" s="838" t="s">
        <v>106</v>
      </c>
      <c r="C12" s="566"/>
      <c r="D12" s="1336">
        <f t="shared" si="1"/>
        <v>0</v>
      </c>
      <c r="E12" s="1336">
        <f t="shared" si="1"/>
        <v>0</v>
      </c>
      <c r="F12" s="1336">
        <f t="shared" si="1"/>
        <v>0</v>
      </c>
      <c r="G12" s="1336">
        <f t="shared" si="1"/>
        <v>0</v>
      </c>
      <c r="H12" s="1336">
        <f t="shared" si="1"/>
        <v>0</v>
      </c>
      <c r="I12" s="1336">
        <f t="shared" si="1"/>
        <v>0</v>
      </c>
      <c r="J12" s="1336">
        <f t="shared" si="1"/>
        <v>0</v>
      </c>
      <c r="K12" s="1336">
        <f t="shared" si="1"/>
        <v>0</v>
      </c>
      <c r="L12" s="1336">
        <f t="shared" si="1"/>
        <v>0</v>
      </c>
      <c r="O12" s="873"/>
    </row>
    <row r="13" spans="1:15" s="872" customFormat="1" ht="12" customHeight="1" x14ac:dyDescent="0.2">
      <c r="A13" s="568">
        <v>6306</v>
      </c>
      <c r="B13" s="838" t="s">
        <v>107</v>
      </c>
      <c r="C13" s="566"/>
      <c r="D13" s="1336">
        <f t="shared" si="1"/>
        <v>4464</v>
      </c>
      <c r="E13" s="1336">
        <f t="shared" si="1"/>
        <v>0</v>
      </c>
      <c r="F13" s="1336">
        <f t="shared" si="1"/>
        <v>0</v>
      </c>
      <c r="G13" s="1336">
        <f t="shared" si="1"/>
        <v>0</v>
      </c>
      <c r="H13" s="1336">
        <f t="shared" si="1"/>
        <v>4464</v>
      </c>
      <c r="I13" s="1336">
        <f t="shared" si="1"/>
        <v>0</v>
      </c>
      <c r="J13" s="1336">
        <f t="shared" si="1"/>
        <v>0</v>
      </c>
      <c r="K13" s="1336">
        <f t="shared" si="1"/>
        <v>0</v>
      </c>
      <c r="L13" s="1336">
        <f t="shared" si="1"/>
        <v>4464</v>
      </c>
      <c r="O13" s="873"/>
    </row>
    <row r="14" spans="1:15" s="872" customFormat="1" ht="12" customHeight="1" x14ac:dyDescent="0.2">
      <c r="A14" s="568">
        <v>6307</v>
      </c>
      <c r="B14" s="838" t="s">
        <v>108</v>
      </c>
      <c r="C14" s="566"/>
      <c r="D14" s="1336">
        <f t="shared" si="1"/>
        <v>0</v>
      </c>
      <c r="E14" s="1336">
        <f t="shared" si="1"/>
        <v>0</v>
      </c>
      <c r="F14" s="1336">
        <f t="shared" si="1"/>
        <v>0</v>
      </c>
      <c r="G14" s="1336">
        <f t="shared" si="1"/>
        <v>0</v>
      </c>
      <c r="H14" s="1336">
        <f t="shared" si="1"/>
        <v>0</v>
      </c>
      <c r="I14" s="1336">
        <f t="shared" si="1"/>
        <v>0</v>
      </c>
      <c r="J14" s="1336">
        <f t="shared" si="1"/>
        <v>0</v>
      </c>
      <c r="K14" s="1336">
        <f t="shared" si="1"/>
        <v>0</v>
      </c>
      <c r="L14" s="1336">
        <f t="shared" si="1"/>
        <v>0</v>
      </c>
      <c r="O14" s="873"/>
    </row>
    <row r="15" spans="1:15" s="872" customFormat="1" ht="12" customHeight="1" x14ac:dyDescent="0.2">
      <c r="A15" s="568">
        <v>6308</v>
      </c>
      <c r="B15" s="838" t="s">
        <v>109</v>
      </c>
      <c r="C15" s="566"/>
      <c r="D15" s="1336">
        <f t="shared" si="1"/>
        <v>134482</v>
      </c>
      <c r="E15" s="1336">
        <f t="shared" si="1"/>
        <v>2641</v>
      </c>
      <c r="F15" s="1336">
        <f t="shared" si="1"/>
        <v>0</v>
      </c>
      <c r="G15" s="1336">
        <f t="shared" si="1"/>
        <v>0</v>
      </c>
      <c r="H15" s="1336">
        <f t="shared" si="1"/>
        <v>137123</v>
      </c>
      <c r="I15" s="1336">
        <f t="shared" si="1"/>
        <v>0</v>
      </c>
      <c r="J15" s="1336">
        <f t="shared" si="1"/>
        <v>2658</v>
      </c>
      <c r="K15" s="1336">
        <f t="shared" si="1"/>
        <v>0</v>
      </c>
      <c r="L15" s="1336">
        <f t="shared" si="1"/>
        <v>139781</v>
      </c>
      <c r="O15" s="873"/>
    </row>
    <row r="16" spans="1:15" s="871" customFormat="1" ht="15.75" customHeight="1" x14ac:dyDescent="0.2">
      <c r="A16" s="470">
        <v>631</v>
      </c>
      <c r="B16" s="466" t="s">
        <v>817</v>
      </c>
      <c r="C16" s="875" t="s">
        <v>571</v>
      </c>
      <c r="D16" s="1343">
        <v>359743</v>
      </c>
      <c r="E16" s="1343">
        <v>1446</v>
      </c>
      <c r="F16" s="1343">
        <v>4211</v>
      </c>
      <c r="G16" s="1343">
        <v>-4070</v>
      </c>
      <c r="H16" s="1343">
        <v>361330</v>
      </c>
      <c r="I16" s="1343"/>
      <c r="J16" s="1343">
        <v>22940</v>
      </c>
      <c r="K16" s="1343">
        <v>-3787</v>
      </c>
      <c r="L16" s="1343">
        <v>380483</v>
      </c>
    </row>
    <row r="17" spans="1:12" ht="12" customHeight="1" x14ac:dyDescent="0.2">
      <c r="A17" s="469">
        <v>6312</v>
      </c>
      <c r="B17" s="465" t="s">
        <v>616</v>
      </c>
      <c r="C17" s="483" t="s">
        <v>571</v>
      </c>
      <c r="D17" s="1344">
        <v>0</v>
      </c>
      <c r="E17" s="1344">
        <v>1</v>
      </c>
      <c r="F17" s="1344">
        <v>0</v>
      </c>
      <c r="G17" s="1344">
        <v>0</v>
      </c>
      <c r="H17" s="1344">
        <v>1</v>
      </c>
      <c r="I17" s="1708"/>
      <c r="J17" s="1344">
        <v>3</v>
      </c>
      <c r="K17" s="1344">
        <v>0</v>
      </c>
      <c r="L17" s="1344">
        <v>4</v>
      </c>
    </row>
    <row r="18" spans="1:12" ht="12" customHeight="1" x14ac:dyDescent="0.2">
      <c r="A18" s="469">
        <v>6313</v>
      </c>
      <c r="B18" s="465" t="s">
        <v>368</v>
      </c>
      <c r="C18" s="483" t="s">
        <v>571</v>
      </c>
      <c r="D18" s="1344">
        <v>351329</v>
      </c>
      <c r="E18" s="1344">
        <v>1103</v>
      </c>
      <c r="F18" s="1344">
        <v>0</v>
      </c>
      <c r="G18" s="1344">
        <v>-1873</v>
      </c>
      <c r="H18" s="1344">
        <v>350559</v>
      </c>
      <c r="I18" s="1708"/>
      <c r="J18" s="1344">
        <v>3829</v>
      </c>
      <c r="K18" s="1344">
        <v>-119</v>
      </c>
      <c r="L18" s="1344">
        <v>354269</v>
      </c>
    </row>
    <row r="19" spans="1:12" ht="12" customHeight="1" x14ac:dyDescent="0.2">
      <c r="A19" s="469">
        <v>6314</v>
      </c>
      <c r="B19" s="465" t="s">
        <v>364</v>
      </c>
      <c r="C19" s="483" t="s">
        <v>571</v>
      </c>
      <c r="D19" s="1344">
        <v>8162</v>
      </c>
      <c r="E19" s="1344">
        <v>342</v>
      </c>
      <c r="F19" s="1344">
        <v>4211</v>
      </c>
      <c r="G19" s="1344">
        <v>-2197</v>
      </c>
      <c r="H19" s="1344">
        <v>10518</v>
      </c>
      <c r="I19" s="1708"/>
      <c r="J19" s="1344">
        <v>19108</v>
      </c>
      <c r="K19" s="1344">
        <v>-3668</v>
      </c>
      <c r="L19" s="1344">
        <v>25958</v>
      </c>
    </row>
    <row r="20" spans="1:12" ht="12" customHeight="1" x14ac:dyDescent="0.2">
      <c r="A20" s="469">
        <v>6316</v>
      </c>
      <c r="B20" s="465" t="s">
        <v>665</v>
      </c>
      <c r="C20" s="483" t="s">
        <v>571</v>
      </c>
      <c r="D20" s="1344">
        <v>0</v>
      </c>
      <c r="E20" s="1344">
        <v>0</v>
      </c>
      <c r="F20" s="1344">
        <v>0</v>
      </c>
      <c r="G20" s="1344">
        <v>0</v>
      </c>
      <c r="H20" s="1344">
        <v>0</v>
      </c>
      <c r="I20" s="1344"/>
      <c r="J20" s="1344">
        <v>0</v>
      </c>
      <c r="K20" s="1344">
        <v>0</v>
      </c>
      <c r="L20" s="1344">
        <v>0</v>
      </c>
    </row>
    <row r="21" spans="1:12" ht="12" customHeight="1" x14ac:dyDescent="0.2">
      <c r="A21" s="469">
        <v>6317</v>
      </c>
      <c r="B21" s="465" t="s">
        <v>366</v>
      </c>
      <c r="C21" s="483" t="s">
        <v>571</v>
      </c>
      <c r="D21" s="1344">
        <v>252</v>
      </c>
      <c r="E21" s="1344">
        <v>0</v>
      </c>
      <c r="F21" s="1344">
        <v>0</v>
      </c>
      <c r="G21" s="1344">
        <v>0</v>
      </c>
      <c r="H21" s="1344">
        <v>252</v>
      </c>
      <c r="I21" s="1344"/>
      <c r="J21" s="1344">
        <v>0</v>
      </c>
      <c r="K21" s="1344">
        <v>0</v>
      </c>
      <c r="L21" s="1344">
        <v>252</v>
      </c>
    </row>
    <row r="22" spans="1:12" ht="12" customHeight="1" x14ac:dyDescent="0.2">
      <c r="A22" s="469">
        <v>6318</v>
      </c>
      <c r="B22" s="465" t="s">
        <v>618</v>
      </c>
      <c r="C22" s="483" t="s">
        <v>571</v>
      </c>
      <c r="D22" s="1344">
        <v>0</v>
      </c>
      <c r="E22" s="1344">
        <v>0</v>
      </c>
      <c r="F22" s="1344">
        <v>0</v>
      </c>
      <c r="G22" s="1344">
        <v>0</v>
      </c>
      <c r="H22" s="1344">
        <v>0</v>
      </c>
      <c r="I22" s="1344"/>
      <c r="J22" s="1344">
        <v>0</v>
      </c>
      <c r="K22" s="1344">
        <v>0</v>
      </c>
      <c r="L22" s="1344">
        <v>0</v>
      </c>
    </row>
    <row r="23" spans="1:12" s="871" customFormat="1" ht="15" customHeight="1" x14ac:dyDescent="0.2">
      <c r="A23" s="470">
        <v>632</v>
      </c>
      <c r="B23" s="466" t="s">
        <v>825</v>
      </c>
      <c r="C23" s="875" t="s">
        <v>571</v>
      </c>
      <c r="D23" s="1343">
        <v>134482</v>
      </c>
      <c r="E23" s="1343">
        <v>2641</v>
      </c>
      <c r="F23" s="1343">
        <v>0</v>
      </c>
      <c r="G23" s="1343">
        <v>0</v>
      </c>
      <c r="H23" s="1343">
        <v>137123</v>
      </c>
      <c r="I23" s="1343"/>
      <c r="J23" s="1343">
        <v>2658</v>
      </c>
      <c r="K23" s="1343">
        <v>0</v>
      </c>
      <c r="L23" s="1343">
        <v>139781</v>
      </c>
    </row>
    <row r="24" spans="1:12" ht="12" customHeight="1" x14ac:dyDescent="0.2">
      <c r="A24" s="469">
        <v>6322</v>
      </c>
      <c r="B24" s="465" t="s">
        <v>362</v>
      </c>
      <c r="C24" s="483" t="s">
        <v>571</v>
      </c>
      <c r="D24" s="1344">
        <v>0</v>
      </c>
      <c r="E24" s="1344">
        <v>0</v>
      </c>
      <c r="F24" s="1344">
        <v>0</v>
      </c>
      <c r="G24" s="1344">
        <v>0</v>
      </c>
      <c r="H24" s="1699">
        <v>0</v>
      </c>
      <c r="I24" s="1708"/>
      <c r="J24" s="1344">
        <v>0</v>
      </c>
      <c r="K24" s="1344">
        <v>0</v>
      </c>
      <c r="L24" s="1700">
        <v>0</v>
      </c>
    </row>
    <row r="25" spans="1:12" ht="12" customHeight="1" x14ac:dyDescent="0.2">
      <c r="A25" s="469">
        <v>6323</v>
      </c>
      <c r="B25" s="465" t="s">
        <v>368</v>
      </c>
      <c r="C25" s="483" t="s">
        <v>571</v>
      </c>
      <c r="D25" s="1344">
        <v>94867</v>
      </c>
      <c r="E25" s="1344">
        <v>766</v>
      </c>
      <c r="F25" s="1344">
        <v>0</v>
      </c>
      <c r="G25" s="1344">
        <v>0</v>
      </c>
      <c r="H25" s="1699">
        <v>95633</v>
      </c>
      <c r="I25" s="1708"/>
      <c r="J25" s="1344">
        <v>0</v>
      </c>
      <c r="K25" s="1344">
        <v>0</v>
      </c>
      <c r="L25" s="1700">
        <v>95633</v>
      </c>
    </row>
    <row r="26" spans="1:12" ht="12" customHeight="1" x14ac:dyDescent="0.2">
      <c r="A26" s="469">
        <v>6324</v>
      </c>
      <c r="B26" s="465" t="s">
        <v>364</v>
      </c>
      <c r="C26" s="483" t="s">
        <v>571</v>
      </c>
      <c r="D26" s="1344">
        <v>35403</v>
      </c>
      <c r="E26" s="1344">
        <v>1875</v>
      </c>
      <c r="F26" s="1344">
        <v>0</v>
      </c>
      <c r="G26" s="1344">
        <v>0</v>
      </c>
      <c r="H26" s="1699">
        <v>37278</v>
      </c>
      <c r="I26" s="1708"/>
      <c r="J26" s="1344">
        <v>2658</v>
      </c>
      <c r="K26" s="1344">
        <v>0</v>
      </c>
      <c r="L26" s="1700">
        <v>39936</v>
      </c>
    </row>
    <row r="27" spans="1:12" ht="12" customHeight="1" x14ac:dyDescent="0.2">
      <c r="A27" s="469">
        <v>6326</v>
      </c>
      <c r="B27" s="465" t="s">
        <v>665</v>
      </c>
      <c r="C27" s="483" t="s">
        <v>571</v>
      </c>
      <c r="D27" s="1344">
        <v>0</v>
      </c>
      <c r="E27" s="1344">
        <v>0</v>
      </c>
      <c r="F27" s="1344">
        <v>0</v>
      </c>
      <c r="G27" s="1344">
        <v>0</v>
      </c>
      <c r="H27" s="1699">
        <v>0</v>
      </c>
      <c r="I27" s="1344"/>
      <c r="J27" s="1344">
        <v>0</v>
      </c>
      <c r="K27" s="1344">
        <v>0</v>
      </c>
      <c r="L27" s="1700">
        <v>0</v>
      </c>
    </row>
    <row r="28" spans="1:12" ht="12" customHeight="1" x14ac:dyDescent="0.2">
      <c r="A28" s="469">
        <v>6327</v>
      </c>
      <c r="B28" s="465" t="s">
        <v>366</v>
      </c>
      <c r="C28" s="483" t="s">
        <v>571</v>
      </c>
      <c r="D28" s="1344">
        <v>4212</v>
      </c>
      <c r="E28" s="1344">
        <v>0</v>
      </c>
      <c r="F28" s="1344">
        <v>0</v>
      </c>
      <c r="G28" s="1344">
        <v>0</v>
      </c>
      <c r="H28" s="1699">
        <v>4212</v>
      </c>
      <c r="I28" s="1344"/>
      <c r="J28" s="1344">
        <v>0</v>
      </c>
      <c r="K28" s="1344">
        <v>0</v>
      </c>
      <c r="L28" s="1700">
        <v>4212</v>
      </c>
    </row>
    <row r="29" spans="1:12" ht="12" customHeight="1" x14ac:dyDescent="0.2">
      <c r="A29" s="488">
        <v>6328</v>
      </c>
      <c r="B29" s="485" t="s">
        <v>619</v>
      </c>
      <c r="C29" s="484" t="s">
        <v>571</v>
      </c>
      <c r="D29" s="1695">
        <v>0</v>
      </c>
      <c r="E29" s="1695">
        <v>0</v>
      </c>
      <c r="F29" s="1695">
        <v>0</v>
      </c>
      <c r="G29" s="1695">
        <v>0</v>
      </c>
      <c r="H29" s="1695">
        <v>0</v>
      </c>
      <c r="I29" s="1695"/>
      <c r="J29" s="1695">
        <v>0</v>
      </c>
      <c r="K29" s="1695">
        <v>0</v>
      </c>
      <c r="L29" s="1695">
        <v>0</v>
      </c>
    </row>
    <row r="30" spans="1:12" ht="12.75" customHeight="1" x14ac:dyDescent="0.2">
      <c r="A30" s="446" t="s">
        <v>634</v>
      </c>
      <c r="B30" s="483"/>
      <c r="C30" s="439"/>
      <c r="D30" s="1146"/>
      <c r="E30" s="1146"/>
      <c r="F30" s="1146"/>
      <c r="G30" s="1146"/>
      <c r="H30" s="1146"/>
      <c r="I30" s="1146"/>
      <c r="J30" s="1146"/>
      <c r="K30" s="1146"/>
      <c r="L30" s="1146"/>
    </row>
    <row r="31" spans="1:12" ht="9.75" customHeight="1" x14ac:dyDescent="0.2">
      <c r="A31" s="446" t="s">
        <v>635</v>
      </c>
      <c r="B31" s="483"/>
      <c r="C31" s="439"/>
      <c r="D31" s="1146"/>
      <c r="E31" s="1146"/>
      <c r="F31" s="1146"/>
      <c r="G31" s="1146"/>
      <c r="H31" s="1146"/>
      <c r="I31" s="1146"/>
      <c r="J31" s="1146"/>
      <c r="K31" s="1146"/>
      <c r="L31" s="1146"/>
    </row>
    <row r="32" spans="1:12" ht="9.75" customHeight="1" x14ac:dyDescent="0.2">
      <c r="A32" s="446" t="s">
        <v>636</v>
      </c>
      <c r="B32" s="483"/>
      <c r="C32" s="439"/>
      <c r="D32" s="1146"/>
      <c r="E32" s="1160"/>
      <c r="F32" s="1146"/>
      <c r="G32" s="1146"/>
      <c r="H32" s="1146"/>
      <c r="I32" s="1146"/>
      <c r="J32" s="1146"/>
      <c r="K32" s="1146"/>
      <c r="L32" s="1146"/>
    </row>
    <row r="33" spans="1:12" ht="9.75" customHeight="1" x14ac:dyDescent="0.2">
      <c r="A33" s="446"/>
      <c r="B33" s="483"/>
      <c r="C33" s="439"/>
      <c r="D33" s="1146"/>
      <c r="E33" s="1146"/>
      <c r="F33" s="1146"/>
      <c r="G33" s="1146"/>
      <c r="H33" s="1146"/>
      <c r="I33" s="1146"/>
      <c r="J33" s="1146"/>
      <c r="K33" s="1146"/>
      <c r="L33" s="1146"/>
    </row>
    <row r="34" spans="1:12" ht="9.75" customHeight="1" x14ac:dyDescent="0.2">
      <c r="A34" s="486"/>
      <c r="B34" s="483"/>
      <c r="C34" s="439"/>
      <c r="D34" s="1146"/>
      <c r="E34" s="1146"/>
      <c r="F34" s="1146"/>
      <c r="G34" s="1146"/>
      <c r="H34" s="1146"/>
      <c r="I34" s="1146"/>
      <c r="J34" s="1146"/>
      <c r="K34" s="1146"/>
      <c r="L34" s="1146"/>
    </row>
    <row r="35" spans="1:12" ht="10.5" customHeight="1" x14ac:dyDescent="0.2"/>
    <row r="36" spans="1:12" ht="10.5" customHeight="1" x14ac:dyDescent="0.2"/>
  </sheetData>
  <mergeCells count="10">
    <mergeCell ref="A4:B5"/>
    <mergeCell ref="D4:H4"/>
    <mergeCell ref="I4:I5"/>
    <mergeCell ref="J4:J5"/>
    <mergeCell ref="G1:K1"/>
    <mergeCell ref="G2:L2"/>
    <mergeCell ref="G3:H3"/>
    <mergeCell ref="K4:K5"/>
    <mergeCell ref="L4:L5"/>
    <mergeCell ref="A1:B1"/>
  </mergeCells>
  <phoneticPr fontId="2" type="noConversion"/>
  <printOptions horizontalCentered="1"/>
  <pageMargins left="0.19685039370078741" right="0.19685039370078741" top="0.6692913385826772" bottom="0.51181102362204722" header="0" footer="0.31496062992125984"/>
  <pageSetup paperSize="9" firstPageNumber="31" fitToWidth="0" orientation="landscape" r:id="rId1"/>
  <headerFooter alignWithMargins="0">
    <oddFooter>&amp;C&amp;P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1">
    <pageSetUpPr fitToPage="1"/>
  </sheetPr>
  <dimension ref="A1:L36"/>
  <sheetViews>
    <sheetView view="pageBreakPreview" zoomScale="75" zoomScaleNormal="100" zoomScaleSheetLayoutView="75" workbookViewId="0">
      <selection sqref="A1:B1"/>
    </sheetView>
  </sheetViews>
  <sheetFormatPr defaultRowHeight="12.75" x14ac:dyDescent="0.2"/>
  <cols>
    <col min="1" max="1" width="4.7109375" style="420" customWidth="1"/>
    <col min="2" max="2" width="35.28515625" style="420" customWidth="1"/>
    <col min="3" max="3" width="0.85546875" style="420" customWidth="1"/>
    <col min="4" max="4" width="10" style="1139" customWidth="1"/>
    <col min="5" max="5" width="11.140625" style="1139" customWidth="1"/>
    <col min="6" max="12" width="10" style="1139" customWidth="1"/>
    <col min="13" max="13" width="3.28515625" style="420" customWidth="1"/>
    <col min="14" max="16384" width="9.140625" style="420"/>
  </cols>
  <sheetData>
    <row r="1" spans="1:12" ht="27.75" customHeight="1" x14ac:dyDescent="0.2">
      <c r="A1" s="3282" t="s">
        <v>184</v>
      </c>
      <c r="B1" s="3075"/>
      <c r="C1" s="419"/>
      <c r="D1" s="1117"/>
      <c r="E1" s="1118"/>
      <c r="F1" s="1118"/>
      <c r="G1" s="3273" t="str">
        <f>[1]Coverpage!I7</f>
        <v>Poland</v>
      </c>
      <c r="H1" s="3273"/>
      <c r="I1" s="3273"/>
      <c r="J1" s="3273"/>
      <c r="K1" s="3273"/>
      <c r="L1" s="1119">
        <f>[1]Coverpage!I9</f>
        <v>964</v>
      </c>
    </row>
    <row r="2" spans="1:12" x14ac:dyDescent="0.2">
      <c r="A2" s="418" t="s">
        <v>44</v>
      </c>
      <c r="B2" s="440"/>
      <c r="C2" s="441"/>
      <c r="D2" s="1140"/>
      <c r="E2" s="1118"/>
      <c r="F2" s="1118"/>
      <c r="G2" s="3274" t="s">
        <v>549</v>
      </c>
      <c r="H2" s="3274"/>
      <c r="I2" s="3274"/>
      <c r="J2" s="3274"/>
      <c r="K2" s="3274"/>
      <c r="L2" s="3274"/>
    </row>
    <row r="3" spans="1:12" ht="12" customHeight="1" x14ac:dyDescent="0.2">
      <c r="A3" s="448"/>
      <c r="B3" s="424"/>
      <c r="C3" s="425"/>
      <c r="D3" s="1121"/>
      <c r="E3" s="1122"/>
      <c r="F3" s="1122"/>
      <c r="G3" s="3275" t="s">
        <v>550</v>
      </c>
      <c r="H3" s="3275"/>
      <c r="I3" s="1123">
        <f>[6]Coverage!I11</f>
        <v>2006</v>
      </c>
      <c r="J3" s="1122"/>
      <c r="K3" s="1122"/>
      <c r="L3" s="1124"/>
    </row>
    <row r="4" spans="1:12" ht="12" customHeight="1" x14ac:dyDescent="0.2">
      <c r="A4" s="3276" t="s">
        <v>45</v>
      </c>
      <c r="B4" s="3277"/>
      <c r="C4" s="426"/>
      <c r="D4" s="3278" t="s">
        <v>552</v>
      </c>
      <c r="E4" s="3279"/>
      <c r="F4" s="3279"/>
      <c r="G4" s="3279"/>
      <c r="H4" s="3280"/>
      <c r="I4" s="3268" t="s">
        <v>553</v>
      </c>
      <c r="J4" s="3281" t="s">
        <v>554</v>
      </c>
      <c r="K4" s="3268" t="s">
        <v>555</v>
      </c>
      <c r="L4" s="3270" t="s">
        <v>60</v>
      </c>
    </row>
    <row r="5" spans="1:12" ht="34.5" x14ac:dyDescent="0.2">
      <c r="A5" s="3276"/>
      <c r="B5" s="3277"/>
      <c r="C5" s="426"/>
      <c r="D5" s="2097" t="s">
        <v>556</v>
      </c>
      <c r="E5" s="2098" t="s">
        <v>557</v>
      </c>
      <c r="F5" s="2096" t="s">
        <v>558</v>
      </c>
      <c r="G5" s="2098" t="s">
        <v>555</v>
      </c>
      <c r="H5" s="2096" t="s">
        <v>61</v>
      </c>
      <c r="I5" s="3269"/>
      <c r="J5" s="3281"/>
      <c r="K5" s="3269"/>
      <c r="L5" s="3270"/>
    </row>
    <row r="6" spans="1:12" ht="10.5" customHeight="1" x14ac:dyDescent="0.2">
      <c r="A6" s="449"/>
      <c r="B6" s="427"/>
      <c r="C6" s="427"/>
      <c r="D6" s="1125" t="s">
        <v>559</v>
      </c>
      <c r="E6" s="1126" t="s">
        <v>560</v>
      </c>
      <c r="F6" s="1127" t="s">
        <v>561</v>
      </c>
      <c r="G6" s="1126" t="s">
        <v>562</v>
      </c>
      <c r="H6" s="1127" t="s">
        <v>563</v>
      </c>
      <c r="I6" s="1126" t="s">
        <v>564</v>
      </c>
      <c r="J6" s="1127" t="s">
        <v>565</v>
      </c>
      <c r="K6" s="1126" t="s">
        <v>566</v>
      </c>
      <c r="L6" s="1128" t="s">
        <v>567</v>
      </c>
    </row>
    <row r="7" spans="1:12" ht="10.5" customHeight="1" x14ac:dyDescent="0.2">
      <c r="A7" s="452"/>
      <c r="B7" s="428" t="s">
        <v>568</v>
      </c>
      <c r="C7" s="489"/>
      <c r="D7" s="1161" t="str">
        <f>IF([6]Coverage!J18="","",[6]Coverage!J18)</f>
        <v>A</v>
      </c>
      <c r="E7" s="1161" t="str">
        <f>IF([6]Coverage!K18="","",[6]Coverage!K18)</f>
        <v>A</v>
      </c>
      <c r="F7" s="1161" t="str">
        <f>IF([6]Coverage!L18="","",[6]Coverage!L18)</f>
        <v>A</v>
      </c>
      <c r="G7" s="1161" t="str">
        <f>IF([6]Coverage!M18="","",[6]Coverage!M18)</f>
        <v>A</v>
      </c>
      <c r="H7" s="1161" t="str">
        <f>IF([6]Coverage!M18="","",[6]Coverage!M18)</f>
        <v>A</v>
      </c>
      <c r="I7" s="1161" t="str">
        <f>IF([6]Coverage!N18="","",[6]Coverage!N18)</f>
        <v>A</v>
      </c>
      <c r="J7" s="1161" t="str">
        <f>IF([6]Coverage!O18="","",[6]Coverage!O18)</f>
        <v>A</v>
      </c>
      <c r="K7" s="1161" t="str">
        <f>IF([6]Coverage!P18="","",[6]Coverage!P18)</f>
        <v>A</v>
      </c>
      <c r="L7" s="1161" t="str">
        <f>IF([6]Coverage!P18="","",[6]Coverage!P18)</f>
        <v>A</v>
      </c>
    </row>
    <row r="8" spans="1:12" s="862" customFormat="1" ht="15" customHeight="1" x14ac:dyDescent="0.2">
      <c r="A8" s="802">
        <v>7</v>
      </c>
      <c r="B8" s="805" t="s">
        <v>388</v>
      </c>
      <c r="C8" s="861" t="s">
        <v>571</v>
      </c>
      <c r="D8" s="1342">
        <v>246931</v>
      </c>
      <c r="E8" s="1342">
        <v>43687</v>
      </c>
      <c r="F8" s="1342">
        <v>178350</v>
      </c>
      <c r="G8" s="1342">
        <v>-75492</v>
      </c>
      <c r="H8" s="1342">
        <v>393476</v>
      </c>
      <c r="I8" s="1342"/>
      <c r="J8" s="1342">
        <v>140990</v>
      </c>
      <c r="K8" s="1342">
        <v>-71776</v>
      </c>
      <c r="L8" s="1342">
        <v>462690</v>
      </c>
    </row>
    <row r="9" spans="1:12" s="862" customFormat="1" ht="16.5" customHeight="1" x14ac:dyDescent="0.2">
      <c r="A9" s="451">
        <v>701</v>
      </c>
      <c r="B9" s="444" t="s">
        <v>659</v>
      </c>
      <c r="C9" s="863" t="s">
        <v>571</v>
      </c>
      <c r="D9" s="1343">
        <v>54175</v>
      </c>
      <c r="E9" s="1343">
        <v>3669</v>
      </c>
      <c r="F9" s="1343">
        <v>339</v>
      </c>
      <c r="G9" s="1343">
        <v>-1637</v>
      </c>
      <c r="H9" s="1343">
        <v>56546</v>
      </c>
      <c r="I9" s="1343"/>
      <c r="J9" s="1343">
        <v>13308</v>
      </c>
      <c r="K9" s="1343">
        <v>-9431</v>
      </c>
      <c r="L9" s="1343">
        <v>60423</v>
      </c>
    </row>
    <row r="10" spans="1:12" ht="11.25" customHeight="1" x14ac:dyDescent="0.2">
      <c r="A10" s="452">
        <v>7017</v>
      </c>
      <c r="B10" s="445" t="s">
        <v>392</v>
      </c>
      <c r="C10" s="430" t="s">
        <v>571</v>
      </c>
      <c r="D10" s="1344">
        <v>24098</v>
      </c>
      <c r="E10" s="1344">
        <v>309</v>
      </c>
      <c r="F10" s="1344">
        <v>339</v>
      </c>
      <c r="G10" s="1344">
        <v>-13</v>
      </c>
      <c r="H10" s="1344">
        <v>24733</v>
      </c>
      <c r="I10" s="1344"/>
      <c r="J10" s="1344">
        <v>1169</v>
      </c>
      <c r="K10" s="1344">
        <v>-14</v>
      </c>
      <c r="L10" s="1345">
        <v>25888</v>
      </c>
    </row>
    <row r="11" spans="1:12" ht="12" customHeight="1" x14ac:dyDescent="0.2">
      <c r="A11" s="452">
        <v>7018</v>
      </c>
      <c r="B11" s="445" t="s">
        <v>676</v>
      </c>
      <c r="C11" s="430"/>
      <c r="D11" s="1344">
        <v>7759</v>
      </c>
      <c r="E11" s="1344">
        <v>0</v>
      </c>
      <c r="F11" s="1344">
        <v>0</v>
      </c>
      <c r="G11" s="1344">
        <v>0</v>
      </c>
      <c r="H11" s="1344">
        <v>7759</v>
      </c>
      <c r="I11" s="1344"/>
      <c r="J11" s="1344">
        <v>1032</v>
      </c>
      <c r="K11" s="1344">
        <v>-8791</v>
      </c>
      <c r="L11" s="1345">
        <v>0</v>
      </c>
    </row>
    <row r="12" spans="1:12" s="862" customFormat="1" ht="16.5" customHeight="1" x14ac:dyDescent="0.2">
      <c r="A12" s="451">
        <v>702</v>
      </c>
      <c r="B12" s="444" t="s">
        <v>396</v>
      </c>
      <c r="C12" s="863" t="s">
        <v>571</v>
      </c>
      <c r="D12" s="1343">
        <v>14419</v>
      </c>
      <c r="E12" s="1343">
        <v>427</v>
      </c>
      <c r="F12" s="1343">
        <v>0</v>
      </c>
      <c r="G12" s="1343">
        <v>-36</v>
      </c>
      <c r="H12" s="1343">
        <v>14810</v>
      </c>
      <c r="I12" s="1343"/>
      <c r="J12" s="1343">
        <v>44</v>
      </c>
      <c r="K12" s="1343">
        <v>-248</v>
      </c>
      <c r="L12" s="1346">
        <v>14606</v>
      </c>
    </row>
    <row r="13" spans="1:12" s="862" customFormat="1" ht="16.5" customHeight="1" x14ac:dyDescent="0.2">
      <c r="A13" s="451">
        <v>703</v>
      </c>
      <c r="B13" s="444" t="s">
        <v>398</v>
      </c>
      <c r="C13" s="863" t="s">
        <v>571</v>
      </c>
      <c r="D13" s="1343">
        <v>18461</v>
      </c>
      <c r="E13" s="1343">
        <v>1297</v>
      </c>
      <c r="F13" s="1343">
        <v>0</v>
      </c>
      <c r="G13" s="1343">
        <v>-196</v>
      </c>
      <c r="H13" s="1343">
        <v>19562</v>
      </c>
      <c r="I13" s="1343"/>
      <c r="J13" s="1343">
        <v>2583</v>
      </c>
      <c r="K13" s="1343">
        <v>-1445</v>
      </c>
      <c r="L13" s="1346">
        <v>20700</v>
      </c>
    </row>
    <row r="14" spans="1:12" s="862" customFormat="1" ht="16.5" customHeight="1" x14ac:dyDescent="0.2">
      <c r="A14" s="451">
        <v>704</v>
      </c>
      <c r="B14" s="444" t="s">
        <v>202</v>
      </c>
      <c r="C14" s="863" t="s">
        <v>571</v>
      </c>
      <c r="D14" s="1343">
        <v>18821</v>
      </c>
      <c r="E14" s="1343">
        <v>10777</v>
      </c>
      <c r="F14" s="1343">
        <v>0</v>
      </c>
      <c r="G14" s="1343">
        <v>-3901</v>
      </c>
      <c r="H14" s="1343">
        <v>25697</v>
      </c>
      <c r="I14" s="1343"/>
      <c r="J14" s="1343">
        <v>20805</v>
      </c>
      <c r="K14" s="1343">
        <v>-1577</v>
      </c>
      <c r="L14" s="1346">
        <v>44925</v>
      </c>
    </row>
    <row r="15" spans="1:12" ht="10.5" customHeight="1" x14ac:dyDescent="0.2">
      <c r="A15" s="452">
        <v>7042</v>
      </c>
      <c r="B15" s="445" t="s">
        <v>46</v>
      </c>
      <c r="C15" s="430" t="s">
        <v>571</v>
      </c>
      <c r="D15" s="1344">
        <v>9187</v>
      </c>
      <c r="E15" s="1344">
        <v>3169</v>
      </c>
      <c r="F15" s="1344">
        <v>0</v>
      </c>
      <c r="G15" s="1344">
        <v>-3106</v>
      </c>
      <c r="H15" s="1344">
        <v>9250</v>
      </c>
      <c r="I15" s="1344"/>
      <c r="J15" s="1344">
        <v>1123</v>
      </c>
      <c r="K15" s="1344">
        <v>-514</v>
      </c>
      <c r="L15" s="1345">
        <v>9859</v>
      </c>
    </row>
    <row r="16" spans="1:12" ht="10.5" customHeight="1" x14ac:dyDescent="0.2">
      <c r="A16" s="452">
        <v>7043</v>
      </c>
      <c r="B16" s="445" t="s">
        <v>520</v>
      </c>
      <c r="C16" s="430" t="s">
        <v>571</v>
      </c>
      <c r="D16" s="1344">
        <v>807</v>
      </c>
      <c r="E16" s="1344">
        <v>0</v>
      </c>
      <c r="F16" s="1344">
        <v>0</v>
      </c>
      <c r="G16" s="1344">
        <v>0</v>
      </c>
      <c r="H16" s="1344">
        <v>807</v>
      </c>
      <c r="I16" s="1344"/>
      <c r="J16" s="1344">
        <v>31</v>
      </c>
      <c r="K16" s="1344">
        <v>0</v>
      </c>
      <c r="L16" s="1345">
        <v>838</v>
      </c>
    </row>
    <row r="17" spans="1:12" ht="10.5" customHeight="1" x14ac:dyDescent="0.2">
      <c r="A17" s="452">
        <v>7044</v>
      </c>
      <c r="B17" s="445" t="s">
        <v>521</v>
      </c>
      <c r="C17" s="430" t="s">
        <v>571</v>
      </c>
      <c r="D17" s="1344">
        <v>1550</v>
      </c>
      <c r="E17" s="1344">
        <v>1563</v>
      </c>
      <c r="F17" s="1344">
        <v>0</v>
      </c>
      <c r="G17" s="1344">
        <v>-721</v>
      </c>
      <c r="H17" s="1344">
        <v>2392</v>
      </c>
      <c r="I17" s="1344"/>
      <c r="J17" s="1344">
        <v>435</v>
      </c>
      <c r="K17" s="1344">
        <v>-247</v>
      </c>
      <c r="L17" s="1345">
        <v>2580</v>
      </c>
    </row>
    <row r="18" spans="1:12" ht="10.5" customHeight="1" x14ac:dyDescent="0.2">
      <c r="A18" s="452">
        <v>7045</v>
      </c>
      <c r="B18" s="445" t="s">
        <v>522</v>
      </c>
      <c r="C18" s="430" t="s">
        <v>571</v>
      </c>
      <c r="D18" s="1344">
        <v>5990</v>
      </c>
      <c r="E18" s="1344">
        <v>5366</v>
      </c>
      <c r="F18" s="1344">
        <v>0</v>
      </c>
      <c r="G18" s="1344">
        <v>-17</v>
      </c>
      <c r="H18" s="1344">
        <v>11339</v>
      </c>
      <c r="I18" s="1344"/>
      <c r="J18" s="1344">
        <v>18358</v>
      </c>
      <c r="K18" s="1344">
        <v>-646</v>
      </c>
      <c r="L18" s="1345">
        <v>29051</v>
      </c>
    </row>
    <row r="19" spans="1:12" ht="10.5" customHeight="1" x14ac:dyDescent="0.2">
      <c r="A19" s="452">
        <v>7046</v>
      </c>
      <c r="B19" s="445" t="s">
        <v>460</v>
      </c>
      <c r="C19" s="430" t="s">
        <v>571</v>
      </c>
      <c r="D19" s="1344">
        <v>102</v>
      </c>
      <c r="E19" s="1344">
        <v>2</v>
      </c>
      <c r="F19" s="1344">
        <v>0</v>
      </c>
      <c r="G19" s="1344">
        <v>0</v>
      </c>
      <c r="H19" s="1344">
        <v>104</v>
      </c>
      <c r="I19" s="1344"/>
      <c r="J19" s="1344">
        <v>0</v>
      </c>
      <c r="K19" s="1344">
        <v>0</v>
      </c>
      <c r="L19" s="1345">
        <v>104</v>
      </c>
    </row>
    <row r="20" spans="1:12" s="862" customFormat="1" ht="16.5" customHeight="1" x14ac:dyDescent="0.2">
      <c r="A20" s="451">
        <v>705</v>
      </c>
      <c r="B20" s="444" t="s">
        <v>407</v>
      </c>
      <c r="C20" s="863" t="s">
        <v>571</v>
      </c>
      <c r="D20" s="1343">
        <v>363</v>
      </c>
      <c r="E20" s="1343">
        <v>477</v>
      </c>
      <c r="F20" s="1343">
        <v>0</v>
      </c>
      <c r="G20" s="1343">
        <v>-2</v>
      </c>
      <c r="H20" s="1343">
        <v>838</v>
      </c>
      <c r="I20" s="1343"/>
      <c r="J20" s="1343">
        <v>5615</v>
      </c>
      <c r="K20" s="1343">
        <v>-253</v>
      </c>
      <c r="L20" s="1346">
        <v>6200</v>
      </c>
    </row>
    <row r="21" spans="1:12" s="862" customFormat="1" ht="16.5" customHeight="1" x14ac:dyDescent="0.2">
      <c r="A21" s="451">
        <v>706</v>
      </c>
      <c r="B21" s="444" t="s">
        <v>409</v>
      </c>
      <c r="C21" s="863" t="s">
        <v>571</v>
      </c>
      <c r="D21" s="1343">
        <v>1589</v>
      </c>
      <c r="E21" s="1343">
        <v>908</v>
      </c>
      <c r="F21" s="1343">
        <v>0</v>
      </c>
      <c r="G21" s="1343">
        <v>-341</v>
      </c>
      <c r="H21" s="1343">
        <v>2156</v>
      </c>
      <c r="I21" s="1343"/>
      <c r="J21" s="1343">
        <v>7910</v>
      </c>
      <c r="K21" s="1343">
        <v>-856</v>
      </c>
      <c r="L21" s="1346">
        <v>9210</v>
      </c>
    </row>
    <row r="22" spans="1:12" s="862" customFormat="1" ht="16.5" customHeight="1" x14ac:dyDescent="0.2">
      <c r="A22" s="451">
        <v>707</v>
      </c>
      <c r="B22" s="444" t="s">
        <v>411</v>
      </c>
      <c r="C22" s="863" t="s">
        <v>571</v>
      </c>
      <c r="D22" s="1343">
        <v>3180</v>
      </c>
      <c r="E22" s="1343">
        <v>6712</v>
      </c>
      <c r="F22" s="1343">
        <v>36400</v>
      </c>
      <c r="G22" s="1343">
        <v>-4561</v>
      </c>
      <c r="H22" s="1343">
        <v>41731</v>
      </c>
      <c r="I22" s="1343"/>
      <c r="J22" s="1343">
        <v>21596</v>
      </c>
      <c r="K22" s="1343">
        <v>-16699</v>
      </c>
      <c r="L22" s="1346">
        <v>46628</v>
      </c>
    </row>
    <row r="23" spans="1:12" ht="10.5" customHeight="1" x14ac:dyDescent="0.2">
      <c r="A23" s="452">
        <v>7072</v>
      </c>
      <c r="B23" s="445" t="s">
        <v>776</v>
      </c>
      <c r="C23" s="430" t="s">
        <v>571</v>
      </c>
      <c r="D23" s="1344">
        <v>141</v>
      </c>
      <c r="E23" s="1344">
        <v>0</v>
      </c>
      <c r="F23" s="1344">
        <v>0</v>
      </c>
      <c r="G23" s="1344">
        <v>0</v>
      </c>
      <c r="H23" s="1344">
        <v>141</v>
      </c>
      <c r="I23" s="1344"/>
      <c r="J23" s="1344">
        <v>298</v>
      </c>
      <c r="K23" s="1344">
        <v>-48</v>
      </c>
      <c r="L23" s="1345">
        <v>391</v>
      </c>
    </row>
    <row r="24" spans="1:12" ht="10.5" customHeight="1" x14ac:dyDescent="0.2">
      <c r="A24" s="452">
        <v>7073</v>
      </c>
      <c r="B24" s="445" t="s">
        <v>777</v>
      </c>
      <c r="C24" s="430" t="s">
        <v>571</v>
      </c>
      <c r="D24" s="1344">
        <v>1159</v>
      </c>
      <c r="E24" s="1344">
        <v>51</v>
      </c>
      <c r="F24" s="1344">
        <v>0</v>
      </c>
      <c r="G24" s="1344">
        <v>-10</v>
      </c>
      <c r="H24" s="1344">
        <v>1200</v>
      </c>
      <c r="I24" s="1344"/>
      <c r="J24" s="1344">
        <v>1391</v>
      </c>
      <c r="K24" s="1344">
        <v>-319</v>
      </c>
      <c r="L24" s="1345">
        <v>2272</v>
      </c>
    </row>
    <row r="25" spans="1:12" ht="10.5" customHeight="1" x14ac:dyDescent="0.2">
      <c r="A25" s="452">
        <v>7074</v>
      </c>
      <c r="B25" s="445" t="s">
        <v>778</v>
      </c>
      <c r="C25" s="430" t="s">
        <v>571</v>
      </c>
      <c r="D25" s="1344">
        <v>840</v>
      </c>
      <c r="E25" s="1344">
        <v>100</v>
      </c>
      <c r="F25" s="1344">
        <v>0</v>
      </c>
      <c r="G25" s="1344">
        <v>-8</v>
      </c>
      <c r="H25" s="1344">
        <v>932</v>
      </c>
      <c r="I25" s="1344"/>
      <c r="J25" s="1344">
        <v>59</v>
      </c>
      <c r="K25" s="1344">
        <v>-2</v>
      </c>
      <c r="L25" s="1345">
        <v>989</v>
      </c>
    </row>
    <row r="26" spans="1:12" s="862" customFormat="1" ht="16.5" customHeight="1" x14ac:dyDescent="0.2">
      <c r="A26" s="451">
        <v>708</v>
      </c>
      <c r="B26" s="444" t="s">
        <v>416</v>
      </c>
      <c r="C26" s="863" t="s">
        <v>571</v>
      </c>
      <c r="D26" s="1343">
        <v>1725</v>
      </c>
      <c r="E26" s="1343">
        <v>1684</v>
      </c>
      <c r="F26" s="1343">
        <v>0</v>
      </c>
      <c r="G26" s="1343">
        <v>-606</v>
      </c>
      <c r="H26" s="1343">
        <v>2803</v>
      </c>
      <c r="I26" s="1343"/>
      <c r="J26" s="1343">
        <v>7339</v>
      </c>
      <c r="K26" s="1343">
        <v>-497</v>
      </c>
      <c r="L26" s="1346">
        <v>9645</v>
      </c>
    </row>
    <row r="27" spans="1:12" s="862" customFormat="1" ht="16.5" customHeight="1" x14ac:dyDescent="0.2">
      <c r="A27" s="451">
        <v>709</v>
      </c>
      <c r="B27" s="444" t="s">
        <v>418</v>
      </c>
      <c r="C27" s="863" t="s">
        <v>571</v>
      </c>
      <c r="D27" s="1343">
        <v>39173</v>
      </c>
      <c r="E27" s="1343">
        <v>13929</v>
      </c>
      <c r="F27" s="1343">
        <v>0</v>
      </c>
      <c r="G27" s="1343">
        <v>-9116</v>
      </c>
      <c r="H27" s="1343">
        <v>43986</v>
      </c>
      <c r="I27" s="1343"/>
      <c r="J27" s="1343">
        <v>41701</v>
      </c>
      <c r="K27" s="1343">
        <v>-27593</v>
      </c>
      <c r="L27" s="1346">
        <v>58094</v>
      </c>
    </row>
    <row r="28" spans="1:12" ht="10.5" customHeight="1" x14ac:dyDescent="0.2">
      <c r="A28" s="452">
        <v>7091</v>
      </c>
      <c r="B28" s="445" t="s">
        <v>779</v>
      </c>
      <c r="C28" s="430" t="s">
        <v>571</v>
      </c>
      <c r="D28" s="1344">
        <v>635</v>
      </c>
      <c r="E28" s="1347">
        <v>0</v>
      </c>
      <c r="F28" s="1347">
        <v>0</v>
      </c>
      <c r="G28" s="1347">
        <v>0</v>
      </c>
      <c r="H28" s="1348">
        <v>635</v>
      </c>
      <c r="I28" s="1347"/>
      <c r="J28" s="1347">
        <v>19966</v>
      </c>
      <c r="K28" s="1347">
        <v>-618</v>
      </c>
      <c r="L28" s="1345">
        <v>19983</v>
      </c>
    </row>
    <row r="29" spans="1:12" ht="10.5" customHeight="1" x14ac:dyDescent="0.2">
      <c r="A29" s="452">
        <v>7092</v>
      </c>
      <c r="B29" s="445" t="s">
        <v>673</v>
      </c>
      <c r="C29" s="430" t="s">
        <v>571</v>
      </c>
      <c r="D29" s="1344">
        <v>460</v>
      </c>
      <c r="E29" s="1347">
        <v>6</v>
      </c>
      <c r="F29" s="1347">
        <v>0</v>
      </c>
      <c r="G29" s="1347">
        <v>0</v>
      </c>
      <c r="H29" s="1348">
        <v>466</v>
      </c>
      <c r="I29" s="1347"/>
      <c r="J29" s="1347">
        <v>17133</v>
      </c>
      <c r="K29" s="1347">
        <v>-35</v>
      </c>
      <c r="L29" s="1345">
        <v>17564</v>
      </c>
    </row>
    <row r="30" spans="1:12" ht="10.5" customHeight="1" x14ac:dyDescent="0.2">
      <c r="A30" s="452">
        <v>7094</v>
      </c>
      <c r="B30" s="445" t="s">
        <v>674</v>
      </c>
      <c r="C30" s="430" t="s">
        <v>571</v>
      </c>
      <c r="D30" s="1344">
        <v>9931</v>
      </c>
      <c r="E30" s="1347">
        <v>13801</v>
      </c>
      <c r="F30" s="1347">
        <v>0</v>
      </c>
      <c r="G30" s="1347">
        <v>-9114</v>
      </c>
      <c r="H30" s="1348">
        <v>14618</v>
      </c>
      <c r="I30" s="1347"/>
      <c r="J30" s="1347">
        <v>164</v>
      </c>
      <c r="K30" s="1347">
        <v>-62</v>
      </c>
      <c r="L30" s="1345">
        <v>14720</v>
      </c>
    </row>
    <row r="31" spans="1:12" s="862" customFormat="1" ht="16.5" customHeight="1" x14ac:dyDescent="0.2">
      <c r="A31" s="458">
        <v>710</v>
      </c>
      <c r="B31" s="459" t="s">
        <v>423</v>
      </c>
      <c r="C31" s="866" t="s">
        <v>571</v>
      </c>
      <c r="D31" s="1349">
        <v>95025</v>
      </c>
      <c r="E31" s="1349">
        <v>3807</v>
      </c>
      <c r="F31" s="1349">
        <v>141611</v>
      </c>
      <c r="G31" s="1349">
        <v>-55096</v>
      </c>
      <c r="H31" s="1349">
        <v>185347</v>
      </c>
      <c r="I31" s="1349"/>
      <c r="J31" s="1349">
        <v>20089</v>
      </c>
      <c r="K31" s="1349">
        <v>-13177</v>
      </c>
      <c r="L31" s="1349">
        <v>192259</v>
      </c>
    </row>
    <row r="32" spans="1:12" ht="12.75" customHeight="1" x14ac:dyDescent="0.2">
      <c r="A32" s="435" t="s">
        <v>58</v>
      </c>
      <c r="B32" s="430"/>
      <c r="C32" s="430"/>
      <c r="D32" s="1135"/>
      <c r="E32" s="1135"/>
      <c r="F32" s="1135"/>
      <c r="G32" s="1135"/>
      <c r="H32" s="1135"/>
      <c r="I32" s="1135"/>
      <c r="J32" s="1135"/>
      <c r="K32" s="1135"/>
      <c r="L32" s="1135"/>
    </row>
    <row r="33" spans="1:12" ht="9.75" customHeight="1" x14ac:dyDescent="0.2">
      <c r="A33" s="435" t="s">
        <v>59</v>
      </c>
      <c r="B33" s="430"/>
      <c r="C33" s="430"/>
      <c r="D33" s="1135"/>
      <c r="E33" s="1135"/>
      <c r="F33" s="1135"/>
      <c r="G33" s="1135"/>
      <c r="H33" s="1135"/>
      <c r="I33" s="1135"/>
      <c r="J33" s="1135"/>
      <c r="K33" s="1135"/>
      <c r="L33" s="1135"/>
    </row>
    <row r="34" spans="1:12" ht="9.75" customHeight="1" x14ac:dyDescent="0.2">
      <c r="A34" s="464" t="s">
        <v>675</v>
      </c>
      <c r="B34" s="430"/>
      <c r="C34" s="430"/>
      <c r="D34" s="1135"/>
      <c r="E34" s="1135"/>
      <c r="F34" s="1135"/>
      <c r="G34" s="1135"/>
      <c r="H34" s="1135"/>
      <c r="I34" s="1135"/>
      <c r="J34" s="1135"/>
      <c r="K34" s="1135"/>
      <c r="L34" s="1135"/>
    </row>
    <row r="35" spans="1:12" ht="10.5" customHeight="1" x14ac:dyDescent="0.2"/>
    <row r="36" spans="1:12" ht="10.5" customHeight="1" x14ac:dyDescent="0.2"/>
  </sheetData>
  <mergeCells count="10">
    <mergeCell ref="A4:B5"/>
    <mergeCell ref="D4:H4"/>
    <mergeCell ref="I4:I5"/>
    <mergeCell ref="J4:J5"/>
    <mergeCell ref="G1:K1"/>
    <mergeCell ref="G2:L2"/>
    <mergeCell ref="G3:H3"/>
    <mergeCell ref="K4:K5"/>
    <mergeCell ref="L4:L5"/>
    <mergeCell ref="A1:B1"/>
  </mergeCells>
  <phoneticPr fontId="2" type="noConversion"/>
  <printOptions horizontalCentered="1"/>
  <pageMargins left="0.19685039370078741" right="0.19685039370078741" top="0.6692913385826772" bottom="0.51181102362204722" header="0" footer="0.31496062992125984"/>
  <pageSetup paperSize="9" firstPageNumber="31" fitToWidth="0" orientation="landscape" r:id="rId1"/>
  <headerFooter alignWithMargins="0">
    <oddFooter>&amp;C&amp;P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2">
    <pageSetUpPr fitToPage="1"/>
  </sheetPr>
  <dimension ref="A1:L38"/>
  <sheetViews>
    <sheetView view="pageBreakPreview" zoomScale="60" zoomScaleNormal="100" workbookViewId="0">
      <selection sqref="A1:B1"/>
    </sheetView>
  </sheetViews>
  <sheetFormatPr defaultRowHeight="12.75" x14ac:dyDescent="0.2"/>
  <cols>
    <col min="1" max="1" width="4.7109375" style="420" customWidth="1"/>
    <col min="2" max="2" width="35.28515625" style="420" customWidth="1"/>
    <col min="3" max="3" width="0.85546875" style="420" customWidth="1"/>
    <col min="4" max="4" width="10" style="1139" customWidth="1"/>
    <col min="5" max="5" width="11" style="1139" customWidth="1"/>
    <col min="6" max="12" width="10" style="1139" customWidth="1"/>
    <col min="13" max="13" width="3.28515625" style="420" customWidth="1"/>
    <col min="14" max="16384" width="9.140625" style="420"/>
  </cols>
  <sheetData>
    <row r="1" spans="1:12" ht="27.75" customHeight="1" x14ac:dyDescent="0.2">
      <c r="A1" s="3282" t="s">
        <v>184</v>
      </c>
      <c r="B1" s="3075"/>
      <c r="C1" s="419"/>
      <c r="D1" s="1117"/>
      <c r="E1" s="1118"/>
      <c r="F1" s="1118"/>
      <c r="G1" s="3273" t="str">
        <f>[1]Coverpage!I7</f>
        <v>Poland</v>
      </c>
      <c r="H1" s="3273"/>
      <c r="I1" s="3273"/>
      <c r="J1" s="3273"/>
      <c r="K1" s="3273"/>
      <c r="L1" s="1119">
        <f>[1]Coverpage!I9</f>
        <v>964</v>
      </c>
    </row>
    <row r="2" spans="1:12" x14ac:dyDescent="0.2">
      <c r="A2" s="418" t="s">
        <v>677</v>
      </c>
      <c r="B2" s="440"/>
      <c r="C2" s="441"/>
      <c r="D2" s="1140"/>
      <c r="E2" s="1118"/>
      <c r="F2" s="1118"/>
      <c r="G2" s="3274" t="s">
        <v>549</v>
      </c>
      <c r="H2" s="3274"/>
      <c r="I2" s="3274"/>
      <c r="J2" s="3274"/>
      <c r="K2" s="3274"/>
      <c r="L2" s="3274"/>
    </row>
    <row r="3" spans="1:12" ht="12" customHeight="1" x14ac:dyDescent="0.2">
      <c r="A3" s="448"/>
      <c r="B3" s="424"/>
      <c r="C3" s="425"/>
      <c r="D3" s="1121"/>
      <c r="E3" s="1122"/>
      <c r="F3" s="1122"/>
      <c r="G3" s="3275" t="s">
        <v>550</v>
      </c>
      <c r="H3" s="3275"/>
      <c r="I3" s="1123">
        <f>[6]Coverage!I11</f>
        <v>2006</v>
      </c>
      <c r="J3" s="1122"/>
      <c r="K3" s="1122"/>
      <c r="L3" s="1124"/>
    </row>
    <row r="4" spans="1:12" ht="12" customHeight="1" x14ac:dyDescent="0.2">
      <c r="A4" s="3276" t="s">
        <v>678</v>
      </c>
      <c r="B4" s="3277"/>
      <c r="C4" s="426"/>
      <c r="D4" s="3278" t="s">
        <v>552</v>
      </c>
      <c r="E4" s="3279"/>
      <c r="F4" s="3279"/>
      <c r="G4" s="3279"/>
      <c r="H4" s="3280"/>
      <c r="I4" s="3268" t="s">
        <v>553</v>
      </c>
      <c r="J4" s="3281" t="s">
        <v>554</v>
      </c>
      <c r="K4" s="3268" t="s">
        <v>555</v>
      </c>
      <c r="L4" s="3270" t="s">
        <v>60</v>
      </c>
    </row>
    <row r="5" spans="1:12" ht="34.5" x14ac:dyDescent="0.2">
      <c r="A5" s="3276"/>
      <c r="B5" s="3277"/>
      <c r="C5" s="426"/>
      <c r="D5" s="2097" t="s">
        <v>556</v>
      </c>
      <c r="E5" s="2098" t="s">
        <v>557</v>
      </c>
      <c r="F5" s="2096" t="s">
        <v>558</v>
      </c>
      <c r="G5" s="2098" t="s">
        <v>555</v>
      </c>
      <c r="H5" s="2096" t="s">
        <v>61</v>
      </c>
      <c r="I5" s="3269"/>
      <c r="J5" s="3281"/>
      <c r="K5" s="3269"/>
      <c r="L5" s="3270"/>
    </row>
    <row r="6" spans="1:12" ht="10.5" customHeight="1" x14ac:dyDescent="0.2">
      <c r="A6" s="449"/>
      <c r="B6" s="427"/>
      <c r="C6" s="427"/>
      <c r="D6" s="1125" t="s">
        <v>559</v>
      </c>
      <c r="E6" s="1126" t="s">
        <v>560</v>
      </c>
      <c r="F6" s="1127" t="s">
        <v>561</v>
      </c>
      <c r="G6" s="1126" t="s">
        <v>562</v>
      </c>
      <c r="H6" s="1127" t="s">
        <v>563</v>
      </c>
      <c r="I6" s="1126" t="s">
        <v>564</v>
      </c>
      <c r="J6" s="1127" t="s">
        <v>565</v>
      </c>
      <c r="K6" s="1126" t="s">
        <v>566</v>
      </c>
      <c r="L6" s="1128" t="s">
        <v>567</v>
      </c>
    </row>
    <row r="7" spans="1:12" ht="10.5" customHeight="1" x14ac:dyDescent="0.2">
      <c r="A7" s="452"/>
      <c r="B7" s="428" t="s">
        <v>568</v>
      </c>
      <c r="C7" s="489"/>
      <c r="D7" s="1161" t="str">
        <f>IF([6]Coverage!J18="","",[6]Coverage!J18)</f>
        <v>A</v>
      </c>
      <c r="E7" s="1161" t="str">
        <f>IF([6]Coverage!K18="","",[6]Coverage!K18)</f>
        <v>A</v>
      </c>
      <c r="F7" s="1161" t="str">
        <f>IF([6]Coverage!L18="","",[6]Coverage!L18)</f>
        <v>A</v>
      </c>
      <c r="G7" s="1161" t="str">
        <f>IF([6]Coverage!M18="","",[6]Coverage!M18)</f>
        <v>A</v>
      </c>
      <c r="H7" s="1161" t="str">
        <f>IF([6]Coverage!M18="","",[6]Coverage!M18)</f>
        <v>A</v>
      </c>
      <c r="I7" s="1161" t="str">
        <f>IF([6]Coverage!N18="","",[6]Coverage!N18)</f>
        <v>A</v>
      </c>
      <c r="J7" s="1161" t="str">
        <f>IF([6]Coverage!O18="","",[6]Coverage!O18)</f>
        <v>A</v>
      </c>
      <c r="K7" s="1161" t="str">
        <f>IF([6]Coverage!P18="","",[6]Coverage!P18)</f>
        <v>A</v>
      </c>
      <c r="L7" s="1161" t="str">
        <f>IF([6]Coverage!P18="","",[6]Coverage!P18)</f>
        <v>A</v>
      </c>
    </row>
    <row r="8" spans="1:12" s="862" customFormat="1" ht="15" customHeight="1" x14ac:dyDescent="0.2">
      <c r="A8" s="802">
        <v>82</v>
      </c>
      <c r="B8" s="805" t="s">
        <v>203</v>
      </c>
      <c r="C8" s="861" t="s">
        <v>571</v>
      </c>
      <c r="D8" s="1342">
        <v>4238</v>
      </c>
      <c r="E8" s="1342">
        <v>1670</v>
      </c>
      <c r="F8" s="1342">
        <v>4066</v>
      </c>
      <c r="G8" s="1342">
        <v>-3607</v>
      </c>
      <c r="H8" s="1342">
        <v>6367</v>
      </c>
      <c r="I8" s="1342"/>
      <c r="J8" s="1342">
        <v>3249</v>
      </c>
      <c r="K8" s="1342">
        <v>-969</v>
      </c>
      <c r="L8" s="1342">
        <v>8647</v>
      </c>
    </row>
    <row r="9" spans="1:12" s="862" customFormat="1" ht="15.75" customHeight="1" x14ac:dyDescent="0.2">
      <c r="A9" s="451">
        <v>821</v>
      </c>
      <c r="B9" s="444" t="s">
        <v>204</v>
      </c>
      <c r="C9" s="863" t="s">
        <v>571</v>
      </c>
      <c r="D9" s="1687">
        <v>6835</v>
      </c>
      <c r="E9" s="1687">
        <v>1774</v>
      </c>
      <c r="F9" s="1687">
        <v>4066</v>
      </c>
      <c r="G9" s="1687">
        <v>-3607</v>
      </c>
      <c r="H9" s="1687">
        <v>9068</v>
      </c>
      <c r="I9" s="1687"/>
      <c r="J9" s="1687">
        <v>2093</v>
      </c>
      <c r="K9" s="1687">
        <v>-969</v>
      </c>
      <c r="L9" s="1687">
        <v>10192</v>
      </c>
    </row>
    <row r="10" spans="1:12" ht="9.75" customHeight="1" x14ac:dyDescent="0.2">
      <c r="A10" s="452">
        <v>8211</v>
      </c>
      <c r="B10" s="445" t="s">
        <v>679</v>
      </c>
      <c r="C10" s="430" t="s">
        <v>571</v>
      </c>
      <c r="D10" s="1347">
        <v>3970</v>
      </c>
      <c r="E10" s="1347">
        <v>-324</v>
      </c>
      <c r="F10" s="1347">
        <v>772</v>
      </c>
      <c r="G10" s="1347">
        <v>-3607</v>
      </c>
      <c r="H10" s="1347">
        <v>811</v>
      </c>
      <c r="I10" s="1347"/>
      <c r="J10" s="1347">
        <v>158</v>
      </c>
      <c r="K10" s="1347">
        <v>-969</v>
      </c>
      <c r="L10" s="1347">
        <v>0</v>
      </c>
    </row>
    <row r="11" spans="1:12" ht="9.75" customHeight="1" x14ac:dyDescent="0.2">
      <c r="A11" s="452">
        <v>8212</v>
      </c>
      <c r="B11" s="445" t="s">
        <v>680</v>
      </c>
      <c r="C11" s="430" t="s">
        <v>571</v>
      </c>
      <c r="D11" s="1347">
        <v>520</v>
      </c>
      <c r="E11" s="1347">
        <v>0</v>
      </c>
      <c r="F11" s="1347">
        <v>147</v>
      </c>
      <c r="G11" s="1347">
        <v>0</v>
      </c>
      <c r="H11" s="1347">
        <v>667</v>
      </c>
      <c r="I11" s="1347"/>
      <c r="J11" s="1347">
        <v>0</v>
      </c>
      <c r="K11" s="1347">
        <v>0</v>
      </c>
      <c r="L11" s="1347">
        <v>667</v>
      </c>
    </row>
    <row r="12" spans="1:12" ht="9.75" customHeight="1" x14ac:dyDescent="0.2">
      <c r="A12" s="452">
        <v>8213</v>
      </c>
      <c r="B12" s="445" t="s">
        <v>681</v>
      </c>
      <c r="C12" s="430" t="s">
        <v>571</v>
      </c>
      <c r="D12" s="1347">
        <v>0</v>
      </c>
      <c r="E12" s="1347">
        <v>499</v>
      </c>
      <c r="F12" s="1347">
        <v>599</v>
      </c>
      <c r="G12" s="1347">
        <v>0</v>
      </c>
      <c r="H12" s="1347">
        <v>1098</v>
      </c>
      <c r="I12" s="1347"/>
      <c r="J12" s="1347">
        <v>1450</v>
      </c>
      <c r="K12" s="1347">
        <v>0</v>
      </c>
      <c r="L12" s="1347">
        <v>2548</v>
      </c>
    </row>
    <row r="13" spans="1:12" ht="9.75" customHeight="1" x14ac:dyDescent="0.2">
      <c r="A13" s="452">
        <v>8214</v>
      </c>
      <c r="B13" s="445" t="s">
        <v>682</v>
      </c>
      <c r="C13" s="430" t="s">
        <v>571</v>
      </c>
      <c r="D13" s="1347">
        <v>-5</v>
      </c>
      <c r="E13" s="1347">
        <v>32</v>
      </c>
      <c r="F13" s="1347">
        <v>11</v>
      </c>
      <c r="G13" s="1347">
        <v>0</v>
      </c>
      <c r="H13" s="1347">
        <v>38</v>
      </c>
      <c r="I13" s="1347"/>
      <c r="J13" s="1347">
        <v>0</v>
      </c>
      <c r="K13" s="1347">
        <v>0</v>
      </c>
      <c r="L13" s="1347">
        <v>38</v>
      </c>
    </row>
    <row r="14" spans="1:12" ht="9.75" customHeight="1" x14ac:dyDescent="0.2">
      <c r="A14" s="452">
        <v>8215</v>
      </c>
      <c r="B14" s="445" t="s">
        <v>683</v>
      </c>
      <c r="C14" s="430" t="s">
        <v>571</v>
      </c>
      <c r="D14" s="1347">
        <v>621</v>
      </c>
      <c r="E14" s="1347">
        <v>1922</v>
      </c>
      <c r="F14" s="1347">
        <v>2318</v>
      </c>
      <c r="G14" s="1347">
        <v>0</v>
      </c>
      <c r="H14" s="1347">
        <v>4861</v>
      </c>
      <c r="I14" s="1347"/>
      <c r="J14" s="1347">
        <v>1174</v>
      </c>
      <c r="K14" s="1347">
        <v>0</v>
      </c>
      <c r="L14" s="1347">
        <v>6035</v>
      </c>
    </row>
    <row r="15" spans="1:12" ht="9.75" customHeight="1" x14ac:dyDescent="0.2">
      <c r="A15" s="452">
        <v>8216</v>
      </c>
      <c r="B15" s="445" t="s">
        <v>684</v>
      </c>
      <c r="C15" s="430" t="s">
        <v>571</v>
      </c>
      <c r="D15" s="1347">
        <v>1729</v>
      </c>
      <c r="E15" s="1347">
        <v>-355</v>
      </c>
      <c r="F15" s="1347">
        <v>219</v>
      </c>
      <c r="G15" s="1347">
        <v>0</v>
      </c>
      <c r="H15" s="1347">
        <v>1593</v>
      </c>
      <c r="I15" s="1347"/>
      <c r="J15" s="1347">
        <v>-689</v>
      </c>
      <c r="K15" s="1347">
        <v>0</v>
      </c>
      <c r="L15" s="1347">
        <v>904</v>
      </c>
    </row>
    <row r="16" spans="1:12" s="862" customFormat="1" ht="15.75" customHeight="1" x14ac:dyDescent="0.2">
      <c r="A16" s="451">
        <v>822</v>
      </c>
      <c r="B16" s="444" t="s">
        <v>205</v>
      </c>
      <c r="C16" s="863" t="s">
        <v>571</v>
      </c>
      <c r="D16" s="1687">
        <v>-2597</v>
      </c>
      <c r="E16" s="1687">
        <v>-104</v>
      </c>
      <c r="F16" s="1687">
        <v>0</v>
      </c>
      <c r="G16" s="1687">
        <v>0</v>
      </c>
      <c r="H16" s="1687">
        <v>-2701</v>
      </c>
      <c r="I16" s="1687"/>
      <c r="J16" s="1687">
        <v>1156</v>
      </c>
      <c r="K16" s="1687">
        <v>0</v>
      </c>
      <c r="L16" s="1687">
        <v>-1545</v>
      </c>
    </row>
    <row r="17" spans="1:12" ht="9.75" customHeight="1" x14ac:dyDescent="0.2">
      <c r="A17" s="452">
        <v>8221</v>
      </c>
      <c r="B17" s="445" t="s">
        <v>685</v>
      </c>
      <c r="C17" s="430" t="s">
        <v>571</v>
      </c>
      <c r="D17" s="1347">
        <v>-60</v>
      </c>
      <c r="E17" s="1347">
        <v>0</v>
      </c>
      <c r="F17" s="1347">
        <v>0</v>
      </c>
      <c r="G17" s="1347">
        <v>0</v>
      </c>
      <c r="H17" s="1348">
        <v>-60</v>
      </c>
      <c r="I17" s="1347"/>
      <c r="J17" s="1347">
        <v>0</v>
      </c>
      <c r="K17" s="1347">
        <v>0</v>
      </c>
      <c r="L17" s="1345">
        <v>-60</v>
      </c>
    </row>
    <row r="18" spans="1:12" ht="9.75" customHeight="1" x14ac:dyDescent="0.2">
      <c r="A18" s="452">
        <v>8227</v>
      </c>
      <c r="B18" s="445" t="s">
        <v>686</v>
      </c>
      <c r="C18" s="430" t="s">
        <v>571</v>
      </c>
      <c r="D18" s="1347">
        <v>18</v>
      </c>
      <c r="E18" s="1347">
        <v>-104</v>
      </c>
      <c r="F18" s="1347">
        <v>0</v>
      </c>
      <c r="G18" s="1347">
        <v>0</v>
      </c>
      <c r="H18" s="1348">
        <v>-86</v>
      </c>
      <c r="I18" s="1347"/>
      <c r="J18" s="1347">
        <v>1156</v>
      </c>
      <c r="K18" s="1347">
        <v>0</v>
      </c>
      <c r="L18" s="1345">
        <v>1070</v>
      </c>
    </row>
    <row r="19" spans="1:12" ht="9.75" customHeight="1" x14ac:dyDescent="0.2">
      <c r="A19" s="452">
        <v>8228</v>
      </c>
      <c r="B19" s="445" t="s">
        <v>295</v>
      </c>
      <c r="C19" s="430" t="s">
        <v>571</v>
      </c>
      <c r="D19" s="1347">
        <v>-2555</v>
      </c>
      <c r="E19" s="1347">
        <v>0</v>
      </c>
      <c r="F19" s="1347">
        <v>0</v>
      </c>
      <c r="G19" s="1347">
        <v>0</v>
      </c>
      <c r="H19" s="1348">
        <v>-2555</v>
      </c>
      <c r="I19" s="1347"/>
      <c r="J19" s="1347">
        <v>0</v>
      </c>
      <c r="K19" s="1347">
        <v>0</v>
      </c>
      <c r="L19" s="1345">
        <v>-2555</v>
      </c>
    </row>
    <row r="20" spans="1:12" ht="9.75" customHeight="1" x14ac:dyDescent="0.2">
      <c r="A20" s="452">
        <v>8229</v>
      </c>
      <c r="B20" s="445" t="s">
        <v>296</v>
      </c>
      <c r="C20" s="430" t="s">
        <v>571</v>
      </c>
      <c r="D20" s="1347">
        <v>0</v>
      </c>
      <c r="E20" s="1347">
        <v>0</v>
      </c>
      <c r="F20" s="1347">
        <v>0</v>
      </c>
      <c r="G20" s="1347">
        <v>0</v>
      </c>
      <c r="H20" s="1348">
        <v>0</v>
      </c>
      <c r="I20" s="1347"/>
      <c r="J20" s="1347">
        <v>0</v>
      </c>
      <c r="K20" s="1347">
        <v>0</v>
      </c>
      <c r="L20" s="1345">
        <v>0</v>
      </c>
    </row>
    <row r="21" spans="1:12" s="862" customFormat="1" ht="15.75" customHeight="1" x14ac:dyDescent="0.2">
      <c r="A21" s="458">
        <v>823</v>
      </c>
      <c r="B21" s="459" t="s">
        <v>206</v>
      </c>
      <c r="C21" s="866" t="s">
        <v>571</v>
      </c>
      <c r="D21" s="1691">
        <v>0</v>
      </c>
      <c r="E21" s="1691">
        <v>0</v>
      </c>
      <c r="F21" s="1691">
        <v>0</v>
      </c>
      <c r="G21" s="1691">
        <v>0</v>
      </c>
      <c r="H21" s="1703">
        <v>0</v>
      </c>
      <c r="I21" s="1691"/>
      <c r="J21" s="1691">
        <v>0</v>
      </c>
      <c r="K21" s="1691">
        <v>0</v>
      </c>
      <c r="L21" s="1704">
        <v>0</v>
      </c>
    </row>
    <row r="22" spans="1:12" s="862" customFormat="1" ht="15.75" customHeight="1" x14ac:dyDescent="0.2">
      <c r="A22" s="802">
        <v>83</v>
      </c>
      <c r="B22" s="805" t="s">
        <v>593</v>
      </c>
      <c r="C22" s="861" t="s">
        <v>571</v>
      </c>
      <c r="D22" s="1342">
        <v>43267</v>
      </c>
      <c r="E22" s="1342">
        <v>6045</v>
      </c>
      <c r="F22" s="1342">
        <v>-3180</v>
      </c>
      <c r="G22" s="1342">
        <v>-3607</v>
      </c>
      <c r="H22" s="1709">
        <v>42525</v>
      </c>
      <c r="I22" s="1342"/>
      <c r="J22" s="1342">
        <v>4079</v>
      </c>
      <c r="K22" s="1342">
        <v>-969</v>
      </c>
      <c r="L22" s="1702">
        <v>45635</v>
      </c>
    </row>
    <row r="23" spans="1:12" s="862" customFormat="1" ht="15.75" customHeight="1" x14ac:dyDescent="0.2">
      <c r="A23" s="451">
        <v>831</v>
      </c>
      <c r="B23" s="444" t="s">
        <v>594</v>
      </c>
      <c r="C23" s="863" t="s">
        <v>571</v>
      </c>
      <c r="D23" s="1687">
        <v>32970</v>
      </c>
      <c r="E23" s="1687">
        <v>4839</v>
      </c>
      <c r="F23" s="1687">
        <v>-3180</v>
      </c>
      <c r="G23" s="1687">
        <v>-3607</v>
      </c>
      <c r="H23" s="1688">
        <v>31022</v>
      </c>
      <c r="I23" s="1687"/>
      <c r="J23" s="1687">
        <v>3789</v>
      </c>
      <c r="K23" s="1687">
        <v>-969</v>
      </c>
      <c r="L23" s="1346">
        <v>33842</v>
      </c>
    </row>
    <row r="24" spans="1:12" ht="9.75" customHeight="1" x14ac:dyDescent="0.2">
      <c r="A24" s="452">
        <v>8311</v>
      </c>
      <c r="B24" s="445" t="s">
        <v>685</v>
      </c>
      <c r="C24" s="430" t="s">
        <v>571</v>
      </c>
      <c r="D24" s="1347">
        <v>563</v>
      </c>
      <c r="E24" s="1347">
        <v>3206</v>
      </c>
      <c r="F24" s="1347">
        <v>-318</v>
      </c>
      <c r="G24" s="1347">
        <v>-3607</v>
      </c>
      <c r="H24" s="1348">
        <v>-156</v>
      </c>
      <c r="I24" s="1347"/>
      <c r="J24" s="1347">
        <v>1125</v>
      </c>
      <c r="K24" s="1347">
        <v>-969</v>
      </c>
      <c r="L24" s="1345">
        <v>0</v>
      </c>
    </row>
    <row r="25" spans="1:12" ht="9.75" customHeight="1" x14ac:dyDescent="0.2">
      <c r="A25" s="452">
        <v>8312</v>
      </c>
      <c r="B25" s="445" t="s">
        <v>642</v>
      </c>
      <c r="C25" s="430" t="s">
        <v>571</v>
      </c>
      <c r="D25" s="1347">
        <v>0</v>
      </c>
      <c r="E25" s="1347">
        <v>0</v>
      </c>
      <c r="F25" s="1347">
        <v>0</v>
      </c>
      <c r="G25" s="1347">
        <v>0</v>
      </c>
      <c r="H25" s="1348">
        <v>0</v>
      </c>
      <c r="I25" s="1347"/>
      <c r="J25" s="1347">
        <v>-48</v>
      </c>
      <c r="K25" s="1347">
        <v>0</v>
      </c>
      <c r="L25" s="1345">
        <v>-48</v>
      </c>
    </row>
    <row r="26" spans="1:12" ht="9.75" customHeight="1" x14ac:dyDescent="0.2">
      <c r="A26" s="452">
        <v>8313</v>
      </c>
      <c r="B26" s="445" t="s">
        <v>643</v>
      </c>
      <c r="C26" s="430" t="s">
        <v>571</v>
      </c>
      <c r="D26" s="1347">
        <v>8921</v>
      </c>
      <c r="E26" s="1347">
        <v>44</v>
      </c>
      <c r="F26" s="1347">
        <v>-3651</v>
      </c>
      <c r="G26" s="1347">
        <v>0</v>
      </c>
      <c r="H26" s="1348">
        <v>5314</v>
      </c>
      <c r="I26" s="1347"/>
      <c r="J26" s="1347">
        <v>2883</v>
      </c>
      <c r="K26" s="1347">
        <v>0</v>
      </c>
      <c r="L26" s="1345">
        <v>8197</v>
      </c>
    </row>
    <row r="27" spans="1:12" ht="9.75" customHeight="1" x14ac:dyDescent="0.2">
      <c r="A27" s="452">
        <v>8314</v>
      </c>
      <c r="B27" s="445" t="s">
        <v>682</v>
      </c>
      <c r="C27" s="430" t="s">
        <v>571</v>
      </c>
      <c r="D27" s="1347">
        <v>17717</v>
      </c>
      <c r="E27" s="1347">
        <v>1110</v>
      </c>
      <c r="F27" s="1347">
        <v>-43</v>
      </c>
      <c r="G27" s="1347">
        <v>0</v>
      </c>
      <c r="H27" s="1348">
        <v>18784</v>
      </c>
      <c r="I27" s="1347"/>
      <c r="J27" s="1347">
        <v>-99</v>
      </c>
      <c r="K27" s="1347">
        <v>0</v>
      </c>
      <c r="L27" s="1345">
        <v>18685</v>
      </c>
    </row>
    <row r="28" spans="1:12" ht="9.75" customHeight="1" x14ac:dyDescent="0.2">
      <c r="A28" s="452">
        <v>8315</v>
      </c>
      <c r="B28" s="445" t="s">
        <v>702</v>
      </c>
      <c r="C28" s="430" t="s">
        <v>571</v>
      </c>
      <c r="D28" s="1347">
        <v>6030</v>
      </c>
      <c r="E28" s="1347">
        <v>208</v>
      </c>
      <c r="F28" s="1347">
        <v>45</v>
      </c>
      <c r="G28" s="1347">
        <v>0</v>
      </c>
      <c r="H28" s="1348">
        <v>6283</v>
      </c>
      <c r="I28" s="1347"/>
      <c r="J28" s="1347">
        <v>-193</v>
      </c>
      <c r="K28" s="1347">
        <v>0</v>
      </c>
      <c r="L28" s="1345">
        <v>6090</v>
      </c>
    </row>
    <row r="29" spans="1:12" ht="9.75" customHeight="1" x14ac:dyDescent="0.2">
      <c r="A29" s="452">
        <v>8316</v>
      </c>
      <c r="B29" s="445" t="s">
        <v>684</v>
      </c>
      <c r="C29" s="430" t="s">
        <v>571</v>
      </c>
      <c r="D29" s="1347">
        <v>-261</v>
      </c>
      <c r="E29" s="1347">
        <v>271</v>
      </c>
      <c r="F29" s="1347">
        <v>787</v>
      </c>
      <c r="G29" s="1347">
        <v>0</v>
      </c>
      <c r="H29" s="1348">
        <v>797</v>
      </c>
      <c r="I29" s="1347"/>
      <c r="J29" s="1347">
        <v>121</v>
      </c>
      <c r="K29" s="1347">
        <v>0</v>
      </c>
      <c r="L29" s="1345">
        <v>918</v>
      </c>
    </row>
    <row r="30" spans="1:12" s="862" customFormat="1" ht="15.75" customHeight="1" x14ac:dyDescent="0.2">
      <c r="A30" s="451">
        <v>832</v>
      </c>
      <c r="B30" s="444" t="s">
        <v>595</v>
      </c>
      <c r="C30" s="863" t="s">
        <v>571</v>
      </c>
      <c r="D30" s="1687">
        <v>10297</v>
      </c>
      <c r="E30" s="1687">
        <v>1206</v>
      </c>
      <c r="F30" s="1687">
        <v>0</v>
      </c>
      <c r="G30" s="1687">
        <v>0</v>
      </c>
      <c r="H30" s="1688">
        <v>11503</v>
      </c>
      <c r="I30" s="1687"/>
      <c r="J30" s="1687">
        <v>290</v>
      </c>
      <c r="K30" s="1687">
        <v>0</v>
      </c>
      <c r="L30" s="1346">
        <v>11793</v>
      </c>
    </row>
    <row r="31" spans="1:12" ht="9.75" customHeight="1" x14ac:dyDescent="0.2">
      <c r="A31" s="452">
        <v>8321</v>
      </c>
      <c r="B31" s="445" t="s">
        <v>679</v>
      </c>
      <c r="C31" s="430" t="s">
        <v>571</v>
      </c>
      <c r="D31" s="1347">
        <v>186</v>
      </c>
      <c r="E31" s="1347">
        <v>0</v>
      </c>
      <c r="F31" s="1347">
        <v>0</v>
      </c>
      <c r="G31" s="1347">
        <v>0</v>
      </c>
      <c r="H31" s="1348">
        <v>186</v>
      </c>
      <c r="I31" s="1347"/>
      <c r="J31" s="1347">
        <v>37</v>
      </c>
      <c r="K31" s="1347">
        <v>0</v>
      </c>
      <c r="L31" s="1345">
        <v>223</v>
      </c>
    </row>
    <row r="32" spans="1:12" ht="9.75" customHeight="1" x14ac:dyDescent="0.2">
      <c r="A32" s="452">
        <v>8327</v>
      </c>
      <c r="B32" s="445" t="s">
        <v>686</v>
      </c>
      <c r="C32" s="430" t="s">
        <v>571</v>
      </c>
      <c r="D32" s="1347">
        <v>-283</v>
      </c>
      <c r="E32" s="1347">
        <v>0</v>
      </c>
      <c r="F32" s="1347">
        <v>0</v>
      </c>
      <c r="G32" s="1347">
        <v>0</v>
      </c>
      <c r="H32" s="1348">
        <v>-283</v>
      </c>
      <c r="I32" s="1347"/>
      <c r="J32" s="1347">
        <v>0</v>
      </c>
      <c r="K32" s="1347">
        <v>0</v>
      </c>
      <c r="L32" s="1345">
        <v>-283</v>
      </c>
    </row>
    <row r="33" spans="1:12" ht="9.75" customHeight="1" x14ac:dyDescent="0.2">
      <c r="A33" s="452">
        <v>8328</v>
      </c>
      <c r="B33" s="445" t="s">
        <v>295</v>
      </c>
      <c r="C33" s="430" t="s">
        <v>571</v>
      </c>
      <c r="D33" s="1347">
        <v>11775</v>
      </c>
      <c r="E33" s="1347">
        <v>1206</v>
      </c>
      <c r="F33" s="1347">
        <v>0</v>
      </c>
      <c r="G33" s="1347">
        <v>0</v>
      </c>
      <c r="H33" s="1348">
        <v>12981</v>
      </c>
      <c r="I33" s="1347"/>
      <c r="J33" s="1347">
        <v>251</v>
      </c>
      <c r="K33" s="1347">
        <v>0</v>
      </c>
      <c r="L33" s="1345">
        <v>13232</v>
      </c>
    </row>
    <row r="34" spans="1:12" ht="10.5" customHeight="1" x14ac:dyDescent="0.2">
      <c r="A34" s="449">
        <v>8329</v>
      </c>
      <c r="B34" s="463" t="s">
        <v>296</v>
      </c>
      <c r="C34" s="434" t="s">
        <v>571</v>
      </c>
      <c r="D34" s="1694">
        <v>-1381</v>
      </c>
      <c r="E34" s="1694">
        <v>0</v>
      </c>
      <c r="F34" s="1694">
        <v>0</v>
      </c>
      <c r="G34" s="1694">
        <v>0</v>
      </c>
      <c r="H34" s="1705">
        <v>-1381</v>
      </c>
      <c r="I34" s="1694"/>
      <c r="J34" s="1694">
        <v>2</v>
      </c>
      <c r="K34" s="1694">
        <v>0</v>
      </c>
      <c r="L34" s="1706">
        <v>-1379</v>
      </c>
    </row>
    <row r="35" spans="1:12" ht="12.75" customHeight="1" x14ac:dyDescent="0.2">
      <c r="A35" s="435" t="s">
        <v>58</v>
      </c>
      <c r="B35" s="430"/>
      <c r="C35" s="430"/>
      <c r="D35" s="1135"/>
      <c r="E35" s="1135"/>
      <c r="F35" s="1135"/>
      <c r="G35" s="1135"/>
      <c r="H35" s="1135"/>
      <c r="I35" s="1135"/>
      <c r="J35" s="1135"/>
      <c r="K35" s="1135"/>
      <c r="L35" s="1135"/>
    </row>
    <row r="36" spans="1:12" ht="9.75" customHeight="1" x14ac:dyDescent="0.2">
      <c r="A36" s="435" t="s">
        <v>59</v>
      </c>
      <c r="B36" s="430"/>
      <c r="C36" s="430"/>
      <c r="D36" s="1135"/>
      <c r="E36" s="1135"/>
      <c r="F36" s="1135"/>
      <c r="G36" s="1135"/>
      <c r="H36" s="1135"/>
      <c r="I36" s="1135"/>
      <c r="J36" s="1135"/>
      <c r="K36" s="1135"/>
      <c r="L36" s="1135"/>
    </row>
    <row r="37" spans="1:12" ht="10.5" customHeight="1" x14ac:dyDescent="0.2"/>
    <row r="38" spans="1:12" ht="10.5" customHeight="1" x14ac:dyDescent="0.2"/>
  </sheetData>
  <mergeCells count="10">
    <mergeCell ref="A4:B5"/>
    <mergeCell ref="D4:H4"/>
    <mergeCell ref="I4:I5"/>
    <mergeCell ref="J4:J5"/>
    <mergeCell ref="G1:K1"/>
    <mergeCell ref="G2:L2"/>
    <mergeCell ref="G3:H3"/>
    <mergeCell ref="K4:K5"/>
    <mergeCell ref="L4:L5"/>
    <mergeCell ref="A1:B1"/>
  </mergeCells>
  <phoneticPr fontId="2" type="noConversion"/>
  <printOptions horizontalCentered="1"/>
  <pageMargins left="0.19685039370078741" right="0.19685039370078741" top="0.6692913385826772" bottom="0.51181102362204722" header="0" footer="0.31496062992125984"/>
  <pageSetup paperSize="9" firstPageNumber="31" fitToWidth="0" orientation="landscape" r:id="rId1"/>
  <headerFooter alignWithMargins="0">
    <oddFooter>&amp;C&amp;P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3">
    <pageSetUpPr fitToPage="1"/>
  </sheetPr>
  <dimension ref="A1:I97"/>
  <sheetViews>
    <sheetView view="pageBreakPreview" zoomScale="75" zoomScaleNormal="100" zoomScaleSheetLayoutView="75" workbookViewId="0">
      <selection sqref="A1:B1"/>
    </sheetView>
  </sheetViews>
  <sheetFormatPr defaultRowHeight="12.75" x14ac:dyDescent="0.2"/>
  <cols>
    <col min="1" max="1" width="10.5703125" style="420" customWidth="1"/>
    <col min="2" max="2" width="17.140625" style="420" customWidth="1"/>
    <col min="3" max="3" width="9.85546875" style="1139" customWidth="1"/>
    <col min="4" max="4" width="11.140625" style="1139" customWidth="1"/>
    <col min="5" max="9" width="9.85546875" style="1139" customWidth="1"/>
    <col min="10" max="16384" width="9.140625" style="420"/>
  </cols>
  <sheetData>
    <row r="1" spans="1:9" ht="27.75" customHeight="1" x14ac:dyDescent="0.2">
      <c r="A1" s="3282" t="s">
        <v>184</v>
      </c>
      <c r="B1" s="3075"/>
      <c r="C1" s="1118"/>
      <c r="D1" s="3273" t="str">
        <f>[6]Coverage!I7</f>
        <v>Poland</v>
      </c>
      <c r="E1" s="3273"/>
      <c r="F1" s="3273"/>
      <c r="G1" s="3273"/>
      <c r="H1" s="3273"/>
      <c r="I1" s="1119">
        <f>[6]Coverage!I9</f>
        <v>964</v>
      </c>
    </row>
    <row r="2" spans="1:9" ht="14.25" x14ac:dyDescent="0.2">
      <c r="A2" s="418" t="s">
        <v>289</v>
      </c>
      <c r="B2" s="490"/>
      <c r="C2" s="1118"/>
      <c r="D2" s="3307" t="s">
        <v>704</v>
      </c>
      <c r="E2" s="3307"/>
      <c r="F2" s="3307"/>
      <c r="G2" s="3307"/>
      <c r="H2" s="3307"/>
      <c r="I2" s="3307"/>
    </row>
    <row r="3" spans="1:9" ht="12.75" customHeight="1" x14ac:dyDescent="0.2">
      <c r="A3" s="490"/>
      <c r="B3" s="490"/>
      <c r="C3" s="1118"/>
      <c r="D3" s="1118"/>
      <c r="E3" s="1118"/>
      <c r="F3" s="1118"/>
      <c r="G3" s="3308">
        <f>[6]Coverage!I11</f>
        <v>2006</v>
      </c>
      <c r="H3" s="3308"/>
      <c r="I3" s="3308"/>
    </row>
    <row r="4" spans="1:9" ht="13.5" customHeight="1" x14ac:dyDescent="0.2">
      <c r="A4" s="492" t="s">
        <v>705</v>
      </c>
      <c r="B4" s="436"/>
      <c r="C4" s="1136"/>
      <c r="D4" s="1136"/>
      <c r="E4" s="1162"/>
      <c r="F4" s="1163"/>
      <c r="G4" s="1164"/>
      <c r="H4" s="1162"/>
      <c r="I4" s="1165"/>
    </row>
    <row r="5" spans="1:9" ht="12.75" customHeight="1" x14ac:dyDescent="0.2">
      <c r="A5" s="491" t="s">
        <v>706</v>
      </c>
      <c r="B5" s="436"/>
      <c r="C5" s="1136"/>
      <c r="D5" s="1136"/>
      <c r="E5" s="1136"/>
      <c r="F5" s="1136"/>
      <c r="G5" s="1136"/>
      <c r="H5" s="1136"/>
      <c r="I5" s="1136"/>
    </row>
    <row r="6" spans="1:9" ht="12.75" customHeight="1" x14ac:dyDescent="0.2">
      <c r="A6" s="3300"/>
      <c r="B6" s="3301"/>
      <c r="C6" s="3304" t="s">
        <v>707</v>
      </c>
      <c r="D6" s="3305"/>
      <c r="E6" s="3305"/>
      <c r="F6" s="3305"/>
      <c r="G6" s="3305"/>
      <c r="H6" s="3305"/>
      <c r="I6" s="3306"/>
    </row>
    <row r="7" spans="1:9" ht="33" customHeight="1" x14ac:dyDescent="0.2">
      <c r="A7" s="3302"/>
      <c r="B7" s="3303"/>
      <c r="C7" s="2110" t="s">
        <v>734</v>
      </c>
      <c r="D7" s="2111" t="s">
        <v>557</v>
      </c>
      <c r="E7" s="2111" t="s">
        <v>708</v>
      </c>
      <c r="F7" s="2111" t="s">
        <v>709</v>
      </c>
      <c r="G7" s="2111" t="s">
        <v>710</v>
      </c>
      <c r="H7" s="2112" t="s">
        <v>711</v>
      </c>
      <c r="I7" s="2113" t="s">
        <v>712</v>
      </c>
    </row>
    <row r="8" spans="1:9" ht="12.75" customHeight="1" x14ac:dyDescent="0.2">
      <c r="A8" s="3297" t="s">
        <v>713</v>
      </c>
      <c r="B8" s="493" t="s">
        <v>734</v>
      </c>
      <c r="C8" s="1710"/>
      <c r="D8" s="1711">
        <v>72</v>
      </c>
      <c r="E8" s="1711">
        <v>0</v>
      </c>
      <c r="F8" s="1711">
        <v>72</v>
      </c>
      <c r="G8" s="1712"/>
      <c r="H8" s="1713">
        <v>267</v>
      </c>
      <c r="I8" s="1714">
        <v>339</v>
      </c>
    </row>
    <row r="9" spans="1:9" ht="12.75" customHeight="1" x14ac:dyDescent="0.2">
      <c r="A9" s="3298"/>
      <c r="B9" s="494" t="s">
        <v>557</v>
      </c>
      <c r="C9" s="1715">
        <v>306</v>
      </c>
      <c r="D9" s="1716"/>
      <c r="E9" s="1717">
        <v>0</v>
      </c>
      <c r="F9" s="1717">
        <v>306</v>
      </c>
      <c r="G9" s="1718"/>
      <c r="H9" s="1719">
        <v>165</v>
      </c>
      <c r="I9" s="1720">
        <v>471</v>
      </c>
    </row>
    <row r="10" spans="1:9" ht="12.75" customHeight="1" x14ac:dyDescent="0.2">
      <c r="A10" s="3298"/>
      <c r="B10" s="494" t="s">
        <v>708</v>
      </c>
      <c r="C10" s="1715">
        <v>0</v>
      </c>
      <c r="D10" s="1717">
        <v>4</v>
      </c>
      <c r="E10" s="1716"/>
      <c r="F10" s="1717">
        <v>4</v>
      </c>
      <c r="G10" s="1718"/>
      <c r="H10" s="1719">
        <v>61</v>
      </c>
      <c r="I10" s="1720">
        <v>65</v>
      </c>
    </row>
    <row r="11" spans="1:9" ht="12.75" customHeight="1" x14ac:dyDescent="0.2">
      <c r="A11" s="3298"/>
      <c r="B11" s="495" t="s">
        <v>709</v>
      </c>
      <c r="C11" s="1721">
        <v>306</v>
      </c>
      <c r="D11" s="1722">
        <v>76</v>
      </c>
      <c r="E11" s="1722">
        <v>0</v>
      </c>
      <c r="F11" s="1723"/>
      <c r="G11" s="1718"/>
      <c r="H11" s="1724">
        <v>493</v>
      </c>
      <c r="I11" s="1720">
        <v>875</v>
      </c>
    </row>
    <row r="12" spans="1:9" ht="12.75" customHeight="1" x14ac:dyDescent="0.2">
      <c r="A12" s="3298"/>
      <c r="B12" s="494" t="s">
        <v>710</v>
      </c>
      <c r="C12" s="1725"/>
      <c r="D12" s="1726"/>
      <c r="E12" s="1727"/>
      <c r="F12" s="1727"/>
      <c r="G12" s="1723"/>
      <c r="H12" s="1728"/>
      <c r="I12" s="1729"/>
    </row>
    <row r="13" spans="1:9" ht="12.75" customHeight="1" x14ac:dyDescent="0.2">
      <c r="A13" s="3298"/>
      <c r="B13" s="496" t="s">
        <v>711</v>
      </c>
      <c r="C13" s="1722">
        <v>219</v>
      </c>
      <c r="D13" s="1722">
        <v>76</v>
      </c>
      <c r="E13" s="1722">
        <v>0</v>
      </c>
      <c r="F13" s="1730">
        <v>295</v>
      </c>
      <c r="G13" s="1731"/>
      <c r="H13" s="1732"/>
      <c r="I13" s="1720">
        <v>295</v>
      </c>
    </row>
    <row r="14" spans="1:9" ht="12.75" customHeight="1" x14ac:dyDescent="0.2">
      <c r="A14" s="3299"/>
      <c r="B14" s="497" t="s">
        <v>714</v>
      </c>
      <c r="C14" s="1733">
        <v>525</v>
      </c>
      <c r="D14" s="1734">
        <v>152</v>
      </c>
      <c r="E14" s="1734">
        <v>0</v>
      </c>
      <c r="F14" s="1734">
        <v>677</v>
      </c>
      <c r="G14" s="1735"/>
      <c r="H14" s="1734">
        <v>493</v>
      </c>
      <c r="I14" s="1736">
        <v>1170</v>
      </c>
    </row>
    <row r="15" spans="1:9" ht="12.75" customHeight="1" x14ac:dyDescent="0.2">
      <c r="A15" s="436"/>
      <c r="B15" s="436"/>
      <c r="C15" s="1136"/>
      <c r="D15" s="1136"/>
      <c r="E15" s="1136"/>
      <c r="F15" s="1136"/>
      <c r="G15" s="1136"/>
      <c r="H15" s="1136"/>
      <c r="I15" s="1307"/>
    </row>
    <row r="16" spans="1:9" ht="12.75" customHeight="1" x14ac:dyDescent="0.2">
      <c r="A16" s="491" t="s">
        <v>715</v>
      </c>
      <c r="B16" s="436"/>
      <c r="C16" s="1136"/>
      <c r="D16" s="1136"/>
      <c r="E16" s="1136"/>
      <c r="F16" s="1136"/>
      <c r="G16" s="1136"/>
      <c r="H16" s="1136"/>
      <c r="I16" s="1136"/>
    </row>
    <row r="17" spans="1:9" ht="12.75" customHeight="1" x14ac:dyDescent="0.2">
      <c r="A17" s="3300"/>
      <c r="B17" s="3301"/>
      <c r="C17" s="3304" t="s">
        <v>716</v>
      </c>
      <c r="D17" s="3305"/>
      <c r="E17" s="3305"/>
      <c r="F17" s="3305"/>
      <c r="G17" s="3305"/>
      <c r="H17" s="3305"/>
      <c r="I17" s="3306"/>
    </row>
    <row r="18" spans="1:9" ht="33" customHeight="1" x14ac:dyDescent="0.2">
      <c r="A18" s="3302"/>
      <c r="B18" s="3303"/>
      <c r="C18" s="2110" t="s">
        <v>734</v>
      </c>
      <c r="D18" s="2111" t="s">
        <v>557</v>
      </c>
      <c r="E18" s="2111" t="s">
        <v>708</v>
      </c>
      <c r="F18" s="2111" t="s">
        <v>709</v>
      </c>
      <c r="G18" s="2111" t="s">
        <v>710</v>
      </c>
      <c r="H18" s="2112" t="s">
        <v>711</v>
      </c>
      <c r="I18" s="2113" t="s">
        <v>712</v>
      </c>
    </row>
    <row r="19" spans="1:9" ht="12.75" customHeight="1" x14ac:dyDescent="0.2">
      <c r="A19" s="3297" t="s">
        <v>717</v>
      </c>
      <c r="B19" s="493" t="s">
        <v>734</v>
      </c>
      <c r="C19" s="1710"/>
      <c r="D19" s="1711">
        <v>0</v>
      </c>
      <c r="E19" s="1711">
        <v>0</v>
      </c>
      <c r="F19" s="1711">
        <v>0</v>
      </c>
      <c r="G19" s="1712"/>
      <c r="H19" s="1713">
        <v>12</v>
      </c>
      <c r="I19" s="1714">
        <v>12</v>
      </c>
    </row>
    <row r="20" spans="1:9" ht="12.75" customHeight="1" x14ac:dyDescent="0.2">
      <c r="A20" s="3298"/>
      <c r="B20" s="494" t="s">
        <v>557</v>
      </c>
      <c r="C20" s="1715">
        <v>13</v>
      </c>
      <c r="D20" s="1716"/>
      <c r="E20" s="1717">
        <v>0</v>
      </c>
      <c r="F20" s="1717">
        <v>13</v>
      </c>
      <c r="G20" s="1718"/>
      <c r="H20" s="1719">
        <v>0</v>
      </c>
      <c r="I20" s="1720">
        <v>13</v>
      </c>
    </row>
    <row r="21" spans="1:9" ht="12.75" customHeight="1" x14ac:dyDescent="0.2">
      <c r="A21" s="3298"/>
      <c r="B21" s="494" t="s">
        <v>708</v>
      </c>
      <c r="C21" s="1715">
        <v>0</v>
      </c>
      <c r="D21" s="1717">
        <v>0</v>
      </c>
      <c r="E21" s="1716"/>
      <c r="F21" s="1717">
        <v>0</v>
      </c>
      <c r="G21" s="1718"/>
      <c r="H21" s="1719">
        <v>0</v>
      </c>
      <c r="I21" s="1720">
        <v>0</v>
      </c>
    </row>
    <row r="22" spans="1:9" ht="12.75" customHeight="1" x14ac:dyDescent="0.2">
      <c r="A22" s="3298"/>
      <c r="B22" s="495" t="s">
        <v>709</v>
      </c>
      <c r="C22" s="1721">
        <v>13</v>
      </c>
      <c r="D22" s="1722">
        <v>0</v>
      </c>
      <c r="E22" s="1722">
        <v>0</v>
      </c>
      <c r="F22" s="1723"/>
      <c r="G22" s="1718"/>
      <c r="H22" s="1737">
        <v>12</v>
      </c>
      <c r="I22" s="1720">
        <v>25</v>
      </c>
    </row>
    <row r="23" spans="1:9" ht="12.75" customHeight="1" x14ac:dyDescent="0.2">
      <c r="A23" s="3298"/>
      <c r="B23" s="494" t="s">
        <v>710</v>
      </c>
      <c r="C23" s="1725"/>
      <c r="D23" s="1727"/>
      <c r="E23" s="1727"/>
      <c r="F23" s="1727"/>
      <c r="G23" s="1723"/>
      <c r="H23" s="1728"/>
      <c r="I23" s="1729"/>
    </row>
    <row r="24" spans="1:9" ht="12.75" customHeight="1" x14ac:dyDescent="0.2">
      <c r="A24" s="3298"/>
      <c r="B24" s="496" t="s">
        <v>711</v>
      </c>
      <c r="C24" s="1721">
        <v>2</v>
      </c>
      <c r="D24" s="1722">
        <v>0</v>
      </c>
      <c r="E24" s="1722">
        <v>0</v>
      </c>
      <c r="F24" s="1730">
        <v>2</v>
      </c>
      <c r="G24" s="1731"/>
      <c r="H24" s="1732"/>
      <c r="I24" s="1720">
        <v>2</v>
      </c>
    </row>
    <row r="25" spans="1:9" ht="12.75" customHeight="1" x14ac:dyDescent="0.2">
      <c r="A25" s="3299"/>
      <c r="B25" s="497" t="s">
        <v>714</v>
      </c>
      <c r="C25" s="1733">
        <v>15</v>
      </c>
      <c r="D25" s="1734">
        <v>0</v>
      </c>
      <c r="E25" s="1734">
        <v>0</v>
      </c>
      <c r="F25" s="1734">
        <v>15</v>
      </c>
      <c r="G25" s="1735"/>
      <c r="H25" s="1734">
        <v>12</v>
      </c>
      <c r="I25" s="1736">
        <v>27</v>
      </c>
    </row>
    <row r="26" spans="1:9" ht="12.75" customHeight="1" x14ac:dyDescent="0.2">
      <c r="A26" s="436"/>
      <c r="B26" s="436"/>
      <c r="C26" s="1136"/>
      <c r="D26" s="1136"/>
      <c r="E26" s="1136"/>
      <c r="F26" s="1136"/>
      <c r="G26" s="1136"/>
      <c r="H26" s="1136"/>
      <c r="I26" s="1307"/>
    </row>
    <row r="27" spans="1:9" ht="12.75" customHeight="1" x14ac:dyDescent="0.2">
      <c r="A27" s="491" t="s">
        <v>718</v>
      </c>
      <c r="B27" s="436"/>
      <c r="C27" s="1136"/>
      <c r="D27" s="1136"/>
      <c r="E27" s="1136"/>
      <c r="F27" s="1136"/>
      <c r="G27" s="1136"/>
      <c r="H27" s="1136"/>
      <c r="I27" s="1136"/>
    </row>
    <row r="28" spans="1:9" ht="12.75" customHeight="1" x14ac:dyDescent="0.2">
      <c r="A28" s="3300"/>
      <c r="B28" s="3301"/>
      <c r="C28" s="3304" t="s">
        <v>719</v>
      </c>
      <c r="D28" s="3305"/>
      <c r="E28" s="3305"/>
      <c r="F28" s="3305"/>
      <c r="G28" s="3305"/>
      <c r="H28" s="3305"/>
      <c r="I28" s="3306"/>
    </row>
    <row r="29" spans="1:9" ht="33" customHeight="1" x14ac:dyDescent="0.2">
      <c r="A29" s="3302"/>
      <c r="B29" s="3303"/>
      <c r="C29" s="2110" t="s">
        <v>734</v>
      </c>
      <c r="D29" s="2111" t="s">
        <v>557</v>
      </c>
      <c r="E29" s="2111" t="s">
        <v>708</v>
      </c>
      <c r="F29" s="2111" t="s">
        <v>709</v>
      </c>
      <c r="G29" s="2111" t="s">
        <v>710</v>
      </c>
      <c r="H29" s="2112" t="s">
        <v>711</v>
      </c>
      <c r="I29" s="2113" t="s">
        <v>712</v>
      </c>
    </row>
    <row r="30" spans="1:9" ht="12.75" customHeight="1" x14ac:dyDescent="0.2">
      <c r="A30" s="3297" t="s">
        <v>720</v>
      </c>
      <c r="B30" s="493" t="s">
        <v>734</v>
      </c>
      <c r="C30" s="1710"/>
      <c r="D30" s="1711">
        <v>14743</v>
      </c>
      <c r="E30" s="1711">
        <v>54456</v>
      </c>
      <c r="F30" s="1711">
        <v>69199</v>
      </c>
      <c r="G30" s="1712"/>
      <c r="H30" s="1713">
        <v>50433</v>
      </c>
      <c r="I30" s="1714">
        <v>119632</v>
      </c>
    </row>
    <row r="31" spans="1:9" ht="12.75" customHeight="1" x14ac:dyDescent="0.2">
      <c r="A31" s="3298"/>
      <c r="B31" s="494" t="s">
        <v>557</v>
      </c>
      <c r="C31" s="1715">
        <v>1400</v>
      </c>
      <c r="D31" s="1716"/>
      <c r="E31" s="1717">
        <v>18</v>
      </c>
      <c r="F31" s="1717">
        <v>1418</v>
      </c>
      <c r="G31" s="1718"/>
      <c r="H31" s="1719">
        <v>210</v>
      </c>
      <c r="I31" s="1720">
        <v>1628</v>
      </c>
    </row>
    <row r="32" spans="1:9" ht="12.75" customHeight="1" x14ac:dyDescent="0.2">
      <c r="A32" s="3298"/>
      <c r="B32" s="494" t="s">
        <v>708</v>
      </c>
      <c r="C32" s="1715">
        <v>0</v>
      </c>
      <c r="D32" s="1717">
        <v>4408</v>
      </c>
      <c r="E32" s="1716"/>
      <c r="F32" s="1717">
        <v>4408</v>
      </c>
      <c r="G32" s="1718"/>
      <c r="H32" s="1719">
        <v>16238</v>
      </c>
      <c r="I32" s="1720">
        <v>20646</v>
      </c>
    </row>
    <row r="33" spans="1:9" ht="12.75" customHeight="1" x14ac:dyDescent="0.2">
      <c r="A33" s="3298"/>
      <c r="B33" s="495" t="s">
        <v>709</v>
      </c>
      <c r="C33" s="1721">
        <v>1400</v>
      </c>
      <c r="D33" s="1722">
        <v>19151</v>
      </c>
      <c r="E33" s="1722">
        <v>54474</v>
      </c>
      <c r="F33" s="1723"/>
      <c r="G33" s="1718"/>
      <c r="H33" s="1724">
        <v>66881</v>
      </c>
      <c r="I33" s="1720">
        <v>141906</v>
      </c>
    </row>
    <row r="34" spans="1:9" ht="12.75" customHeight="1" x14ac:dyDescent="0.2">
      <c r="A34" s="3298"/>
      <c r="B34" s="494" t="s">
        <v>710</v>
      </c>
      <c r="C34" s="1725"/>
      <c r="D34" s="1726"/>
      <c r="E34" s="1727"/>
      <c r="F34" s="1727"/>
      <c r="G34" s="1723"/>
      <c r="H34" s="1728"/>
      <c r="I34" s="1729"/>
    </row>
    <row r="35" spans="1:9" ht="12.75" customHeight="1" x14ac:dyDescent="0.2">
      <c r="A35" s="3298"/>
      <c r="B35" s="496" t="s">
        <v>711</v>
      </c>
      <c r="C35" s="1721">
        <v>1708</v>
      </c>
      <c r="D35" s="1722">
        <v>119</v>
      </c>
      <c r="E35" s="1722">
        <v>0</v>
      </c>
      <c r="F35" s="1730">
        <v>1827</v>
      </c>
      <c r="G35" s="1731"/>
      <c r="H35" s="1732"/>
      <c r="I35" s="1720">
        <v>1827</v>
      </c>
    </row>
    <row r="36" spans="1:9" ht="12.75" customHeight="1" x14ac:dyDescent="0.2">
      <c r="A36" s="3299"/>
      <c r="B36" s="497" t="s">
        <v>714</v>
      </c>
      <c r="C36" s="1733">
        <v>3108</v>
      </c>
      <c r="D36" s="1734">
        <v>19270</v>
      </c>
      <c r="E36" s="1734">
        <v>54474</v>
      </c>
      <c r="F36" s="1734">
        <v>76852</v>
      </c>
      <c r="G36" s="1735"/>
      <c r="H36" s="1734">
        <v>66881</v>
      </c>
      <c r="I36" s="1736">
        <v>143733</v>
      </c>
    </row>
    <row r="37" spans="1:9" ht="12.75" customHeight="1" x14ac:dyDescent="0.2">
      <c r="A37" s="498"/>
      <c r="B37" s="499"/>
      <c r="C37" s="1151"/>
      <c r="D37" s="1151"/>
      <c r="E37" s="1151"/>
      <c r="F37" s="1151"/>
      <c r="G37" s="1151"/>
      <c r="H37" s="1151"/>
      <c r="I37" s="1307"/>
    </row>
    <row r="38" spans="1:9" ht="12.75" customHeight="1" x14ac:dyDescent="0.2">
      <c r="A38" s="491" t="s">
        <v>721</v>
      </c>
      <c r="B38" s="436"/>
      <c r="C38" s="1136"/>
      <c r="D38" s="1136"/>
      <c r="E38" s="1136"/>
      <c r="F38" s="1136"/>
      <c r="G38" s="1136"/>
      <c r="H38" s="1136"/>
      <c r="I38" s="1136"/>
    </row>
    <row r="39" spans="1:9" ht="12.75" customHeight="1" x14ac:dyDescent="0.2">
      <c r="A39" s="3300"/>
      <c r="B39" s="3301"/>
      <c r="C39" s="3304" t="s">
        <v>722</v>
      </c>
      <c r="D39" s="3305"/>
      <c r="E39" s="3305"/>
      <c r="F39" s="3305"/>
      <c r="G39" s="3305"/>
      <c r="H39" s="3305"/>
      <c r="I39" s="3306"/>
    </row>
    <row r="40" spans="1:9" ht="33" customHeight="1" x14ac:dyDescent="0.2">
      <c r="A40" s="3302"/>
      <c r="B40" s="3303"/>
      <c r="C40" s="2110" t="s">
        <v>290</v>
      </c>
      <c r="D40" s="2111" t="s">
        <v>557</v>
      </c>
      <c r="E40" s="2111" t="s">
        <v>708</v>
      </c>
      <c r="F40" s="2111" t="s">
        <v>709</v>
      </c>
      <c r="G40" s="2111" t="s">
        <v>710</v>
      </c>
      <c r="H40" s="2112" t="s">
        <v>711</v>
      </c>
      <c r="I40" s="2113" t="s">
        <v>712</v>
      </c>
    </row>
    <row r="41" spans="1:9" ht="12.75" customHeight="1" x14ac:dyDescent="0.2">
      <c r="A41" s="3297" t="s">
        <v>723</v>
      </c>
      <c r="B41" s="493" t="s">
        <v>734</v>
      </c>
      <c r="C41" s="1738"/>
      <c r="D41" s="1739">
        <v>45</v>
      </c>
      <c r="E41" s="1739">
        <v>0</v>
      </c>
      <c r="F41" s="1739">
        <v>45</v>
      </c>
      <c r="G41" s="1740"/>
      <c r="H41" s="1741">
        <v>1734</v>
      </c>
      <c r="I41" s="1742">
        <v>1779</v>
      </c>
    </row>
    <row r="42" spans="1:9" ht="12.75" customHeight="1" x14ac:dyDescent="0.2">
      <c r="A42" s="3298"/>
      <c r="B42" s="494" t="s">
        <v>557</v>
      </c>
      <c r="C42" s="1743">
        <v>0</v>
      </c>
      <c r="D42" s="1716"/>
      <c r="E42" s="1717">
        <v>0</v>
      </c>
      <c r="F42" s="1717">
        <v>0</v>
      </c>
      <c r="G42" s="1718"/>
      <c r="H42" s="1719">
        <v>456</v>
      </c>
      <c r="I42" s="1737">
        <v>456</v>
      </c>
    </row>
    <row r="43" spans="1:9" ht="12.75" customHeight="1" x14ac:dyDescent="0.2">
      <c r="A43" s="3298"/>
      <c r="B43" s="494" t="s">
        <v>708</v>
      </c>
      <c r="C43" s="1743">
        <v>0</v>
      </c>
      <c r="D43" s="1717">
        <v>0</v>
      </c>
      <c r="E43" s="1716"/>
      <c r="F43" s="1717">
        <v>0</v>
      </c>
      <c r="G43" s="1718"/>
      <c r="H43" s="1719">
        <v>0</v>
      </c>
      <c r="I43" s="1737">
        <v>0</v>
      </c>
    </row>
    <row r="44" spans="1:9" ht="12.75" customHeight="1" x14ac:dyDescent="0.2">
      <c r="A44" s="3298"/>
      <c r="B44" s="495" t="s">
        <v>709</v>
      </c>
      <c r="C44" s="1744">
        <v>0</v>
      </c>
      <c r="D44" s="1722">
        <v>45</v>
      </c>
      <c r="E44" s="1722">
        <v>0</v>
      </c>
      <c r="F44" s="1723"/>
      <c r="G44" s="1718"/>
      <c r="H44" s="1724">
        <v>2190</v>
      </c>
      <c r="I44" s="1737">
        <v>2235</v>
      </c>
    </row>
    <row r="45" spans="1:9" ht="12.75" customHeight="1" x14ac:dyDescent="0.2">
      <c r="A45" s="3298"/>
      <c r="B45" s="494" t="s">
        <v>710</v>
      </c>
      <c r="C45" s="1745"/>
      <c r="D45" s="1727"/>
      <c r="E45" s="1727"/>
      <c r="F45" s="1727"/>
      <c r="G45" s="1723"/>
      <c r="H45" s="1728"/>
      <c r="I45" s="1746"/>
    </row>
    <row r="46" spans="1:9" ht="12.75" customHeight="1" x14ac:dyDescent="0.2">
      <c r="A46" s="3298"/>
      <c r="B46" s="496" t="s">
        <v>711</v>
      </c>
      <c r="C46" s="1747">
        <v>0</v>
      </c>
      <c r="D46" s="1748">
        <v>34</v>
      </c>
      <c r="E46" s="1748">
        <v>0</v>
      </c>
      <c r="F46" s="1749">
        <v>34</v>
      </c>
      <c r="G46" s="1750"/>
      <c r="H46" s="1751"/>
      <c r="I46" s="1752">
        <v>34</v>
      </c>
    </row>
    <row r="47" spans="1:9" ht="12.75" customHeight="1" x14ac:dyDescent="0.2">
      <c r="A47" s="3299"/>
      <c r="B47" s="497" t="s">
        <v>714</v>
      </c>
      <c r="C47" s="1753">
        <v>0</v>
      </c>
      <c r="D47" s="1754">
        <v>79</v>
      </c>
      <c r="E47" s="1754">
        <v>0</v>
      </c>
      <c r="F47" s="1754">
        <v>79</v>
      </c>
      <c r="G47" s="1755"/>
      <c r="H47" s="1756">
        <v>2190</v>
      </c>
      <c r="I47" s="1757">
        <v>2269</v>
      </c>
    </row>
    <row r="48" spans="1:9" ht="12.75" customHeight="1" x14ac:dyDescent="0.2">
      <c r="A48" s="500"/>
      <c r="B48" s="499"/>
      <c r="C48" s="1151"/>
      <c r="D48" s="1151"/>
      <c r="E48" s="1151"/>
      <c r="F48" s="1151"/>
      <c r="G48" s="1151"/>
      <c r="H48" s="1151"/>
      <c r="I48" s="1307"/>
    </row>
    <row r="49" spans="1:9" ht="12.75" customHeight="1" x14ac:dyDescent="0.2">
      <c r="A49" s="491" t="s">
        <v>724</v>
      </c>
      <c r="B49" s="436"/>
      <c r="C49" s="1136"/>
      <c r="D49" s="1136"/>
      <c r="E49" s="1136"/>
      <c r="F49" s="1136"/>
      <c r="G49" s="1136"/>
      <c r="H49" s="1136"/>
      <c r="I49" s="1136"/>
    </row>
    <row r="50" spans="1:9" ht="12.75" customHeight="1" x14ac:dyDescent="0.2">
      <c r="A50" s="3300"/>
      <c r="B50" s="3301"/>
      <c r="C50" s="3304" t="s">
        <v>725</v>
      </c>
      <c r="D50" s="3305"/>
      <c r="E50" s="3305"/>
      <c r="F50" s="3305"/>
      <c r="G50" s="3305"/>
      <c r="H50" s="3305"/>
      <c r="I50" s="3306"/>
    </row>
    <row r="51" spans="1:9" ht="33" customHeight="1" x14ac:dyDescent="0.2">
      <c r="A51" s="3302"/>
      <c r="B51" s="3303"/>
      <c r="C51" s="2110" t="s">
        <v>734</v>
      </c>
      <c r="D51" s="2111" t="s">
        <v>557</v>
      </c>
      <c r="E51" s="2111" t="s">
        <v>708</v>
      </c>
      <c r="F51" s="2111" t="s">
        <v>709</v>
      </c>
      <c r="G51" s="2111" t="s">
        <v>710</v>
      </c>
      <c r="H51" s="2112" t="s">
        <v>711</v>
      </c>
      <c r="I51" s="2113" t="s">
        <v>726</v>
      </c>
    </row>
    <row r="52" spans="1:9" ht="12.75" customHeight="1" x14ac:dyDescent="0.2">
      <c r="A52" s="3297" t="s">
        <v>727</v>
      </c>
      <c r="B52" s="493" t="s">
        <v>734</v>
      </c>
      <c r="C52" s="1710"/>
      <c r="D52" s="1711">
        <v>207</v>
      </c>
      <c r="E52" s="1711">
        <v>355</v>
      </c>
      <c r="F52" s="1711">
        <v>562</v>
      </c>
      <c r="G52" s="1712"/>
      <c r="H52" s="1713">
        <v>0</v>
      </c>
      <c r="I52" s="1758">
        <v>562</v>
      </c>
    </row>
    <row r="53" spans="1:9" ht="12.75" customHeight="1" x14ac:dyDescent="0.2">
      <c r="A53" s="3298"/>
      <c r="B53" s="494" t="s">
        <v>557</v>
      </c>
      <c r="C53" s="1715">
        <v>0</v>
      </c>
      <c r="D53" s="1716"/>
      <c r="E53" s="1717">
        <v>0</v>
      </c>
      <c r="F53" s="1717">
        <v>0</v>
      </c>
      <c r="G53" s="1718"/>
      <c r="H53" s="1719">
        <v>0</v>
      </c>
      <c r="I53" s="1344">
        <v>0</v>
      </c>
    </row>
    <row r="54" spans="1:9" ht="12.75" customHeight="1" x14ac:dyDescent="0.2">
      <c r="A54" s="3298"/>
      <c r="B54" s="494" t="s">
        <v>708</v>
      </c>
      <c r="C54" s="1715">
        <v>0</v>
      </c>
      <c r="D54" s="1717">
        <v>0</v>
      </c>
      <c r="E54" s="1716"/>
      <c r="F54" s="1717">
        <v>0</v>
      </c>
      <c r="G54" s="1718"/>
      <c r="H54" s="1719">
        <v>0</v>
      </c>
      <c r="I54" s="1759">
        <v>0</v>
      </c>
    </row>
    <row r="55" spans="1:9" ht="12.75" customHeight="1" x14ac:dyDescent="0.2">
      <c r="A55" s="3298"/>
      <c r="B55" s="495" t="s">
        <v>709</v>
      </c>
      <c r="C55" s="1721">
        <v>0</v>
      </c>
      <c r="D55" s="1722">
        <v>207</v>
      </c>
      <c r="E55" s="1722">
        <v>355</v>
      </c>
      <c r="F55" s="1723"/>
      <c r="G55" s="1727"/>
      <c r="H55" s="1724">
        <v>0</v>
      </c>
      <c r="I55" s="1720">
        <v>562</v>
      </c>
    </row>
    <row r="56" spans="1:9" ht="12.75" customHeight="1" x14ac:dyDescent="0.2">
      <c r="A56" s="3298"/>
      <c r="B56" s="494" t="s">
        <v>710</v>
      </c>
      <c r="C56" s="1725"/>
      <c r="D56" s="1727"/>
      <c r="E56" s="1727"/>
      <c r="F56" s="1731"/>
      <c r="G56" s="1760"/>
      <c r="H56" s="1728"/>
      <c r="I56" s="1729"/>
    </row>
    <row r="57" spans="1:9" ht="12.75" customHeight="1" x14ac:dyDescent="0.2">
      <c r="A57" s="3298"/>
      <c r="B57" s="496" t="s">
        <v>711</v>
      </c>
      <c r="C57" s="1721">
        <v>0</v>
      </c>
      <c r="D57" s="1722">
        <v>0</v>
      </c>
      <c r="E57" s="1722">
        <v>0</v>
      </c>
      <c r="F57" s="1730">
        <v>0</v>
      </c>
      <c r="G57" s="1731"/>
      <c r="H57" s="1732"/>
      <c r="I57" s="1720">
        <v>0</v>
      </c>
    </row>
    <row r="58" spans="1:9" ht="12.75" customHeight="1" x14ac:dyDescent="0.2">
      <c r="A58" s="3299"/>
      <c r="B58" s="497" t="s">
        <v>728</v>
      </c>
      <c r="C58" s="1733">
        <v>0</v>
      </c>
      <c r="D58" s="1734">
        <v>207</v>
      </c>
      <c r="E58" s="1734">
        <v>355</v>
      </c>
      <c r="F58" s="1734">
        <v>562</v>
      </c>
      <c r="G58" s="1735"/>
      <c r="H58" s="1734">
        <v>0</v>
      </c>
      <c r="I58" s="1736">
        <v>562</v>
      </c>
    </row>
    <row r="59" spans="1:9" ht="12.75" customHeight="1" x14ac:dyDescent="0.2">
      <c r="A59" s="500"/>
      <c r="B59" s="499"/>
      <c r="C59" s="1151"/>
      <c r="D59" s="1151"/>
      <c r="E59" s="1151"/>
      <c r="F59" s="1151"/>
      <c r="G59" s="1151"/>
      <c r="H59" s="1151"/>
      <c r="I59" s="1307"/>
    </row>
    <row r="60" spans="1:9" ht="12.75" customHeight="1" x14ac:dyDescent="0.2">
      <c r="A60" s="491" t="s">
        <v>729</v>
      </c>
      <c r="B60" s="436"/>
      <c r="C60" s="1136"/>
      <c r="D60" s="1136"/>
      <c r="E60" s="1136"/>
      <c r="F60" s="1136"/>
      <c r="G60" s="1136"/>
      <c r="H60" s="1136"/>
      <c r="I60" s="1136"/>
    </row>
    <row r="61" spans="1:9" ht="12.75" customHeight="1" x14ac:dyDescent="0.2">
      <c r="A61" s="3300"/>
      <c r="B61" s="3301"/>
      <c r="C61" s="3304" t="s">
        <v>730</v>
      </c>
      <c r="D61" s="3305"/>
      <c r="E61" s="3305"/>
      <c r="F61" s="3305"/>
      <c r="G61" s="3305"/>
      <c r="H61" s="3305"/>
      <c r="I61" s="3306"/>
    </row>
    <row r="62" spans="1:9" ht="33" customHeight="1" x14ac:dyDescent="0.2">
      <c r="A62" s="3302"/>
      <c r="B62" s="3303"/>
      <c r="C62" s="2110" t="s">
        <v>290</v>
      </c>
      <c r="D62" s="2111" t="s">
        <v>557</v>
      </c>
      <c r="E62" s="2111" t="s">
        <v>708</v>
      </c>
      <c r="F62" s="2111" t="s">
        <v>709</v>
      </c>
      <c r="G62" s="2111" t="s">
        <v>710</v>
      </c>
      <c r="H62" s="2112" t="s">
        <v>711</v>
      </c>
      <c r="I62" s="2113" t="s">
        <v>731</v>
      </c>
    </row>
    <row r="63" spans="1:9" ht="12.75" customHeight="1" x14ac:dyDescent="0.2">
      <c r="A63" s="3297" t="s">
        <v>732</v>
      </c>
      <c r="B63" s="493" t="s">
        <v>734</v>
      </c>
      <c r="C63" s="1710"/>
      <c r="D63" s="1711">
        <v>2391</v>
      </c>
      <c r="E63" s="1711">
        <v>-321</v>
      </c>
      <c r="F63" s="1711">
        <v>2070</v>
      </c>
      <c r="G63" s="1712"/>
      <c r="H63" s="1713">
        <v>1080</v>
      </c>
      <c r="I63" s="1714">
        <v>3150</v>
      </c>
    </row>
    <row r="64" spans="1:9" ht="12.75" customHeight="1" x14ac:dyDescent="0.2">
      <c r="A64" s="3298"/>
      <c r="B64" s="494" t="s">
        <v>557</v>
      </c>
      <c r="C64" s="1715">
        <v>0</v>
      </c>
      <c r="D64" s="1716"/>
      <c r="E64" s="1717">
        <v>0</v>
      </c>
      <c r="F64" s="1717">
        <v>0</v>
      </c>
      <c r="G64" s="1718"/>
      <c r="H64" s="1719">
        <v>-111</v>
      </c>
      <c r="I64" s="1720">
        <v>-111</v>
      </c>
    </row>
    <row r="65" spans="1:9" ht="12.75" customHeight="1" x14ac:dyDescent="0.2">
      <c r="A65" s="3298"/>
      <c r="B65" s="494" t="s">
        <v>708</v>
      </c>
      <c r="C65" s="1715">
        <v>0</v>
      </c>
      <c r="D65" s="1717">
        <v>0</v>
      </c>
      <c r="E65" s="1716"/>
      <c r="F65" s="1717">
        <v>0</v>
      </c>
      <c r="G65" s="1718"/>
      <c r="H65" s="1719">
        <v>0</v>
      </c>
      <c r="I65" s="1720">
        <v>0</v>
      </c>
    </row>
    <row r="66" spans="1:9" ht="12.75" customHeight="1" x14ac:dyDescent="0.2">
      <c r="A66" s="3298"/>
      <c r="B66" s="495" t="s">
        <v>709</v>
      </c>
      <c r="C66" s="1721">
        <v>0</v>
      </c>
      <c r="D66" s="1722">
        <v>2391</v>
      </c>
      <c r="E66" s="1722">
        <v>-321</v>
      </c>
      <c r="F66" s="1723"/>
      <c r="G66" s="1727"/>
      <c r="H66" s="1724">
        <v>969</v>
      </c>
      <c r="I66" s="1720">
        <v>3039</v>
      </c>
    </row>
    <row r="67" spans="1:9" ht="12.75" customHeight="1" x14ac:dyDescent="0.2">
      <c r="A67" s="3298"/>
      <c r="B67" s="494" t="s">
        <v>710</v>
      </c>
      <c r="C67" s="1725"/>
      <c r="D67" s="1727"/>
      <c r="E67" s="1727"/>
      <c r="F67" s="1731"/>
      <c r="G67" s="1760"/>
      <c r="H67" s="1728"/>
      <c r="I67" s="1729"/>
    </row>
    <row r="68" spans="1:9" ht="12.75" customHeight="1" x14ac:dyDescent="0.2">
      <c r="A68" s="3298"/>
      <c r="B68" s="496" t="s">
        <v>711</v>
      </c>
      <c r="C68" s="1721">
        <v>0</v>
      </c>
      <c r="D68" s="1722">
        <v>0</v>
      </c>
      <c r="E68" s="1722">
        <v>0</v>
      </c>
      <c r="F68" s="1730">
        <v>0</v>
      </c>
      <c r="G68" s="1731"/>
      <c r="H68" s="1732"/>
      <c r="I68" s="1720">
        <v>0</v>
      </c>
    </row>
    <row r="69" spans="1:9" ht="12.75" customHeight="1" x14ac:dyDescent="0.2">
      <c r="A69" s="3299"/>
      <c r="B69" s="497" t="s">
        <v>733</v>
      </c>
      <c r="C69" s="1733">
        <v>0</v>
      </c>
      <c r="D69" s="1734">
        <v>2391</v>
      </c>
      <c r="E69" s="1734">
        <v>-321</v>
      </c>
      <c r="F69" s="1734">
        <v>2070</v>
      </c>
      <c r="G69" s="1735"/>
      <c r="H69" s="1734">
        <v>969</v>
      </c>
      <c r="I69" s="1736">
        <v>3039</v>
      </c>
    </row>
    <row r="70" spans="1:9" ht="12.75" customHeight="1" x14ac:dyDescent="0.2">
      <c r="A70" s="500"/>
      <c r="B70" s="499"/>
      <c r="C70" s="1151"/>
      <c r="D70" s="1151"/>
      <c r="E70" s="1151"/>
      <c r="F70" s="1151"/>
      <c r="G70" s="1151"/>
      <c r="H70" s="1151"/>
      <c r="I70" s="1307"/>
    </row>
    <row r="71" spans="1:9" ht="12.75" customHeight="1" x14ac:dyDescent="0.2">
      <c r="A71" s="501" t="s">
        <v>459</v>
      </c>
      <c r="B71" s="499"/>
      <c r="C71" s="1151"/>
      <c r="D71" s="1151"/>
      <c r="E71" s="1151"/>
      <c r="F71" s="1151"/>
      <c r="G71" s="1151"/>
      <c r="H71" s="1151"/>
      <c r="I71" s="1135"/>
    </row>
    <row r="72" spans="1:9" ht="12.75" customHeight="1" x14ac:dyDescent="0.2">
      <c r="A72" s="491" t="s">
        <v>547</v>
      </c>
      <c r="B72" s="436"/>
      <c r="C72" s="1136"/>
      <c r="D72" s="1136"/>
      <c r="E72" s="1136"/>
      <c r="F72" s="1136"/>
      <c r="G72" s="1136"/>
      <c r="H72" s="1136"/>
      <c r="I72" s="1136"/>
    </row>
    <row r="73" spans="1:9" ht="12.75" customHeight="1" x14ac:dyDescent="0.2">
      <c r="A73" s="3300"/>
      <c r="B73" s="3301"/>
      <c r="C73" s="3304" t="s">
        <v>725</v>
      </c>
      <c r="D73" s="3305"/>
      <c r="E73" s="3305"/>
      <c r="F73" s="3305"/>
      <c r="G73" s="3305"/>
      <c r="H73" s="3305"/>
      <c r="I73" s="3306"/>
    </row>
    <row r="74" spans="1:9" ht="33" customHeight="1" x14ac:dyDescent="0.2">
      <c r="A74" s="3302"/>
      <c r="B74" s="3303"/>
      <c r="C74" s="2110" t="s">
        <v>734</v>
      </c>
      <c r="D74" s="2111" t="s">
        <v>557</v>
      </c>
      <c r="E74" s="2111" t="s">
        <v>708</v>
      </c>
      <c r="F74" s="2111" t="s">
        <v>709</v>
      </c>
      <c r="G74" s="2111" t="s">
        <v>710</v>
      </c>
      <c r="H74" s="2112" t="s">
        <v>711</v>
      </c>
      <c r="I74" s="2113" t="s">
        <v>726</v>
      </c>
    </row>
    <row r="75" spans="1:9" ht="12.75" customHeight="1" x14ac:dyDescent="0.2">
      <c r="A75" s="3297" t="s">
        <v>727</v>
      </c>
      <c r="B75" s="493" t="s">
        <v>734</v>
      </c>
      <c r="C75" s="1710"/>
      <c r="D75" s="1711">
        <v>0</v>
      </c>
      <c r="E75" s="1711">
        <v>0</v>
      </c>
      <c r="F75" s="1711">
        <v>0</v>
      </c>
      <c r="G75" s="1712"/>
      <c r="H75" s="1713">
        <v>0</v>
      </c>
      <c r="I75" s="1758">
        <v>0</v>
      </c>
    </row>
    <row r="76" spans="1:9" ht="12.75" customHeight="1" x14ac:dyDescent="0.2">
      <c r="A76" s="3298"/>
      <c r="B76" s="494" t="s">
        <v>557</v>
      </c>
      <c r="C76" s="1715">
        <v>39</v>
      </c>
      <c r="D76" s="1716"/>
      <c r="E76" s="1717">
        <v>0</v>
      </c>
      <c r="F76" s="1717">
        <v>39</v>
      </c>
      <c r="G76" s="1718"/>
      <c r="H76" s="1719">
        <v>65</v>
      </c>
      <c r="I76" s="1344">
        <v>104</v>
      </c>
    </row>
    <row r="77" spans="1:9" ht="12.75" customHeight="1" x14ac:dyDescent="0.2">
      <c r="A77" s="3298"/>
      <c r="B77" s="494" t="s">
        <v>708</v>
      </c>
      <c r="C77" s="1715">
        <v>1834</v>
      </c>
      <c r="D77" s="1717">
        <v>0</v>
      </c>
      <c r="E77" s="1716"/>
      <c r="F77" s="1717">
        <v>1834</v>
      </c>
      <c r="G77" s="1718"/>
      <c r="H77" s="1719">
        <v>0</v>
      </c>
      <c r="I77" s="1759">
        <v>1834</v>
      </c>
    </row>
    <row r="78" spans="1:9" ht="12.75" customHeight="1" x14ac:dyDescent="0.2">
      <c r="A78" s="3298"/>
      <c r="B78" s="495" t="s">
        <v>709</v>
      </c>
      <c r="C78" s="1721">
        <v>1873</v>
      </c>
      <c r="D78" s="1722">
        <v>0</v>
      </c>
      <c r="E78" s="1722">
        <v>0</v>
      </c>
      <c r="F78" s="1723"/>
      <c r="G78" s="1727"/>
      <c r="H78" s="1724">
        <v>65</v>
      </c>
      <c r="I78" s="1720">
        <v>1938</v>
      </c>
    </row>
    <row r="79" spans="1:9" ht="12.75" customHeight="1" x14ac:dyDescent="0.2">
      <c r="A79" s="3298"/>
      <c r="B79" s="494" t="s">
        <v>710</v>
      </c>
      <c r="C79" s="1725"/>
      <c r="D79" s="1727"/>
      <c r="E79" s="1727"/>
      <c r="F79" s="1731"/>
      <c r="G79" s="1760"/>
      <c r="H79" s="1728"/>
      <c r="I79" s="1729"/>
    </row>
    <row r="80" spans="1:9" ht="12.75" customHeight="1" x14ac:dyDescent="0.2">
      <c r="A80" s="3298"/>
      <c r="B80" s="496" t="s">
        <v>711</v>
      </c>
      <c r="C80" s="1721">
        <v>54</v>
      </c>
      <c r="D80" s="1722">
        <v>0</v>
      </c>
      <c r="E80" s="1722">
        <v>0</v>
      </c>
      <c r="F80" s="1730">
        <v>54</v>
      </c>
      <c r="G80" s="1731"/>
      <c r="H80" s="1732"/>
      <c r="I80" s="1720">
        <v>54</v>
      </c>
    </row>
    <row r="81" spans="1:9" ht="12.75" customHeight="1" x14ac:dyDescent="0.2">
      <c r="A81" s="3299"/>
      <c r="B81" s="497" t="s">
        <v>728</v>
      </c>
      <c r="C81" s="1733">
        <v>1927</v>
      </c>
      <c r="D81" s="1734">
        <v>0</v>
      </c>
      <c r="E81" s="1734">
        <v>0</v>
      </c>
      <c r="F81" s="1734">
        <v>1927</v>
      </c>
      <c r="G81" s="1735"/>
      <c r="H81" s="1734">
        <v>65</v>
      </c>
      <c r="I81" s="1736">
        <v>1992</v>
      </c>
    </row>
    <row r="82" spans="1:9" ht="12.75" customHeight="1" x14ac:dyDescent="0.2">
      <c r="A82" s="500"/>
      <c r="B82" s="499"/>
      <c r="C82" s="1151"/>
      <c r="D82" s="1151"/>
      <c r="E82" s="1151"/>
      <c r="F82" s="1151"/>
      <c r="G82" s="1151"/>
      <c r="H82" s="1151"/>
      <c r="I82" s="1307"/>
    </row>
    <row r="83" spans="1:9" ht="12.75" customHeight="1" x14ac:dyDescent="0.2">
      <c r="A83" s="491" t="s">
        <v>548</v>
      </c>
      <c r="B83" s="436"/>
      <c r="C83" s="1136"/>
      <c r="D83" s="1136"/>
      <c r="E83" s="1136"/>
      <c r="F83" s="1136"/>
      <c r="G83" s="1136"/>
      <c r="H83" s="1136"/>
      <c r="I83" s="1136"/>
    </row>
    <row r="84" spans="1:9" ht="12.75" customHeight="1" x14ac:dyDescent="0.2">
      <c r="A84" s="3300"/>
      <c r="B84" s="3301"/>
      <c r="C84" s="3304" t="s">
        <v>730</v>
      </c>
      <c r="D84" s="3305"/>
      <c r="E84" s="3305"/>
      <c r="F84" s="3305"/>
      <c r="G84" s="3305"/>
      <c r="H84" s="3305"/>
      <c r="I84" s="3306"/>
    </row>
    <row r="85" spans="1:9" ht="33" customHeight="1" x14ac:dyDescent="0.2">
      <c r="A85" s="3302"/>
      <c r="B85" s="3303"/>
      <c r="C85" s="2110" t="s">
        <v>734</v>
      </c>
      <c r="D85" s="2111" t="s">
        <v>557</v>
      </c>
      <c r="E85" s="2111" t="s">
        <v>708</v>
      </c>
      <c r="F85" s="2111" t="s">
        <v>709</v>
      </c>
      <c r="G85" s="2111" t="s">
        <v>710</v>
      </c>
      <c r="H85" s="2112" t="s">
        <v>711</v>
      </c>
      <c r="I85" s="2113" t="s">
        <v>731</v>
      </c>
    </row>
    <row r="86" spans="1:9" ht="12.75" customHeight="1" x14ac:dyDescent="0.2">
      <c r="A86" s="3297" t="s">
        <v>732</v>
      </c>
      <c r="B86" s="493" t="s">
        <v>734</v>
      </c>
      <c r="C86" s="1710"/>
      <c r="D86" s="1711">
        <v>2117</v>
      </c>
      <c r="E86" s="1711">
        <v>80</v>
      </c>
      <c r="F86" s="1711">
        <v>2197</v>
      </c>
      <c r="G86" s="1712"/>
      <c r="H86" s="1713">
        <v>2751</v>
      </c>
      <c r="I86" s="1714">
        <v>4948</v>
      </c>
    </row>
    <row r="87" spans="1:9" ht="12.75" customHeight="1" x14ac:dyDescent="0.2">
      <c r="A87" s="3298"/>
      <c r="B87" s="494" t="s">
        <v>557</v>
      </c>
      <c r="C87" s="1715">
        <v>0</v>
      </c>
      <c r="D87" s="1716"/>
      <c r="E87" s="1717">
        <v>0</v>
      </c>
      <c r="F87" s="1717">
        <v>0</v>
      </c>
      <c r="G87" s="1718"/>
      <c r="H87" s="1719">
        <v>864</v>
      </c>
      <c r="I87" s="1720">
        <v>864</v>
      </c>
    </row>
    <row r="88" spans="1:9" ht="12.75" customHeight="1" x14ac:dyDescent="0.2">
      <c r="A88" s="3298"/>
      <c r="B88" s="494" t="s">
        <v>708</v>
      </c>
      <c r="C88" s="1715">
        <v>0</v>
      </c>
      <c r="D88" s="1717">
        <v>1</v>
      </c>
      <c r="E88" s="1716"/>
      <c r="F88" s="1717">
        <v>1</v>
      </c>
      <c r="G88" s="1718"/>
      <c r="H88" s="1719">
        <v>48</v>
      </c>
      <c r="I88" s="1720">
        <v>49</v>
      </c>
    </row>
    <row r="89" spans="1:9" ht="12.75" customHeight="1" x14ac:dyDescent="0.2">
      <c r="A89" s="3298"/>
      <c r="B89" s="495" t="s">
        <v>709</v>
      </c>
      <c r="C89" s="1721">
        <v>0</v>
      </c>
      <c r="D89" s="1722">
        <v>2118</v>
      </c>
      <c r="E89" s="1722">
        <v>80</v>
      </c>
      <c r="F89" s="1723"/>
      <c r="G89" s="1727"/>
      <c r="H89" s="1724">
        <v>3663</v>
      </c>
      <c r="I89" s="1720">
        <v>5861</v>
      </c>
    </row>
    <row r="90" spans="1:9" ht="12.75" customHeight="1" x14ac:dyDescent="0.2">
      <c r="A90" s="3298"/>
      <c r="B90" s="494" t="s">
        <v>710</v>
      </c>
      <c r="C90" s="1725"/>
      <c r="D90" s="1727"/>
      <c r="E90" s="1727"/>
      <c r="F90" s="1731"/>
      <c r="G90" s="1760"/>
      <c r="H90" s="1728"/>
      <c r="I90" s="1729"/>
    </row>
    <row r="91" spans="1:9" ht="12.75" customHeight="1" x14ac:dyDescent="0.2">
      <c r="A91" s="3298"/>
      <c r="B91" s="496" t="s">
        <v>711</v>
      </c>
      <c r="C91" s="1721">
        <v>0</v>
      </c>
      <c r="D91" s="1722">
        <v>5</v>
      </c>
      <c r="E91" s="1722">
        <v>0</v>
      </c>
      <c r="F91" s="1730">
        <v>5</v>
      </c>
      <c r="G91" s="1731"/>
      <c r="H91" s="1732"/>
      <c r="I91" s="1720">
        <v>5</v>
      </c>
    </row>
    <row r="92" spans="1:9" ht="12.75" customHeight="1" x14ac:dyDescent="0.2">
      <c r="A92" s="3299"/>
      <c r="B92" s="497" t="s">
        <v>733</v>
      </c>
      <c r="C92" s="1733">
        <v>0</v>
      </c>
      <c r="D92" s="1734">
        <v>2123</v>
      </c>
      <c r="E92" s="1734">
        <v>80</v>
      </c>
      <c r="F92" s="1734">
        <v>2203</v>
      </c>
      <c r="G92" s="1735"/>
      <c r="H92" s="1734">
        <v>3663</v>
      </c>
      <c r="I92" s="1736">
        <v>5866</v>
      </c>
    </row>
    <row r="93" spans="1:9" ht="12.75" customHeight="1" x14ac:dyDescent="0.2">
      <c r="A93" s="500"/>
      <c r="B93" s="499"/>
      <c r="C93" s="1151"/>
      <c r="D93" s="1151"/>
      <c r="E93" s="1151"/>
      <c r="F93" s="1151"/>
      <c r="G93" s="1151"/>
      <c r="H93" s="1151"/>
      <c r="I93" s="1307"/>
    </row>
    <row r="94" spans="1:9" ht="9.75" customHeight="1" x14ac:dyDescent="0.2">
      <c r="A94" s="436" t="s">
        <v>637</v>
      </c>
      <c r="B94" s="436"/>
      <c r="C94" s="1136"/>
      <c r="D94" s="1136"/>
      <c r="E94" s="1136"/>
      <c r="F94" s="1136"/>
      <c r="G94" s="1136"/>
      <c r="H94" s="1136"/>
      <c r="I94" s="1136"/>
    </row>
    <row r="95" spans="1:9" ht="9.75" customHeight="1" x14ac:dyDescent="0.2">
      <c r="A95" s="436" t="s">
        <v>638</v>
      </c>
      <c r="B95" s="436"/>
      <c r="C95" s="1136"/>
      <c r="D95" s="1136"/>
      <c r="E95" s="1136"/>
      <c r="F95" s="1136"/>
      <c r="G95" s="1136"/>
      <c r="H95" s="1136"/>
      <c r="I95" s="1136"/>
    </row>
    <row r="96" spans="1:9" ht="9.75" customHeight="1" x14ac:dyDescent="0.2">
      <c r="A96" s="436" t="s">
        <v>639</v>
      </c>
      <c r="B96" s="436"/>
      <c r="C96" s="1136"/>
      <c r="D96" s="1136"/>
      <c r="E96" s="1136"/>
      <c r="F96" s="1136"/>
      <c r="G96" s="1136"/>
      <c r="H96" s="1136"/>
      <c r="I96" s="1136"/>
    </row>
    <row r="97" spans="1:9" ht="9.75" customHeight="1" x14ac:dyDescent="0.2">
      <c r="A97" s="436"/>
      <c r="B97" s="436"/>
      <c r="C97" s="1136"/>
      <c r="D97" s="1136"/>
      <c r="E97" s="1136"/>
      <c r="F97" s="1136"/>
      <c r="G97" s="1136"/>
      <c r="H97" s="1136"/>
      <c r="I97" s="1136"/>
    </row>
  </sheetData>
  <mergeCells count="28">
    <mergeCell ref="A8:A14"/>
    <mergeCell ref="A17:B18"/>
    <mergeCell ref="C17:I17"/>
    <mergeCell ref="A19:A25"/>
    <mergeCell ref="D1:H1"/>
    <mergeCell ref="D2:I2"/>
    <mergeCell ref="G3:I3"/>
    <mergeCell ref="A6:B7"/>
    <mergeCell ref="C6:I6"/>
    <mergeCell ref="A1:B1"/>
    <mergeCell ref="A41:A47"/>
    <mergeCell ref="A50:B51"/>
    <mergeCell ref="C50:I50"/>
    <mergeCell ref="A52:A58"/>
    <mergeCell ref="A28:B29"/>
    <mergeCell ref="C28:I28"/>
    <mergeCell ref="A30:A36"/>
    <mergeCell ref="A39:B40"/>
    <mergeCell ref="C39:I39"/>
    <mergeCell ref="A75:A81"/>
    <mergeCell ref="A84:B85"/>
    <mergeCell ref="C84:I84"/>
    <mergeCell ref="A86:A92"/>
    <mergeCell ref="A61:B62"/>
    <mergeCell ref="C61:I61"/>
    <mergeCell ref="A63:A69"/>
    <mergeCell ref="A73:B74"/>
    <mergeCell ref="C73:I73"/>
  </mergeCells>
  <phoneticPr fontId="2" type="noConversion"/>
  <printOptions horizontalCentered="1"/>
  <pageMargins left="0.19685039370078741" right="0.19685039370078741" top="0.6692913385826772" bottom="0.51181102362204722" header="0" footer="0.31496062992125984"/>
  <pageSetup paperSize="9" scale="53" firstPageNumber="31" fitToWidth="0" orientation="portrait" r:id="rId1"/>
  <headerFooter alignWithMargins="0">
    <oddFooter>&amp;C&amp;P</oddFooter>
  </headerFooter>
  <rowBreaks count="1" manualBreakCount="1">
    <brk id="48" max="16383" man="1"/>
  </row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4">
    <pageSetUpPr fitToPage="1"/>
  </sheetPr>
  <dimension ref="A1:O44"/>
  <sheetViews>
    <sheetView view="pageBreakPreview" zoomScaleNormal="100" zoomScaleSheetLayoutView="100" workbookViewId="0">
      <selection sqref="A1:B1"/>
    </sheetView>
  </sheetViews>
  <sheetFormatPr defaultRowHeight="12.75" x14ac:dyDescent="0.2"/>
  <cols>
    <col min="1" max="1" width="4.7109375" style="504" customWidth="1"/>
    <col min="2" max="2" width="35.28515625" style="504" customWidth="1"/>
    <col min="3" max="3" width="0.85546875" style="504" customWidth="1"/>
    <col min="4" max="4" width="10" style="1190" customWidth="1"/>
    <col min="5" max="5" width="11" style="1190" customWidth="1"/>
    <col min="6" max="12" width="10" style="1190" customWidth="1"/>
    <col min="13" max="13" width="3.28515625" style="504" customWidth="1"/>
    <col min="14" max="15" width="9.7109375" style="504" bestFit="1" customWidth="1"/>
    <col min="16" max="16384" width="9.140625" style="504"/>
  </cols>
  <sheetData>
    <row r="1" spans="1:15" ht="27.75" customHeight="1" x14ac:dyDescent="0.2">
      <c r="A1" s="3323" t="s">
        <v>184</v>
      </c>
      <c r="B1" s="3075"/>
      <c r="C1" s="503"/>
      <c r="D1" s="1166"/>
      <c r="E1" s="1167"/>
      <c r="F1" s="1167"/>
      <c r="G1" s="3311" t="s">
        <v>185</v>
      </c>
      <c r="H1" s="3311"/>
      <c r="I1" s="3311"/>
      <c r="J1" s="3311"/>
      <c r="K1" s="3311"/>
      <c r="L1" s="1168">
        <v>964</v>
      </c>
    </row>
    <row r="2" spans="1:15" x14ac:dyDescent="0.2">
      <c r="A2" s="505" t="s">
        <v>186</v>
      </c>
      <c r="B2" s="506"/>
      <c r="C2" s="507"/>
      <c r="D2" s="1169"/>
      <c r="E2" s="1167"/>
      <c r="F2" s="1167"/>
      <c r="G2" s="3312" t="s">
        <v>549</v>
      </c>
      <c r="H2" s="3312"/>
      <c r="I2" s="3312"/>
      <c r="J2" s="3312"/>
      <c r="K2" s="3312"/>
      <c r="L2" s="3312"/>
    </row>
    <row r="3" spans="1:15" ht="12" customHeight="1" x14ac:dyDescent="0.2">
      <c r="A3" s="529"/>
      <c r="B3" s="508"/>
      <c r="C3" s="509"/>
      <c r="D3" s="1170"/>
      <c r="E3" s="1171"/>
      <c r="F3" s="1171"/>
      <c r="G3" s="3313" t="s">
        <v>550</v>
      </c>
      <c r="H3" s="3313"/>
      <c r="I3" s="1171">
        <v>2007</v>
      </c>
      <c r="J3" s="1171"/>
      <c r="K3" s="1171"/>
      <c r="L3" s="1172"/>
    </row>
    <row r="4" spans="1:15" ht="12" customHeight="1" x14ac:dyDescent="0.2">
      <c r="A4" s="3314" t="s">
        <v>551</v>
      </c>
      <c r="B4" s="3315"/>
      <c r="C4" s="510"/>
      <c r="D4" s="3316" t="s">
        <v>552</v>
      </c>
      <c r="E4" s="3317"/>
      <c r="F4" s="3317"/>
      <c r="G4" s="3317"/>
      <c r="H4" s="3318"/>
      <c r="I4" s="3319" t="s">
        <v>553</v>
      </c>
      <c r="J4" s="3321" t="s">
        <v>554</v>
      </c>
      <c r="K4" s="3319" t="s">
        <v>555</v>
      </c>
      <c r="L4" s="3322" t="s">
        <v>60</v>
      </c>
    </row>
    <row r="5" spans="1:15" ht="34.5" x14ac:dyDescent="0.2">
      <c r="A5" s="3314"/>
      <c r="B5" s="3315"/>
      <c r="C5" s="510"/>
      <c r="D5" s="2100" t="s">
        <v>556</v>
      </c>
      <c r="E5" s="2101" t="s">
        <v>557</v>
      </c>
      <c r="F5" s="2099" t="s">
        <v>558</v>
      </c>
      <c r="G5" s="2101" t="s">
        <v>555</v>
      </c>
      <c r="H5" s="2099" t="s">
        <v>61</v>
      </c>
      <c r="I5" s="3320"/>
      <c r="J5" s="3321"/>
      <c r="K5" s="3320"/>
      <c r="L5" s="3322"/>
    </row>
    <row r="6" spans="1:15" ht="10.5" customHeight="1" x14ac:dyDescent="0.2">
      <c r="A6" s="530"/>
      <c r="B6" s="511"/>
      <c r="C6" s="511"/>
      <c r="D6" s="1173" t="s">
        <v>559</v>
      </c>
      <c r="E6" s="1174" t="s">
        <v>560</v>
      </c>
      <c r="F6" s="1175" t="s">
        <v>561</v>
      </c>
      <c r="G6" s="1174" t="s">
        <v>562</v>
      </c>
      <c r="H6" s="1175" t="s">
        <v>563</v>
      </c>
      <c r="I6" s="1174" t="s">
        <v>564</v>
      </c>
      <c r="J6" s="1175" t="s">
        <v>565</v>
      </c>
      <c r="K6" s="1174" t="s">
        <v>566</v>
      </c>
      <c r="L6" s="1176" t="s">
        <v>567</v>
      </c>
    </row>
    <row r="7" spans="1:15" ht="10.5" customHeight="1" x14ac:dyDescent="0.2">
      <c r="A7" s="531"/>
      <c r="B7" s="512" t="s">
        <v>568</v>
      </c>
      <c r="C7" s="513"/>
      <c r="D7" s="1177" t="s">
        <v>569</v>
      </c>
      <c r="E7" s="1177" t="s">
        <v>569</v>
      </c>
      <c r="F7" s="1177" t="s">
        <v>569</v>
      </c>
      <c r="G7" s="1177" t="s">
        <v>569</v>
      </c>
      <c r="H7" s="1178" t="s">
        <v>569</v>
      </c>
      <c r="I7" s="1177" t="s">
        <v>569</v>
      </c>
      <c r="J7" s="1178" t="s">
        <v>569</v>
      </c>
      <c r="K7" s="1177" t="s">
        <v>569</v>
      </c>
      <c r="L7" s="1179" t="s">
        <v>569</v>
      </c>
    </row>
    <row r="8" spans="1:15" s="878" customFormat="1" ht="13.5" customHeight="1" x14ac:dyDescent="0.2">
      <c r="A8" s="556"/>
      <c r="B8" s="1321" t="s">
        <v>570</v>
      </c>
      <c r="C8" s="876" t="s">
        <v>571</v>
      </c>
      <c r="D8" s="1180"/>
      <c r="E8" s="1180"/>
      <c r="F8" s="1181"/>
      <c r="G8" s="1180"/>
      <c r="H8" s="1181"/>
      <c r="I8" s="1180"/>
      <c r="J8" s="1181"/>
      <c r="K8" s="1180"/>
      <c r="L8" s="1182"/>
    </row>
    <row r="9" spans="1:15" s="878" customFormat="1" ht="11.25" customHeight="1" x14ac:dyDescent="0.2">
      <c r="A9" s="532">
        <v>1</v>
      </c>
      <c r="B9" s="1310" t="s">
        <v>126</v>
      </c>
      <c r="C9" s="879" t="s">
        <v>571</v>
      </c>
      <c r="D9" s="1761">
        <v>238563</v>
      </c>
      <c r="E9" s="1761">
        <v>44742</v>
      </c>
      <c r="F9" s="1761">
        <v>197690</v>
      </c>
      <c r="G9" s="1761">
        <v>-81887</v>
      </c>
      <c r="H9" s="1761">
        <v>399108</v>
      </c>
      <c r="I9" s="1761"/>
      <c r="J9" s="1761">
        <v>153173</v>
      </c>
      <c r="K9" s="1761">
        <v>-78908</v>
      </c>
      <c r="L9" s="1761">
        <v>473373</v>
      </c>
      <c r="M9" s="880"/>
      <c r="N9" s="881"/>
      <c r="O9" s="881"/>
    </row>
    <row r="10" spans="1:15" ht="9.75" customHeight="1" x14ac:dyDescent="0.2">
      <c r="A10" s="533">
        <v>11</v>
      </c>
      <c r="B10" s="1314" t="s">
        <v>572</v>
      </c>
      <c r="C10" s="514" t="s">
        <v>571</v>
      </c>
      <c r="D10" s="1339">
        <v>209913</v>
      </c>
      <c r="E10" s="1339">
        <v>6195</v>
      </c>
      <c r="F10" s="1339">
        <v>0</v>
      </c>
      <c r="G10" s="1339">
        <v>-584</v>
      </c>
      <c r="H10" s="1340">
        <v>215524</v>
      </c>
      <c r="I10" s="1339"/>
      <c r="J10" s="1339">
        <v>54601</v>
      </c>
      <c r="K10" s="1339">
        <v>-1155</v>
      </c>
      <c r="L10" s="1337">
        <v>268970</v>
      </c>
      <c r="M10" s="516"/>
    </row>
    <row r="11" spans="1:15" ht="9.75" customHeight="1" x14ac:dyDescent="0.2">
      <c r="A11" s="533">
        <v>12</v>
      </c>
      <c r="B11" s="1314" t="s">
        <v>187</v>
      </c>
      <c r="C11" s="514" t="s">
        <v>571</v>
      </c>
      <c r="D11" s="1339">
        <v>9722</v>
      </c>
      <c r="E11" s="1339">
        <v>0</v>
      </c>
      <c r="F11" s="1339">
        <v>140422</v>
      </c>
      <c r="G11" s="1339">
        <v>0</v>
      </c>
      <c r="H11" s="1340">
        <v>150144</v>
      </c>
      <c r="I11" s="1339"/>
      <c r="J11" s="1339">
        <v>0</v>
      </c>
      <c r="K11" s="1339">
        <v>0</v>
      </c>
      <c r="L11" s="1337">
        <v>150144</v>
      </c>
      <c r="M11" s="516"/>
    </row>
    <row r="12" spans="1:15" ht="9.75" customHeight="1" x14ac:dyDescent="0.2">
      <c r="A12" s="533">
        <v>13</v>
      </c>
      <c r="B12" s="1314" t="s">
        <v>188</v>
      </c>
      <c r="C12" s="514" t="s">
        <v>571</v>
      </c>
      <c r="D12" s="1339">
        <v>6219</v>
      </c>
      <c r="E12" s="1339">
        <v>23978</v>
      </c>
      <c r="F12" s="1339">
        <v>56171</v>
      </c>
      <c r="G12" s="1339">
        <v>-81301</v>
      </c>
      <c r="H12" s="1340">
        <v>5067</v>
      </c>
      <c r="I12" s="1339"/>
      <c r="J12" s="1339">
        <v>78524</v>
      </c>
      <c r="K12" s="1339">
        <v>-77695</v>
      </c>
      <c r="L12" s="1337">
        <v>5896</v>
      </c>
      <c r="M12" s="516"/>
    </row>
    <row r="13" spans="1:15" ht="9.75" customHeight="1" x14ac:dyDescent="0.2">
      <c r="A13" s="533">
        <v>14</v>
      </c>
      <c r="B13" s="1314" t="s">
        <v>189</v>
      </c>
      <c r="C13" s="514" t="s">
        <v>571</v>
      </c>
      <c r="D13" s="1339">
        <v>12709</v>
      </c>
      <c r="E13" s="1339">
        <v>14569</v>
      </c>
      <c r="F13" s="1339">
        <v>1097</v>
      </c>
      <c r="G13" s="1339">
        <v>-2</v>
      </c>
      <c r="H13" s="1340">
        <v>28373</v>
      </c>
      <c r="I13" s="1339"/>
      <c r="J13" s="1339">
        <v>20048</v>
      </c>
      <c r="K13" s="1339">
        <v>-58</v>
      </c>
      <c r="L13" s="1337">
        <v>48363</v>
      </c>
      <c r="M13" s="516"/>
    </row>
    <row r="14" spans="1:15" s="878" customFormat="1" ht="15" customHeight="1" x14ac:dyDescent="0.2">
      <c r="A14" s="532">
        <v>2</v>
      </c>
      <c r="B14" s="1310" t="s">
        <v>504</v>
      </c>
      <c r="C14" s="879" t="s">
        <v>571</v>
      </c>
      <c r="D14" s="1761">
        <v>266355</v>
      </c>
      <c r="E14" s="1761">
        <v>45565</v>
      </c>
      <c r="F14" s="1762">
        <v>184880</v>
      </c>
      <c r="G14" s="1761">
        <v>-81887</v>
      </c>
      <c r="H14" s="1761">
        <v>414913</v>
      </c>
      <c r="I14" s="1761"/>
      <c r="J14" s="1762">
        <v>137460</v>
      </c>
      <c r="K14" s="1761">
        <v>-78908</v>
      </c>
      <c r="L14" s="1761">
        <v>473465</v>
      </c>
      <c r="M14" s="880"/>
    </row>
    <row r="15" spans="1:15" ht="9.75" customHeight="1" x14ac:dyDescent="0.2">
      <c r="A15" s="533">
        <v>21</v>
      </c>
      <c r="B15" s="1314" t="s">
        <v>190</v>
      </c>
      <c r="C15" s="514" t="s">
        <v>571</v>
      </c>
      <c r="D15" s="1339">
        <v>38996</v>
      </c>
      <c r="E15" s="1339">
        <v>16758</v>
      </c>
      <c r="F15" s="1339">
        <v>2454</v>
      </c>
      <c r="G15" s="1339">
        <v>0</v>
      </c>
      <c r="H15" s="1340">
        <v>58208</v>
      </c>
      <c r="I15" s="1339"/>
      <c r="J15" s="1339">
        <v>64381</v>
      </c>
      <c r="K15" s="1339">
        <v>0</v>
      </c>
      <c r="L15" s="1337">
        <v>122589</v>
      </c>
      <c r="M15" s="516"/>
    </row>
    <row r="16" spans="1:15" ht="9.75" customHeight="1" x14ac:dyDescent="0.2">
      <c r="A16" s="533">
        <v>22</v>
      </c>
      <c r="B16" s="1314" t="s">
        <v>191</v>
      </c>
      <c r="C16" s="514" t="s">
        <v>571</v>
      </c>
      <c r="D16" s="1339">
        <v>24551</v>
      </c>
      <c r="E16" s="1339">
        <v>9649</v>
      </c>
      <c r="F16" s="1339">
        <v>2295</v>
      </c>
      <c r="G16" s="1339">
        <v>-358</v>
      </c>
      <c r="H16" s="1340">
        <v>36137</v>
      </c>
      <c r="I16" s="1339"/>
      <c r="J16" s="1339">
        <v>35946</v>
      </c>
      <c r="K16" s="1339">
        <v>-461</v>
      </c>
      <c r="L16" s="1337">
        <v>71622</v>
      </c>
      <c r="M16" s="516"/>
    </row>
    <row r="17" spans="1:13" ht="9.75" customHeight="1" x14ac:dyDescent="0.2">
      <c r="A17" s="533">
        <v>23</v>
      </c>
      <c r="B17" s="1314" t="s">
        <v>546</v>
      </c>
      <c r="C17" s="514" t="s">
        <v>571</v>
      </c>
      <c r="D17" s="1339">
        <v>3932</v>
      </c>
      <c r="E17" s="1339">
        <v>7108</v>
      </c>
      <c r="F17" s="1339">
        <v>257</v>
      </c>
      <c r="G17" s="1339">
        <v>0</v>
      </c>
      <c r="H17" s="1340">
        <v>11297</v>
      </c>
      <c r="I17" s="1339"/>
      <c r="J17" s="1339">
        <v>10894</v>
      </c>
      <c r="K17" s="1339">
        <v>0</v>
      </c>
      <c r="L17" s="1337">
        <v>22191</v>
      </c>
      <c r="M17" s="516"/>
    </row>
    <row r="18" spans="1:13" ht="9.75" customHeight="1" x14ac:dyDescent="0.2">
      <c r="A18" s="533">
        <v>24</v>
      </c>
      <c r="B18" s="1314" t="s">
        <v>573</v>
      </c>
      <c r="C18" s="514" t="s">
        <v>571</v>
      </c>
      <c r="D18" s="1339">
        <v>22566</v>
      </c>
      <c r="E18" s="1339">
        <v>295</v>
      </c>
      <c r="F18" s="1339">
        <v>143</v>
      </c>
      <c r="G18" s="1339">
        <v>0</v>
      </c>
      <c r="H18" s="1340">
        <v>23004</v>
      </c>
      <c r="I18" s="1339"/>
      <c r="J18" s="1339">
        <v>1154</v>
      </c>
      <c r="K18" s="1339">
        <v>-13</v>
      </c>
      <c r="L18" s="1337">
        <v>24145</v>
      </c>
      <c r="M18" s="516"/>
    </row>
    <row r="19" spans="1:13" ht="9.75" customHeight="1" x14ac:dyDescent="0.2">
      <c r="A19" s="533">
        <v>25</v>
      </c>
      <c r="B19" s="1314" t="s">
        <v>574</v>
      </c>
      <c r="C19" s="514" t="s">
        <v>571</v>
      </c>
      <c r="D19" s="1339">
        <v>5225</v>
      </c>
      <c r="E19" s="1339">
        <v>3047</v>
      </c>
      <c r="F19" s="1339">
        <v>0</v>
      </c>
      <c r="G19" s="1339">
        <v>0</v>
      </c>
      <c r="H19" s="1340">
        <v>8272</v>
      </c>
      <c r="I19" s="1339"/>
      <c r="J19" s="1339">
        <v>861</v>
      </c>
      <c r="K19" s="1339">
        <v>0</v>
      </c>
      <c r="L19" s="1337">
        <v>9133</v>
      </c>
      <c r="M19" s="516"/>
    </row>
    <row r="20" spans="1:13" ht="9.75" customHeight="1" x14ac:dyDescent="0.2">
      <c r="A20" s="533">
        <v>26</v>
      </c>
      <c r="B20" s="1314" t="s">
        <v>188</v>
      </c>
      <c r="C20" s="514" t="s">
        <v>571</v>
      </c>
      <c r="D20" s="1339">
        <v>141654</v>
      </c>
      <c r="E20" s="1339">
        <v>2395</v>
      </c>
      <c r="F20" s="1339">
        <v>24376</v>
      </c>
      <c r="G20" s="1339">
        <v>-81301</v>
      </c>
      <c r="H20" s="1340">
        <v>87124</v>
      </c>
      <c r="I20" s="1339"/>
      <c r="J20" s="1339">
        <v>2048</v>
      </c>
      <c r="K20" s="1339">
        <v>-77695</v>
      </c>
      <c r="L20" s="1337">
        <v>11477</v>
      </c>
      <c r="M20" s="516"/>
    </row>
    <row r="21" spans="1:13" ht="9.75" customHeight="1" x14ac:dyDescent="0.2">
      <c r="A21" s="533">
        <v>27</v>
      </c>
      <c r="B21" s="1314" t="s">
        <v>575</v>
      </c>
      <c r="C21" s="514" t="s">
        <v>571</v>
      </c>
      <c r="D21" s="1339">
        <v>22831</v>
      </c>
      <c r="E21" s="1339">
        <v>706</v>
      </c>
      <c r="F21" s="1339">
        <v>152153</v>
      </c>
      <c r="G21" s="1339">
        <v>0</v>
      </c>
      <c r="H21" s="1340">
        <v>175690</v>
      </c>
      <c r="I21" s="1339"/>
      <c r="J21" s="1339">
        <v>14571</v>
      </c>
      <c r="K21" s="1339">
        <v>0</v>
      </c>
      <c r="L21" s="1337">
        <v>190261</v>
      </c>
      <c r="M21" s="516"/>
    </row>
    <row r="22" spans="1:13" ht="9.75" customHeight="1" x14ac:dyDescent="0.2">
      <c r="A22" s="533">
        <v>28</v>
      </c>
      <c r="B22" s="1314" t="s">
        <v>576</v>
      </c>
      <c r="C22" s="514" t="s">
        <v>571</v>
      </c>
      <c r="D22" s="1339">
        <v>6600</v>
      </c>
      <c r="E22" s="1339">
        <v>5607</v>
      </c>
      <c r="F22" s="1339">
        <v>3202</v>
      </c>
      <c r="G22" s="1339">
        <v>-228</v>
      </c>
      <c r="H22" s="1340">
        <v>15181</v>
      </c>
      <c r="I22" s="1339"/>
      <c r="J22" s="1339">
        <v>7605</v>
      </c>
      <c r="K22" s="1339">
        <v>-739</v>
      </c>
      <c r="L22" s="1337">
        <v>22047</v>
      </c>
      <c r="M22" s="516"/>
    </row>
    <row r="23" spans="1:13" s="878" customFormat="1" ht="15" customHeight="1" x14ac:dyDescent="0.2">
      <c r="A23" s="534" t="s">
        <v>577</v>
      </c>
      <c r="B23" s="1322" t="s">
        <v>101</v>
      </c>
      <c r="C23" s="879" t="s">
        <v>571</v>
      </c>
      <c r="D23" s="1761">
        <v>-23860</v>
      </c>
      <c r="E23" s="1761">
        <v>6285</v>
      </c>
      <c r="F23" s="1762">
        <v>13067</v>
      </c>
      <c r="G23" s="1761">
        <v>0</v>
      </c>
      <c r="H23" s="1762">
        <v>-4508</v>
      </c>
      <c r="I23" s="1761"/>
      <c r="J23" s="1762">
        <v>26607</v>
      </c>
      <c r="K23" s="1761">
        <v>0</v>
      </c>
      <c r="L23" s="1338">
        <v>22099</v>
      </c>
      <c r="M23" s="880"/>
    </row>
    <row r="24" spans="1:13" s="878" customFormat="1" ht="15" customHeight="1" x14ac:dyDescent="0.2">
      <c r="A24" s="534" t="s">
        <v>578</v>
      </c>
      <c r="B24" s="1322" t="s">
        <v>102</v>
      </c>
      <c r="C24" s="879" t="s">
        <v>571</v>
      </c>
      <c r="D24" s="1761">
        <v>-27792</v>
      </c>
      <c r="E24" s="1761">
        <v>-823</v>
      </c>
      <c r="F24" s="1761">
        <v>12810</v>
      </c>
      <c r="G24" s="1761">
        <v>0</v>
      </c>
      <c r="H24" s="1761">
        <v>-15805</v>
      </c>
      <c r="I24" s="1761"/>
      <c r="J24" s="1761">
        <v>15713</v>
      </c>
      <c r="K24" s="1761">
        <v>0</v>
      </c>
      <c r="L24" s="1761">
        <v>-92</v>
      </c>
      <c r="M24" s="880"/>
    </row>
    <row r="25" spans="1:13" s="878" customFormat="1" ht="14.25" customHeight="1" x14ac:dyDescent="0.2">
      <c r="A25" s="532"/>
      <c r="B25" s="1321" t="s">
        <v>579</v>
      </c>
      <c r="C25" s="879" t="s">
        <v>571</v>
      </c>
      <c r="D25" s="1761"/>
      <c r="E25" s="1761"/>
      <c r="F25" s="1762"/>
      <c r="G25" s="1761"/>
      <c r="H25" s="1762"/>
      <c r="I25" s="1761"/>
      <c r="J25" s="1762"/>
      <c r="K25" s="1761"/>
      <c r="L25" s="1338"/>
      <c r="M25" s="880"/>
    </row>
    <row r="26" spans="1:13" s="878" customFormat="1" ht="11.25" customHeight="1" x14ac:dyDescent="0.2">
      <c r="A26" s="532">
        <v>31</v>
      </c>
      <c r="B26" s="1310" t="s">
        <v>514</v>
      </c>
      <c r="C26" s="879" t="s">
        <v>571</v>
      </c>
      <c r="D26" s="1761">
        <v>5589</v>
      </c>
      <c r="E26" s="1761">
        <v>173</v>
      </c>
      <c r="F26" s="1761">
        <v>509</v>
      </c>
      <c r="G26" s="1761">
        <v>0</v>
      </c>
      <c r="H26" s="1761">
        <v>6271</v>
      </c>
      <c r="I26" s="1761"/>
      <c r="J26" s="1761">
        <v>14110</v>
      </c>
      <c r="K26" s="1761">
        <v>0</v>
      </c>
      <c r="L26" s="1761">
        <v>20381</v>
      </c>
      <c r="M26" s="880"/>
    </row>
    <row r="27" spans="1:13" ht="9.75" customHeight="1" x14ac:dyDescent="0.2">
      <c r="A27" s="533">
        <v>311</v>
      </c>
      <c r="B27" s="1314" t="s">
        <v>580</v>
      </c>
      <c r="C27" s="514" t="s">
        <v>571</v>
      </c>
      <c r="D27" s="1339">
        <v>5596</v>
      </c>
      <c r="E27" s="1339">
        <v>427</v>
      </c>
      <c r="F27" s="1339">
        <v>509</v>
      </c>
      <c r="G27" s="1339">
        <v>0</v>
      </c>
      <c r="H27" s="1340">
        <v>6532</v>
      </c>
      <c r="I27" s="1339"/>
      <c r="J27" s="1339">
        <v>17527</v>
      </c>
      <c r="K27" s="1339">
        <v>0</v>
      </c>
      <c r="L27" s="1337">
        <v>24059</v>
      </c>
      <c r="M27" s="516"/>
    </row>
    <row r="28" spans="1:13" ht="9.75" customHeight="1" x14ac:dyDescent="0.2">
      <c r="A28" s="533">
        <v>312</v>
      </c>
      <c r="B28" s="1314" t="s">
        <v>581</v>
      </c>
      <c r="C28" s="514" t="s">
        <v>571</v>
      </c>
      <c r="D28" s="1339">
        <v>0</v>
      </c>
      <c r="E28" s="1339">
        <v>216</v>
      </c>
      <c r="F28" s="1339">
        <v>0</v>
      </c>
      <c r="G28" s="1339">
        <v>0</v>
      </c>
      <c r="H28" s="1340">
        <v>216</v>
      </c>
      <c r="I28" s="1339"/>
      <c r="J28" s="1339">
        <v>3</v>
      </c>
      <c r="K28" s="1339">
        <v>0</v>
      </c>
      <c r="L28" s="1337">
        <v>219</v>
      </c>
      <c r="M28" s="516"/>
    </row>
    <row r="29" spans="1:13" ht="9.75" customHeight="1" x14ac:dyDescent="0.2">
      <c r="A29" s="533">
        <v>313</v>
      </c>
      <c r="B29" s="1314" t="s">
        <v>687</v>
      </c>
      <c r="C29" s="514" t="s">
        <v>571</v>
      </c>
      <c r="D29" s="1339">
        <v>0</v>
      </c>
      <c r="E29" s="1339">
        <v>745</v>
      </c>
      <c r="F29" s="1339">
        <v>0</v>
      </c>
      <c r="G29" s="1339">
        <v>0</v>
      </c>
      <c r="H29" s="1340">
        <v>745</v>
      </c>
      <c r="I29" s="1339"/>
      <c r="J29" s="1339">
        <v>186</v>
      </c>
      <c r="K29" s="1339">
        <v>0</v>
      </c>
      <c r="L29" s="1337">
        <v>931</v>
      </c>
      <c r="M29" s="516"/>
    </row>
    <row r="30" spans="1:13" ht="9.75" customHeight="1" x14ac:dyDescent="0.2">
      <c r="A30" s="533">
        <v>314</v>
      </c>
      <c r="B30" s="1314" t="s">
        <v>688</v>
      </c>
      <c r="C30" s="514" t="s">
        <v>571</v>
      </c>
      <c r="D30" s="1339">
        <v>-7</v>
      </c>
      <c r="E30" s="1339">
        <v>-1215</v>
      </c>
      <c r="F30" s="1339">
        <v>0</v>
      </c>
      <c r="G30" s="1339">
        <v>0</v>
      </c>
      <c r="H30" s="1340">
        <v>-1222</v>
      </c>
      <c r="I30" s="1339"/>
      <c r="J30" s="1339">
        <v>-3606</v>
      </c>
      <c r="K30" s="1339">
        <v>0</v>
      </c>
      <c r="L30" s="1337">
        <v>-4828</v>
      </c>
      <c r="M30" s="516"/>
    </row>
    <row r="31" spans="1:13" s="878" customFormat="1" ht="15" customHeight="1" x14ac:dyDescent="0.2">
      <c r="A31" s="534" t="s">
        <v>689</v>
      </c>
      <c r="B31" s="1322" t="s">
        <v>103</v>
      </c>
      <c r="C31" s="879" t="s">
        <v>571</v>
      </c>
      <c r="D31" s="1761">
        <v>-33381</v>
      </c>
      <c r="E31" s="1761">
        <v>-996</v>
      </c>
      <c r="F31" s="1761">
        <v>12301</v>
      </c>
      <c r="G31" s="1761">
        <v>0</v>
      </c>
      <c r="H31" s="1761">
        <v>-22076</v>
      </c>
      <c r="I31" s="1761"/>
      <c r="J31" s="1335">
        <v>1603</v>
      </c>
      <c r="K31" s="1761">
        <v>0</v>
      </c>
      <c r="L31" s="1761">
        <v>-20473</v>
      </c>
      <c r="M31" s="880"/>
    </row>
    <row r="32" spans="1:13" s="878" customFormat="1" ht="24" customHeight="1" x14ac:dyDescent="0.2">
      <c r="A32" s="815"/>
      <c r="B32" s="1323" t="s">
        <v>690</v>
      </c>
      <c r="C32" s="879" t="s">
        <v>571</v>
      </c>
      <c r="D32" s="1761"/>
      <c r="E32" s="1761"/>
      <c r="F32" s="1762"/>
      <c r="G32" s="1761"/>
      <c r="H32" s="1762"/>
      <c r="I32" s="1761"/>
      <c r="J32" s="1762"/>
      <c r="K32" s="1761"/>
      <c r="L32" s="1338"/>
      <c r="M32" s="880"/>
    </row>
    <row r="33" spans="1:13" s="878" customFormat="1" ht="11.25" customHeight="1" x14ac:dyDescent="0.2">
      <c r="A33" s="532">
        <v>32</v>
      </c>
      <c r="B33" s="1310" t="s">
        <v>56</v>
      </c>
      <c r="C33" s="879" t="s">
        <v>571</v>
      </c>
      <c r="D33" s="1761">
        <v>5234</v>
      </c>
      <c r="E33" s="1761">
        <v>882</v>
      </c>
      <c r="F33" s="1761">
        <v>7179</v>
      </c>
      <c r="G33" s="1761">
        <v>-2250</v>
      </c>
      <c r="H33" s="1761">
        <v>11045</v>
      </c>
      <c r="I33" s="1761"/>
      <c r="J33" s="1761">
        <v>5185</v>
      </c>
      <c r="K33" s="1761">
        <v>-20</v>
      </c>
      <c r="L33" s="1761">
        <v>16210</v>
      </c>
      <c r="M33" s="880"/>
    </row>
    <row r="34" spans="1:13" ht="9.75" customHeight="1" x14ac:dyDescent="0.2">
      <c r="A34" s="533">
        <v>321</v>
      </c>
      <c r="B34" s="1314" t="s">
        <v>435</v>
      </c>
      <c r="C34" s="514" t="s">
        <v>571</v>
      </c>
      <c r="D34" s="1339">
        <v>4547</v>
      </c>
      <c r="E34" s="1339">
        <v>1221</v>
      </c>
      <c r="F34" s="1339">
        <v>7179</v>
      </c>
      <c r="G34" s="1339">
        <v>-2250</v>
      </c>
      <c r="H34" s="1340">
        <v>10697</v>
      </c>
      <c r="I34" s="1339"/>
      <c r="J34" s="1339">
        <v>5858</v>
      </c>
      <c r="K34" s="1339">
        <v>-20</v>
      </c>
      <c r="L34" s="1337">
        <v>16535</v>
      </c>
      <c r="M34" s="516"/>
    </row>
    <row r="35" spans="1:13" ht="9.75" customHeight="1" x14ac:dyDescent="0.2">
      <c r="A35" s="533">
        <v>322</v>
      </c>
      <c r="B35" s="1314" t="s">
        <v>437</v>
      </c>
      <c r="C35" s="514" t="s">
        <v>571</v>
      </c>
      <c r="D35" s="1339">
        <v>687</v>
      </c>
      <c r="E35" s="1339">
        <v>-339</v>
      </c>
      <c r="F35" s="1339">
        <v>0</v>
      </c>
      <c r="G35" s="1339">
        <v>0</v>
      </c>
      <c r="H35" s="1340">
        <v>348</v>
      </c>
      <c r="I35" s="1339"/>
      <c r="J35" s="1339">
        <v>-673</v>
      </c>
      <c r="K35" s="1339">
        <v>0</v>
      </c>
      <c r="L35" s="1337">
        <v>-325</v>
      </c>
      <c r="M35" s="516"/>
    </row>
    <row r="36" spans="1:13" ht="9.75" customHeight="1" x14ac:dyDescent="0.2">
      <c r="A36" s="533">
        <v>323</v>
      </c>
      <c r="B36" s="1314" t="s">
        <v>438</v>
      </c>
      <c r="C36" s="514" t="s">
        <v>571</v>
      </c>
      <c r="D36" s="1339">
        <v>0</v>
      </c>
      <c r="E36" s="1339">
        <v>0</v>
      </c>
      <c r="F36" s="1339">
        <v>0</v>
      </c>
      <c r="G36" s="1339">
        <v>0</v>
      </c>
      <c r="H36" s="1340">
        <v>0</v>
      </c>
      <c r="I36" s="1339"/>
      <c r="J36" s="1339">
        <v>0</v>
      </c>
      <c r="K36" s="1339">
        <v>0</v>
      </c>
      <c r="L36" s="1337">
        <v>0</v>
      </c>
      <c r="M36" s="516"/>
    </row>
    <row r="37" spans="1:13" s="878" customFormat="1" ht="15" customHeight="1" x14ac:dyDescent="0.2">
      <c r="A37" s="532">
        <v>33</v>
      </c>
      <c r="B37" s="1310" t="s">
        <v>51</v>
      </c>
      <c r="C37" s="879" t="s">
        <v>571</v>
      </c>
      <c r="D37" s="1761">
        <v>38615</v>
      </c>
      <c r="E37" s="1761">
        <v>1878</v>
      </c>
      <c r="F37" s="1761">
        <v>-5122</v>
      </c>
      <c r="G37" s="1761">
        <v>-2250</v>
      </c>
      <c r="H37" s="1761">
        <v>33121</v>
      </c>
      <c r="I37" s="1761"/>
      <c r="J37" s="1761">
        <v>3582</v>
      </c>
      <c r="K37" s="1761">
        <v>-20</v>
      </c>
      <c r="L37" s="1761">
        <v>36683</v>
      </c>
      <c r="M37" s="880"/>
    </row>
    <row r="38" spans="1:13" ht="9.75" customHeight="1" x14ac:dyDescent="0.2">
      <c r="A38" s="533">
        <v>331</v>
      </c>
      <c r="B38" s="1314" t="s">
        <v>435</v>
      </c>
      <c r="C38" s="514" t="s">
        <v>571</v>
      </c>
      <c r="D38" s="1339">
        <v>29129</v>
      </c>
      <c r="E38" s="1339">
        <v>681</v>
      </c>
      <c r="F38" s="1339">
        <v>-5122</v>
      </c>
      <c r="G38" s="1339">
        <v>-2250</v>
      </c>
      <c r="H38" s="1340">
        <v>22438</v>
      </c>
      <c r="I38" s="1339"/>
      <c r="J38" s="1339">
        <v>1922</v>
      </c>
      <c r="K38" s="1339">
        <v>-20</v>
      </c>
      <c r="L38" s="1337">
        <v>24340</v>
      </c>
      <c r="M38" s="516"/>
    </row>
    <row r="39" spans="1:13" ht="10.5" customHeight="1" x14ac:dyDescent="0.2">
      <c r="A39" s="535">
        <v>332</v>
      </c>
      <c r="B39" s="1324" t="s">
        <v>437</v>
      </c>
      <c r="C39" s="519" t="s">
        <v>571</v>
      </c>
      <c r="D39" s="1763">
        <v>9486</v>
      </c>
      <c r="E39" s="1763">
        <v>1197</v>
      </c>
      <c r="F39" s="1763">
        <v>0</v>
      </c>
      <c r="G39" s="1763">
        <v>0</v>
      </c>
      <c r="H39" s="1764">
        <v>10683</v>
      </c>
      <c r="I39" s="1763"/>
      <c r="J39" s="1763">
        <v>1660</v>
      </c>
      <c r="K39" s="1763">
        <v>0</v>
      </c>
      <c r="L39" s="1765">
        <v>12343</v>
      </c>
      <c r="M39" s="516"/>
    </row>
    <row r="40" spans="1:13" ht="22.5" customHeight="1" x14ac:dyDescent="0.2">
      <c r="A40" s="3309" t="s">
        <v>439</v>
      </c>
      <c r="B40" s="3310"/>
      <c r="C40" s="513" t="s">
        <v>571</v>
      </c>
      <c r="D40" s="1766">
        <v>0</v>
      </c>
      <c r="E40" s="1766">
        <v>0</v>
      </c>
      <c r="F40" s="1766">
        <v>0</v>
      </c>
      <c r="G40" s="1766">
        <v>0</v>
      </c>
      <c r="H40" s="1766">
        <v>0</v>
      </c>
      <c r="I40" s="1766"/>
      <c r="J40" s="1766">
        <v>0</v>
      </c>
      <c r="K40" s="1766">
        <v>0</v>
      </c>
      <c r="L40" s="1766">
        <v>0</v>
      </c>
    </row>
    <row r="41" spans="1:13" ht="12" customHeight="1" x14ac:dyDescent="0.2">
      <c r="A41" s="520" t="s">
        <v>58</v>
      </c>
      <c r="B41" s="514"/>
      <c r="C41" s="521"/>
      <c r="D41" s="1187"/>
      <c r="E41" s="1187"/>
      <c r="F41" s="1187"/>
      <c r="G41" s="1187"/>
      <c r="H41" s="1187"/>
      <c r="I41" s="1187"/>
      <c r="J41" s="1187"/>
      <c r="K41" s="1187"/>
      <c r="L41" s="1187"/>
    </row>
    <row r="42" spans="1:13" ht="9.75" customHeight="1" x14ac:dyDescent="0.2">
      <c r="A42" s="520" t="s">
        <v>59</v>
      </c>
      <c r="B42" s="514"/>
      <c r="C42" s="521"/>
      <c r="D42" s="1187"/>
      <c r="E42" s="1187"/>
      <c r="F42" s="1187"/>
      <c r="G42" s="1187"/>
      <c r="H42" s="1187"/>
      <c r="I42" s="1187"/>
      <c r="J42" s="1187"/>
      <c r="K42" s="1187"/>
      <c r="L42" s="1187"/>
    </row>
    <row r="43" spans="1:13" ht="10.5" customHeight="1" x14ac:dyDescent="0.2">
      <c r="A43" s="522" t="s">
        <v>6</v>
      </c>
      <c r="B43" s="522"/>
      <c r="C43" s="522"/>
      <c r="D43" s="1188"/>
      <c r="E43" s="1188"/>
      <c r="F43" s="1188"/>
      <c r="G43" s="1188"/>
      <c r="H43" s="1188"/>
      <c r="I43" s="1188"/>
      <c r="J43" s="1188"/>
      <c r="K43" s="1188"/>
      <c r="L43" s="1188"/>
      <c r="M43" s="522"/>
    </row>
    <row r="44" spans="1:13" ht="10.5" customHeight="1" x14ac:dyDescent="0.2">
      <c r="A44" s="523"/>
      <c r="B44" s="523"/>
      <c r="C44" s="523"/>
      <c r="D44" s="1189"/>
      <c r="E44" s="1189"/>
      <c r="F44" s="1189"/>
      <c r="G44" s="1189"/>
      <c r="H44" s="1189"/>
      <c r="I44" s="1189"/>
      <c r="J44" s="1189"/>
      <c r="K44" s="1189"/>
      <c r="L44" s="1189"/>
      <c r="M44" s="522"/>
    </row>
  </sheetData>
  <mergeCells count="11">
    <mergeCell ref="A40:B40"/>
    <mergeCell ref="G1:K1"/>
    <mergeCell ref="G2:L2"/>
    <mergeCell ref="G3:H3"/>
    <mergeCell ref="A4:B5"/>
    <mergeCell ref="D4:H4"/>
    <mergeCell ref="I4:I5"/>
    <mergeCell ref="J4:J5"/>
    <mergeCell ref="K4:K5"/>
    <mergeCell ref="L4:L5"/>
    <mergeCell ref="A1:B1"/>
  </mergeCells>
  <phoneticPr fontId="2" type="noConversion"/>
  <printOptions horizontalCentered="1"/>
  <pageMargins left="0.19685039370078741" right="0.19685039370078741" top="0.6692913385826772" bottom="0.51181102362204722" header="0" footer="0.31496062992125984"/>
  <pageSetup paperSize="9" scale="97" firstPageNumber="31" fitToWidth="0" orientation="landscape" r:id="rId1"/>
  <headerFooter alignWithMargins="0">
    <oddFooter>&amp;C&amp;P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5">
    <pageSetUpPr fitToPage="1"/>
  </sheetPr>
  <dimension ref="A1:O51"/>
  <sheetViews>
    <sheetView view="pageBreakPreview" zoomScale="75" zoomScaleNormal="100" zoomScaleSheetLayoutView="75" workbookViewId="0">
      <selection sqref="A1:B1"/>
    </sheetView>
  </sheetViews>
  <sheetFormatPr defaultRowHeight="12.75" x14ac:dyDescent="0.2"/>
  <cols>
    <col min="1" max="1" width="4.7109375" style="504" customWidth="1"/>
    <col min="2" max="2" width="35.28515625" style="504" customWidth="1"/>
    <col min="3" max="3" width="0.85546875" style="504" customWidth="1"/>
    <col min="4" max="4" width="10" style="1190" customWidth="1"/>
    <col min="5" max="5" width="11" style="1190" customWidth="1"/>
    <col min="6" max="12" width="10" style="1190" customWidth="1"/>
    <col min="13" max="13" width="3.28515625" style="504" customWidth="1"/>
    <col min="14" max="14" width="9.140625" style="504"/>
    <col min="15" max="15" width="9.7109375" style="504" bestFit="1" customWidth="1"/>
    <col min="16" max="16384" width="9.140625" style="504"/>
  </cols>
  <sheetData>
    <row r="1" spans="1:15" ht="27.75" customHeight="1" x14ac:dyDescent="0.2">
      <c r="A1" s="3323" t="s">
        <v>184</v>
      </c>
      <c r="B1" s="3075"/>
      <c r="C1" s="503"/>
      <c r="D1" s="1166"/>
      <c r="E1" s="1167"/>
      <c r="F1" s="1167"/>
      <c r="G1" s="3311" t="s">
        <v>185</v>
      </c>
      <c r="H1" s="3311"/>
      <c r="I1" s="3311"/>
      <c r="J1" s="3311"/>
      <c r="K1" s="3311"/>
      <c r="L1" s="1168">
        <v>964</v>
      </c>
    </row>
    <row r="2" spans="1:15" x14ac:dyDescent="0.2">
      <c r="A2" s="502" t="s">
        <v>7</v>
      </c>
      <c r="B2" s="536"/>
      <c r="C2" s="537"/>
      <c r="D2" s="1191"/>
      <c r="E2" s="1167"/>
      <c r="F2" s="1167"/>
      <c r="G2" s="3312" t="s">
        <v>549</v>
      </c>
      <c r="H2" s="3312"/>
      <c r="I2" s="3312"/>
      <c r="J2" s="3312"/>
      <c r="K2" s="3312"/>
      <c r="L2" s="3312"/>
    </row>
    <row r="3" spans="1:15" ht="12" customHeight="1" x14ac:dyDescent="0.2">
      <c r="A3" s="529"/>
      <c r="B3" s="508"/>
      <c r="C3" s="509"/>
      <c r="D3" s="1170"/>
      <c r="E3" s="1171"/>
      <c r="F3" s="1171"/>
      <c r="G3" s="3313" t="s">
        <v>550</v>
      </c>
      <c r="H3" s="3313"/>
      <c r="I3" s="1192">
        <v>2007</v>
      </c>
      <c r="J3" s="1171"/>
      <c r="K3" s="1171"/>
      <c r="L3" s="1172"/>
    </row>
    <row r="4" spans="1:15" ht="12" customHeight="1" x14ac:dyDescent="0.2">
      <c r="A4" s="3314" t="s">
        <v>8</v>
      </c>
      <c r="B4" s="3315"/>
      <c r="C4" s="510"/>
      <c r="D4" s="3316" t="s">
        <v>552</v>
      </c>
      <c r="E4" s="3317"/>
      <c r="F4" s="3317"/>
      <c r="G4" s="3317"/>
      <c r="H4" s="3318"/>
      <c r="I4" s="3319" t="s">
        <v>553</v>
      </c>
      <c r="J4" s="3321" t="s">
        <v>554</v>
      </c>
      <c r="K4" s="3319" t="s">
        <v>555</v>
      </c>
      <c r="L4" s="3322" t="s">
        <v>60</v>
      </c>
    </row>
    <row r="5" spans="1:15" ht="34.5" x14ac:dyDescent="0.2">
      <c r="A5" s="3314"/>
      <c r="B5" s="3315"/>
      <c r="C5" s="510"/>
      <c r="D5" s="2100" t="s">
        <v>556</v>
      </c>
      <c r="E5" s="2101" t="s">
        <v>557</v>
      </c>
      <c r="F5" s="2099" t="s">
        <v>558</v>
      </c>
      <c r="G5" s="2101" t="s">
        <v>555</v>
      </c>
      <c r="H5" s="2099" t="s">
        <v>61</v>
      </c>
      <c r="I5" s="3320"/>
      <c r="J5" s="3321"/>
      <c r="K5" s="3320"/>
      <c r="L5" s="3322"/>
    </row>
    <row r="6" spans="1:15" ht="10.5" customHeight="1" x14ac:dyDescent="0.2">
      <c r="A6" s="530"/>
      <c r="B6" s="511"/>
      <c r="C6" s="511"/>
      <c r="D6" s="1173" t="s">
        <v>559</v>
      </c>
      <c r="E6" s="1174" t="s">
        <v>560</v>
      </c>
      <c r="F6" s="1175" t="s">
        <v>561</v>
      </c>
      <c r="G6" s="1174" t="s">
        <v>562</v>
      </c>
      <c r="H6" s="1175" t="s">
        <v>563</v>
      </c>
      <c r="I6" s="1174" t="s">
        <v>564</v>
      </c>
      <c r="J6" s="1175" t="s">
        <v>565</v>
      </c>
      <c r="K6" s="1174" t="s">
        <v>566</v>
      </c>
      <c r="L6" s="1176" t="s">
        <v>567</v>
      </c>
    </row>
    <row r="7" spans="1:15" ht="10.5" customHeight="1" x14ac:dyDescent="0.2">
      <c r="A7" s="531"/>
      <c r="B7" s="512" t="s">
        <v>568</v>
      </c>
      <c r="C7" s="513"/>
      <c r="D7" s="1177" t="s">
        <v>9</v>
      </c>
      <c r="E7" s="1177" t="s">
        <v>9</v>
      </c>
      <c r="F7" s="1177" t="s">
        <v>9</v>
      </c>
      <c r="G7" s="1177" t="s">
        <v>9</v>
      </c>
      <c r="H7" s="1178" t="s">
        <v>9</v>
      </c>
      <c r="I7" s="1177"/>
      <c r="J7" s="1178" t="s">
        <v>9</v>
      </c>
      <c r="K7" s="1177" t="s">
        <v>9</v>
      </c>
      <c r="L7" s="1179" t="s">
        <v>9</v>
      </c>
    </row>
    <row r="8" spans="1:15" s="878" customFormat="1" ht="12" customHeight="1" x14ac:dyDescent="0.2">
      <c r="A8" s="532"/>
      <c r="B8" s="25" t="s">
        <v>10</v>
      </c>
      <c r="C8" s="879" t="s">
        <v>571</v>
      </c>
      <c r="D8" s="1183"/>
      <c r="E8" s="1183"/>
      <c r="F8" s="1185"/>
      <c r="G8" s="1183"/>
      <c r="H8" s="1185"/>
      <c r="I8" s="1183"/>
      <c r="J8" s="1185"/>
      <c r="K8" s="1183"/>
      <c r="L8" s="1186"/>
    </row>
    <row r="9" spans="1:15" s="878" customFormat="1" ht="11.25" customHeight="1" x14ac:dyDescent="0.2">
      <c r="A9" s="532">
        <v>1</v>
      </c>
      <c r="B9" s="25" t="s">
        <v>55</v>
      </c>
      <c r="C9" s="879" t="s">
        <v>571</v>
      </c>
      <c r="D9" s="1761">
        <v>228257</v>
      </c>
      <c r="E9" s="1761">
        <v>44936</v>
      </c>
      <c r="F9" s="1761">
        <v>198145</v>
      </c>
      <c r="G9" s="1761">
        <v>-80446</v>
      </c>
      <c r="H9" s="1761">
        <v>390892</v>
      </c>
      <c r="I9" s="1761"/>
      <c r="J9" s="1761">
        <v>155853</v>
      </c>
      <c r="K9" s="1761">
        <v>-78906</v>
      </c>
      <c r="L9" s="1761">
        <v>467839</v>
      </c>
      <c r="O9" s="881"/>
    </row>
    <row r="10" spans="1:15" ht="9.75" customHeight="1" x14ac:dyDescent="0.2">
      <c r="A10" s="533">
        <v>11</v>
      </c>
      <c r="B10" s="28" t="s">
        <v>11</v>
      </c>
      <c r="C10" s="514" t="s">
        <v>571</v>
      </c>
      <c r="D10" s="1339">
        <v>209614</v>
      </c>
      <c r="E10" s="1339">
        <v>6142</v>
      </c>
      <c r="F10" s="1340">
        <v>0</v>
      </c>
      <c r="G10" s="1339">
        <v>-584</v>
      </c>
      <c r="H10" s="1340">
        <v>215172</v>
      </c>
      <c r="I10" s="1339"/>
      <c r="J10" s="1340">
        <v>54655</v>
      </c>
      <c r="K10" s="1339">
        <v>-1155</v>
      </c>
      <c r="L10" s="1337">
        <v>268672</v>
      </c>
    </row>
    <row r="11" spans="1:15" ht="9.75" customHeight="1" x14ac:dyDescent="0.2">
      <c r="A11" s="533">
        <v>12</v>
      </c>
      <c r="B11" s="28" t="s">
        <v>12</v>
      </c>
      <c r="C11" s="514" t="s">
        <v>571</v>
      </c>
      <c r="D11" s="1339">
        <v>0</v>
      </c>
      <c r="E11" s="1339">
        <v>0</v>
      </c>
      <c r="F11" s="1340">
        <v>140857</v>
      </c>
      <c r="G11" s="1339">
        <v>0</v>
      </c>
      <c r="H11" s="1340">
        <v>140857</v>
      </c>
      <c r="I11" s="1339"/>
      <c r="J11" s="1340">
        <v>0</v>
      </c>
      <c r="K11" s="1339">
        <v>0</v>
      </c>
      <c r="L11" s="1337">
        <v>140857</v>
      </c>
    </row>
    <row r="12" spans="1:15" ht="9.75" customHeight="1" x14ac:dyDescent="0.2">
      <c r="A12" s="533">
        <v>13</v>
      </c>
      <c r="B12" s="28" t="s">
        <v>13</v>
      </c>
      <c r="C12" s="514" t="s">
        <v>571</v>
      </c>
      <c r="D12" s="1339">
        <v>5584</v>
      </c>
      <c r="E12" s="1339">
        <v>24207</v>
      </c>
      <c r="F12" s="1340">
        <v>54731</v>
      </c>
      <c r="G12" s="1339">
        <v>-79860</v>
      </c>
      <c r="H12" s="1340">
        <v>4662</v>
      </c>
      <c r="I12" s="1339"/>
      <c r="J12" s="1340">
        <v>81200</v>
      </c>
      <c r="K12" s="1339">
        <v>-77693</v>
      </c>
      <c r="L12" s="1337">
        <v>8169</v>
      </c>
    </row>
    <row r="13" spans="1:15" ht="9.75" customHeight="1" x14ac:dyDescent="0.2">
      <c r="A13" s="533">
        <v>14</v>
      </c>
      <c r="B13" s="28" t="s">
        <v>14</v>
      </c>
      <c r="C13" s="514" t="s">
        <v>571</v>
      </c>
      <c r="D13" s="1339">
        <v>13059</v>
      </c>
      <c r="E13" s="1339">
        <v>14587</v>
      </c>
      <c r="F13" s="1340">
        <v>2557</v>
      </c>
      <c r="G13" s="1339">
        <v>-2</v>
      </c>
      <c r="H13" s="1340">
        <v>30201</v>
      </c>
      <c r="I13" s="1339"/>
      <c r="J13" s="1340">
        <v>19998</v>
      </c>
      <c r="K13" s="1339">
        <v>-58</v>
      </c>
      <c r="L13" s="1337">
        <v>50141</v>
      </c>
    </row>
    <row r="14" spans="1:15" s="878" customFormat="1" ht="12" customHeight="1" x14ac:dyDescent="0.2">
      <c r="A14" s="532">
        <v>2</v>
      </c>
      <c r="B14" s="25" t="s">
        <v>523</v>
      </c>
      <c r="C14" s="879" t="s">
        <v>571</v>
      </c>
      <c r="D14" s="1761">
        <v>249173</v>
      </c>
      <c r="E14" s="1761">
        <v>37897</v>
      </c>
      <c r="F14" s="1761">
        <v>185533</v>
      </c>
      <c r="G14" s="1761">
        <v>-80446</v>
      </c>
      <c r="H14" s="1761">
        <v>392157</v>
      </c>
      <c r="I14" s="1761"/>
      <c r="J14" s="1761">
        <v>126114</v>
      </c>
      <c r="K14" s="1761">
        <v>-78906</v>
      </c>
      <c r="L14" s="1761">
        <v>439365</v>
      </c>
    </row>
    <row r="15" spans="1:15" ht="9.75" customHeight="1" x14ac:dyDescent="0.2">
      <c r="A15" s="533">
        <v>21</v>
      </c>
      <c r="B15" s="29" t="s">
        <v>15</v>
      </c>
      <c r="C15" s="514" t="s">
        <v>571</v>
      </c>
      <c r="D15" s="1339">
        <v>29248</v>
      </c>
      <c r="E15" s="1339">
        <v>16747</v>
      </c>
      <c r="F15" s="1340">
        <v>2458</v>
      </c>
      <c r="G15" s="1339">
        <v>0</v>
      </c>
      <c r="H15" s="1340">
        <v>48453</v>
      </c>
      <c r="I15" s="1339"/>
      <c r="J15" s="1340">
        <v>64159</v>
      </c>
      <c r="K15" s="1339">
        <v>0</v>
      </c>
      <c r="L15" s="1337">
        <v>112612</v>
      </c>
    </row>
    <row r="16" spans="1:15" ht="9.75" customHeight="1" x14ac:dyDescent="0.2">
      <c r="A16" s="533">
        <v>22</v>
      </c>
      <c r="B16" s="29" t="s">
        <v>16</v>
      </c>
      <c r="C16" s="514" t="s">
        <v>571</v>
      </c>
      <c r="D16" s="1339">
        <v>20811</v>
      </c>
      <c r="E16" s="1339">
        <v>9026</v>
      </c>
      <c r="F16" s="1340">
        <v>2297</v>
      </c>
      <c r="G16" s="1339">
        <v>-358</v>
      </c>
      <c r="H16" s="1340">
        <v>31776</v>
      </c>
      <c r="I16" s="1339"/>
      <c r="J16" s="1340">
        <v>35631</v>
      </c>
      <c r="K16" s="1339">
        <v>-461</v>
      </c>
      <c r="L16" s="1337">
        <v>66946</v>
      </c>
    </row>
    <row r="17" spans="1:12" ht="9.75" customHeight="1" x14ac:dyDescent="0.2">
      <c r="A17" s="533">
        <v>24</v>
      </c>
      <c r="B17" s="29" t="s">
        <v>573</v>
      </c>
      <c r="C17" s="514" t="s">
        <v>571</v>
      </c>
      <c r="D17" s="1339">
        <v>24503</v>
      </c>
      <c r="E17" s="1339">
        <v>300</v>
      </c>
      <c r="F17" s="1340">
        <v>205</v>
      </c>
      <c r="G17" s="1339">
        <v>0</v>
      </c>
      <c r="H17" s="1340">
        <v>25008</v>
      </c>
      <c r="I17" s="1339"/>
      <c r="J17" s="1340">
        <v>1322</v>
      </c>
      <c r="K17" s="1339">
        <v>-13</v>
      </c>
      <c r="L17" s="1337">
        <v>26317</v>
      </c>
    </row>
    <row r="18" spans="1:12" ht="9.75" customHeight="1" x14ac:dyDescent="0.2">
      <c r="A18" s="533">
        <v>25</v>
      </c>
      <c r="B18" s="29" t="s">
        <v>17</v>
      </c>
      <c r="C18" s="514" t="s">
        <v>571</v>
      </c>
      <c r="D18" s="1339">
        <v>5224</v>
      </c>
      <c r="E18" s="1339">
        <v>2873</v>
      </c>
      <c r="F18" s="1340">
        <v>0</v>
      </c>
      <c r="G18" s="1339">
        <v>0</v>
      </c>
      <c r="H18" s="1340">
        <v>8097</v>
      </c>
      <c r="I18" s="1339"/>
      <c r="J18" s="1340">
        <v>860</v>
      </c>
      <c r="K18" s="1339">
        <v>0</v>
      </c>
      <c r="L18" s="1337">
        <v>8957</v>
      </c>
    </row>
    <row r="19" spans="1:12" ht="9.75" customHeight="1" x14ac:dyDescent="0.2">
      <c r="A19" s="533">
        <v>26</v>
      </c>
      <c r="B19" s="29" t="s">
        <v>13</v>
      </c>
      <c r="C19" s="514" t="s">
        <v>571</v>
      </c>
      <c r="D19" s="1339">
        <v>140142</v>
      </c>
      <c r="E19" s="1339">
        <v>2395</v>
      </c>
      <c r="F19" s="1340">
        <v>24376</v>
      </c>
      <c r="G19" s="1339">
        <v>-79860</v>
      </c>
      <c r="H19" s="1340">
        <v>87053</v>
      </c>
      <c r="I19" s="1339"/>
      <c r="J19" s="1340">
        <v>2050</v>
      </c>
      <c r="K19" s="1339">
        <v>-77693</v>
      </c>
      <c r="L19" s="1337">
        <v>11410</v>
      </c>
    </row>
    <row r="20" spans="1:12" ht="9.75" customHeight="1" x14ac:dyDescent="0.2">
      <c r="A20" s="533">
        <v>27</v>
      </c>
      <c r="B20" s="29" t="s">
        <v>18</v>
      </c>
      <c r="C20" s="514" t="s">
        <v>571</v>
      </c>
      <c r="D20" s="1339">
        <v>22875</v>
      </c>
      <c r="E20" s="1339">
        <v>706</v>
      </c>
      <c r="F20" s="1340">
        <v>153234</v>
      </c>
      <c r="G20" s="1339">
        <v>0</v>
      </c>
      <c r="H20" s="1340">
        <v>176815</v>
      </c>
      <c r="I20" s="1339"/>
      <c r="J20" s="1340">
        <v>14584</v>
      </c>
      <c r="K20" s="1339">
        <v>0</v>
      </c>
      <c r="L20" s="1337">
        <v>191399</v>
      </c>
    </row>
    <row r="21" spans="1:12" ht="9.75" customHeight="1" x14ac:dyDescent="0.2">
      <c r="A21" s="533">
        <v>28</v>
      </c>
      <c r="B21" s="29" t="s">
        <v>19</v>
      </c>
      <c r="C21" s="514" t="s">
        <v>571</v>
      </c>
      <c r="D21" s="1339">
        <v>6370</v>
      </c>
      <c r="E21" s="1339">
        <v>5850</v>
      </c>
      <c r="F21" s="1340">
        <v>2963</v>
      </c>
      <c r="G21" s="1339">
        <v>-228</v>
      </c>
      <c r="H21" s="1340">
        <v>14955</v>
      </c>
      <c r="I21" s="1339"/>
      <c r="J21" s="1340">
        <v>7508</v>
      </c>
      <c r="K21" s="1339">
        <v>-739</v>
      </c>
      <c r="L21" s="1337">
        <v>21724</v>
      </c>
    </row>
    <row r="22" spans="1:12" s="878" customFormat="1" ht="12" customHeight="1" x14ac:dyDescent="0.2">
      <c r="A22" s="534" t="s">
        <v>20</v>
      </c>
      <c r="B22" s="146" t="s">
        <v>62</v>
      </c>
      <c r="C22" s="879" t="s">
        <v>571</v>
      </c>
      <c r="D22" s="1761">
        <v>-20916</v>
      </c>
      <c r="E22" s="1761">
        <v>7039</v>
      </c>
      <c r="F22" s="1761">
        <v>12612</v>
      </c>
      <c r="G22" s="1761">
        <v>0</v>
      </c>
      <c r="H22" s="1761">
        <v>-1265</v>
      </c>
      <c r="I22" s="1761"/>
      <c r="J22" s="1761">
        <v>29739</v>
      </c>
      <c r="K22" s="1761">
        <v>0</v>
      </c>
      <c r="L22" s="1761">
        <v>28474</v>
      </c>
    </row>
    <row r="23" spans="1:12" s="878" customFormat="1" ht="21" customHeight="1" x14ac:dyDescent="0.2">
      <c r="A23" s="540"/>
      <c r="B23" s="32" t="s">
        <v>21</v>
      </c>
      <c r="C23" s="879" t="s">
        <v>571</v>
      </c>
      <c r="D23" s="1761"/>
      <c r="E23" s="1761"/>
      <c r="F23" s="1762"/>
      <c r="G23" s="1761"/>
      <c r="H23" s="1762"/>
      <c r="I23" s="1761"/>
      <c r="J23" s="1762"/>
      <c r="K23" s="1761"/>
      <c r="L23" s="1338"/>
    </row>
    <row r="24" spans="1:12" s="878" customFormat="1" ht="11.25" customHeight="1" x14ac:dyDescent="0.2">
      <c r="A24" s="532">
        <v>31.1</v>
      </c>
      <c r="B24" s="25" t="s">
        <v>524</v>
      </c>
      <c r="C24" s="879" t="s">
        <v>571</v>
      </c>
      <c r="D24" s="1761">
        <v>9200</v>
      </c>
      <c r="E24" s="1761">
        <v>8657</v>
      </c>
      <c r="F24" s="1761">
        <v>703</v>
      </c>
      <c r="G24" s="1761">
        <v>0</v>
      </c>
      <c r="H24" s="1761">
        <v>18560</v>
      </c>
      <c r="I24" s="1761"/>
      <c r="J24" s="1761">
        <v>29445</v>
      </c>
      <c r="K24" s="1761">
        <v>0</v>
      </c>
      <c r="L24" s="1761">
        <v>48005</v>
      </c>
    </row>
    <row r="25" spans="1:12" ht="9.75" customHeight="1" x14ac:dyDescent="0.2">
      <c r="A25" s="533">
        <v>311.10000000000002</v>
      </c>
      <c r="B25" s="28" t="s">
        <v>22</v>
      </c>
      <c r="C25" s="514" t="s">
        <v>571</v>
      </c>
      <c r="D25" s="1339">
        <v>9200</v>
      </c>
      <c r="E25" s="1339">
        <v>7898</v>
      </c>
      <c r="F25" s="1340">
        <v>703</v>
      </c>
      <c r="G25" s="1339">
        <v>0</v>
      </c>
      <c r="H25" s="1340">
        <v>17801</v>
      </c>
      <c r="I25" s="1339"/>
      <c r="J25" s="1340">
        <v>29256</v>
      </c>
      <c r="K25" s="1339">
        <v>0</v>
      </c>
      <c r="L25" s="1337">
        <v>47057</v>
      </c>
    </row>
    <row r="26" spans="1:12" ht="9.75" customHeight="1" x14ac:dyDescent="0.2">
      <c r="A26" s="533">
        <v>312.10000000000002</v>
      </c>
      <c r="B26" s="28" t="s">
        <v>23</v>
      </c>
      <c r="C26" s="514" t="s">
        <v>571</v>
      </c>
      <c r="D26" s="1339">
        <v>0</v>
      </c>
      <c r="E26" s="1339">
        <v>-42</v>
      </c>
      <c r="F26" s="1340">
        <v>0</v>
      </c>
      <c r="G26" s="1339">
        <v>0</v>
      </c>
      <c r="H26" s="1340">
        <v>-42</v>
      </c>
      <c r="I26" s="1339"/>
      <c r="J26" s="1340">
        <v>3</v>
      </c>
      <c r="K26" s="1339">
        <v>0</v>
      </c>
      <c r="L26" s="1337">
        <v>-39</v>
      </c>
    </row>
    <row r="27" spans="1:12" ht="9.75" customHeight="1" x14ac:dyDescent="0.2">
      <c r="A27" s="533">
        <v>313.10000000000002</v>
      </c>
      <c r="B27" s="28" t="s">
        <v>24</v>
      </c>
      <c r="C27" s="514" t="s">
        <v>571</v>
      </c>
      <c r="D27" s="1339">
        <v>0</v>
      </c>
      <c r="E27" s="1339">
        <v>745</v>
      </c>
      <c r="F27" s="1340">
        <v>0</v>
      </c>
      <c r="G27" s="1339">
        <v>0</v>
      </c>
      <c r="H27" s="1340">
        <v>745</v>
      </c>
      <c r="I27" s="1339"/>
      <c r="J27" s="1340">
        <v>186</v>
      </c>
      <c r="K27" s="1339">
        <v>0</v>
      </c>
      <c r="L27" s="1337">
        <v>931</v>
      </c>
    </row>
    <row r="28" spans="1:12" ht="9.75" customHeight="1" x14ac:dyDescent="0.2">
      <c r="A28" s="533">
        <v>314.10000000000002</v>
      </c>
      <c r="B28" s="28" t="s">
        <v>25</v>
      </c>
      <c r="C28" s="514" t="s">
        <v>571</v>
      </c>
      <c r="D28" s="1339">
        <v>0</v>
      </c>
      <c r="E28" s="1339">
        <v>56</v>
      </c>
      <c r="F28" s="1340">
        <v>0</v>
      </c>
      <c r="G28" s="1339">
        <v>0</v>
      </c>
      <c r="H28" s="1340">
        <v>56</v>
      </c>
      <c r="I28" s="1339"/>
      <c r="J28" s="1340">
        <v>0</v>
      </c>
      <c r="K28" s="1339">
        <v>0</v>
      </c>
      <c r="L28" s="1337">
        <v>56</v>
      </c>
    </row>
    <row r="29" spans="1:12" s="878" customFormat="1" ht="12" customHeight="1" x14ac:dyDescent="0.2">
      <c r="A29" s="532">
        <v>31.2</v>
      </c>
      <c r="B29" s="25" t="s">
        <v>528</v>
      </c>
      <c r="C29" s="879" t="s">
        <v>571</v>
      </c>
      <c r="D29" s="1761">
        <v>6</v>
      </c>
      <c r="E29" s="1761">
        <v>1634</v>
      </c>
      <c r="F29" s="1761">
        <v>0</v>
      </c>
      <c r="G29" s="1761">
        <v>0</v>
      </c>
      <c r="H29" s="1761">
        <v>1640</v>
      </c>
      <c r="I29" s="1761"/>
      <c r="J29" s="1761">
        <v>4284</v>
      </c>
      <c r="K29" s="1761">
        <v>0</v>
      </c>
      <c r="L29" s="1761">
        <v>5924</v>
      </c>
    </row>
    <row r="30" spans="1:12" ht="9.75" customHeight="1" x14ac:dyDescent="0.2">
      <c r="A30" s="533">
        <v>311.2</v>
      </c>
      <c r="B30" s="28" t="s">
        <v>22</v>
      </c>
      <c r="C30" s="514" t="s">
        <v>571</v>
      </c>
      <c r="D30" s="1339">
        <v>0</v>
      </c>
      <c r="E30" s="1339">
        <v>362</v>
      </c>
      <c r="F30" s="1340">
        <v>0</v>
      </c>
      <c r="G30" s="1339">
        <v>0</v>
      </c>
      <c r="H30" s="1340">
        <v>362</v>
      </c>
      <c r="I30" s="1339"/>
      <c r="J30" s="1340">
        <v>742</v>
      </c>
      <c r="K30" s="1339">
        <v>0</v>
      </c>
      <c r="L30" s="1337">
        <v>1104</v>
      </c>
    </row>
    <row r="31" spans="1:12" ht="9.75" customHeight="1" x14ac:dyDescent="0.2">
      <c r="A31" s="533">
        <v>312.2</v>
      </c>
      <c r="B31" s="28" t="s">
        <v>23</v>
      </c>
      <c r="C31" s="514" t="s">
        <v>571</v>
      </c>
      <c r="D31" s="1339">
        <v>0</v>
      </c>
      <c r="E31" s="1339">
        <v>0</v>
      </c>
      <c r="F31" s="1340">
        <v>0</v>
      </c>
      <c r="G31" s="1339">
        <v>0</v>
      </c>
      <c r="H31" s="1340">
        <v>0</v>
      </c>
      <c r="I31" s="1339"/>
      <c r="J31" s="1340">
        <v>0</v>
      </c>
      <c r="K31" s="1339">
        <v>0</v>
      </c>
      <c r="L31" s="1337">
        <v>0</v>
      </c>
    </row>
    <row r="32" spans="1:12" ht="9.75" customHeight="1" x14ac:dyDescent="0.2">
      <c r="A32" s="533">
        <v>313.2</v>
      </c>
      <c r="B32" s="28" t="s">
        <v>24</v>
      </c>
      <c r="C32" s="514" t="s">
        <v>571</v>
      </c>
      <c r="D32" s="1339">
        <v>0</v>
      </c>
      <c r="E32" s="1339">
        <v>0</v>
      </c>
      <c r="F32" s="1340">
        <v>0</v>
      </c>
      <c r="G32" s="1339">
        <v>0</v>
      </c>
      <c r="H32" s="1340">
        <v>0</v>
      </c>
      <c r="I32" s="1339"/>
      <c r="J32" s="1340">
        <v>0</v>
      </c>
      <c r="K32" s="1339">
        <v>0</v>
      </c>
      <c r="L32" s="1337">
        <v>0</v>
      </c>
    </row>
    <row r="33" spans="1:12" ht="9.75" customHeight="1" x14ac:dyDescent="0.2">
      <c r="A33" s="533">
        <v>314.2</v>
      </c>
      <c r="B33" s="28" t="s">
        <v>25</v>
      </c>
      <c r="C33" s="514" t="s">
        <v>571</v>
      </c>
      <c r="D33" s="1339">
        <v>6</v>
      </c>
      <c r="E33" s="1339">
        <v>1272</v>
      </c>
      <c r="F33" s="1340">
        <v>0</v>
      </c>
      <c r="G33" s="1339">
        <v>0</v>
      </c>
      <c r="H33" s="1340">
        <v>1278</v>
      </c>
      <c r="I33" s="1339"/>
      <c r="J33" s="1340">
        <v>3542</v>
      </c>
      <c r="K33" s="1339">
        <v>0</v>
      </c>
      <c r="L33" s="1337">
        <v>4820</v>
      </c>
    </row>
    <row r="34" spans="1:12" s="878" customFormat="1" ht="12" customHeight="1" x14ac:dyDescent="0.2">
      <c r="A34" s="541">
        <v>31</v>
      </c>
      <c r="B34" s="154" t="s">
        <v>26</v>
      </c>
      <c r="C34" s="879" t="s">
        <v>571</v>
      </c>
      <c r="D34" s="1761">
        <v>9194</v>
      </c>
      <c r="E34" s="1761">
        <v>7023</v>
      </c>
      <c r="F34" s="1761">
        <v>703</v>
      </c>
      <c r="G34" s="1761">
        <v>0</v>
      </c>
      <c r="H34" s="1761">
        <v>16920</v>
      </c>
      <c r="I34" s="1761"/>
      <c r="J34" s="1761">
        <v>25161</v>
      </c>
      <c r="K34" s="1761">
        <v>0</v>
      </c>
      <c r="L34" s="1761">
        <v>42081</v>
      </c>
    </row>
    <row r="35" spans="1:12" s="878" customFormat="1" ht="12" customHeight="1" x14ac:dyDescent="0.2">
      <c r="A35" s="816" t="s">
        <v>493</v>
      </c>
      <c r="B35" s="154" t="s">
        <v>63</v>
      </c>
      <c r="C35" s="879" t="s">
        <v>571</v>
      </c>
      <c r="D35" s="1761">
        <v>-30110</v>
      </c>
      <c r="E35" s="1761">
        <v>16</v>
      </c>
      <c r="F35" s="1761">
        <v>11909</v>
      </c>
      <c r="G35" s="1761">
        <v>0</v>
      </c>
      <c r="H35" s="1761">
        <v>-18185</v>
      </c>
      <c r="I35" s="1761"/>
      <c r="J35" s="1761">
        <v>4578</v>
      </c>
      <c r="K35" s="1761">
        <v>0</v>
      </c>
      <c r="L35" s="1761">
        <v>-13607</v>
      </c>
    </row>
    <row r="36" spans="1:12" s="878" customFormat="1" ht="12" customHeight="1" x14ac:dyDescent="0.2">
      <c r="A36" s="540"/>
      <c r="B36" s="25" t="s">
        <v>494</v>
      </c>
      <c r="C36" s="879" t="s">
        <v>571</v>
      </c>
      <c r="D36" s="1761"/>
      <c r="E36" s="1761"/>
      <c r="F36" s="1762"/>
      <c r="G36" s="1761"/>
      <c r="H36" s="1762"/>
      <c r="I36" s="1761"/>
      <c r="J36" s="1762"/>
      <c r="K36" s="1761"/>
      <c r="L36" s="1338"/>
    </row>
    <row r="37" spans="1:12" s="878" customFormat="1" ht="11.25" customHeight="1" x14ac:dyDescent="0.2">
      <c r="A37" s="532" t="s">
        <v>495</v>
      </c>
      <c r="B37" s="25" t="s">
        <v>532</v>
      </c>
      <c r="C37" s="879" t="s">
        <v>571</v>
      </c>
      <c r="D37" s="1761">
        <v>1973</v>
      </c>
      <c r="E37" s="1761">
        <v>-270</v>
      </c>
      <c r="F37" s="1761">
        <v>591</v>
      </c>
      <c r="G37" s="1761">
        <v>-760</v>
      </c>
      <c r="H37" s="1761">
        <v>1534</v>
      </c>
      <c r="I37" s="1761"/>
      <c r="J37" s="1761">
        <v>1757</v>
      </c>
      <c r="K37" s="1761">
        <v>72</v>
      </c>
      <c r="L37" s="1761">
        <v>3363</v>
      </c>
    </row>
    <row r="38" spans="1:12" ht="9.75" customHeight="1" x14ac:dyDescent="0.2">
      <c r="A38" s="533" t="s">
        <v>496</v>
      </c>
      <c r="B38" s="28" t="s">
        <v>497</v>
      </c>
      <c r="C38" s="514" t="s">
        <v>571</v>
      </c>
      <c r="D38" s="1339">
        <v>1107</v>
      </c>
      <c r="E38" s="1339">
        <v>-236</v>
      </c>
      <c r="F38" s="1340">
        <v>591</v>
      </c>
      <c r="G38" s="1339">
        <v>-760</v>
      </c>
      <c r="H38" s="1340">
        <v>702</v>
      </c>
      <c r="I38" s="1339"/>
      <c r="J38" s="1340">
        <v>1757</v>
      </c>
      <c r="K38" s="1339">
        <v>72</v>
      </c>
      <c r="L38" s="1337">
        <v>2531</v>
      </c>
    </row>
    <row r="39" spans="1:12" ht="9.75" customHeight="1" x14ac:dyDescent="0.2">
      <c r="A39" s="533" t="s">
        <v>498</v>
      </c>
      <c r="B39" s="28" t="s">
        <v>499</v>
      </c>
      <c r="C39" s="514" t="s">
        <v>571</v>
      </c>
      <c r="D39" s="1339">
        <v>866</v>
      </c>
      <c r="E39" s="1339">
        <v>-34</v>
      </c>
      <c r="F39" s="1340">
        <v>0</v>
      </c>
      <c r="G39" s="1339">
        <v>0</v>
      </c>
      <c r="H39" s="1340">
        <v>832</v>
      </c>
      <c r="I39" s="1339"/>
      <c r="J39" s="1340">
        <v>0</v>
      </c>
      <c r="K39" s="1339">
        <v>0</v>
      </c>
      <c r="L39" s="1337">
        <v>832</v>
      </c>
    </row>
    <row r="40" spans="1:12" ht="9.75" customHeight="1" x14ac:dyDescent="0.2">
      <c r="A40" s="533">
        <v>323</v>
      </c>
      <c r="B40" s="28" t="s">
        <v>487</v>
      </c>
      <c r="C40" s="514" t="s">
        <v>571</v>
      </c>
      <c r="D40" s="1339">
        <v>0</v>
      </c>
      <c r="E40" s="1339">
        <v>0</v>
      </c>
      <c r="F40" s="1340">
        <v>0</v>
      </c>
      <c r="G40" s="1339">
        <v>0</v>
      </c>
      <c r="H40" s="1340">
        <v>0</v>
      </c>
      <c r="I40" s="1339"/>
      <c r="J40" s="1340">
        <v>0</v>
      </c>
      <c r="K40" s="1339">
        <v>0</v>
      </c>
      <c r="L40" s="1337">
        <v>0</v>
      </c>
    </row>
    <row r="41" spans="1:12" s="878" customFormat="1" ht="12" customHeight="1" x14ac:dyDescent="0.2">
      <c r="A41" s="532">
        <v>33</v>
      </c>
      <c r="B41" s="25" t="s">
        <v>533</v>
      </c>
      <c r="C41" s="879" t="s">
        <v>571</v>
      </c>
      <c r="D41" s="1761">
        <v>34894</v>
      </c>
      <c r="E41" s="1761">
        <v>1077</v>
      </c>
      <c r="F41" s="1761">
        <v>-4275</v>
      </c>
      <c r="G41" s="1761">
        <v>-760</v>
      </c>
      <c r="H41" s="1761">
        <v>30936</v>
      </c>
      <c r="I41" s="1761"/>
      <c r="J41" s="1761">
        <v>1205</v>
      </c>
      <c r="K41" s="1761">
        <v>72</v>
      </c>
      <c r="L41" s="1761">
        <v>32213</v>
      </c>
    </row>
    <row r="42" spans="1:12" ht="9.75" customHeight="1" x14ac:dyDescent="0.2">
      <c r="A42" s="533">
        <v>331</v>
      </c>
      <c r="B42" s="28" t="s">
        <v>497</v>
      </c>
      <c r="C42" s="514" t="s">
        <v>571</v>
      </c>
      <c r="D42" s="1339">
        <v>29475</v>
      </c>
      <c r="E42" s="1339">
        <v>-120</v>
      </c>
      <c r="F42" s="1340">
        <v>-4275</v>
      </c>
      <c r="G42" s="1339">
        <v>-760</v>
      </c>
      <c r="H42" s="1340">
        <v>24320</v>
      </c>
      <c r="I42" s="1339"/>
      <c r="J42" s="1340">
        <v>869</v>
      </c>
      <c r="K42" s="1339">
        <v>72</v>
      </c>
      <c r="L42" s="1337">
        <v>25261</v>
      </c>
    </row>
    <row r="43" spans="1:12" ht="9.75" customHeight="1" x14ac:dyDescent="0.2">
      <c r="A43" s="533">
        <v>332</v>
      </c>
      <c r="B43" s="28" t="s">
        <v>499</v>
      </c>
      <c r="C43" s="514" t="s">
        <v>571</v>
      </c>
      <c r="D43" s="1339">
        <v>5419</v>
      </c>
      <c r="E43" s="1339">
        <v>1197</v>
      </c>
      <c r="F43" s="1340">
        <v>0</v>
      </c>
      <c r="G43" s="1339">
        <v>0</v>
      </c>
      <c r="H43" s="1340">
        <v>6616</v>
      </c>
      <c r="I43" s="1339"/>
      <c r="J43" s="1340">
        <v>336</v>
      </c>
      <c r="K43" s="1339">
        <v>0</v>
      </c>
      <c r="L43" s="1337">
        <v>6952</v>
      </c>
    </row>
    <row r="44" spans="1:12" s="878" customFormat="1" ht="12" customHeight="1" x14ac:dyDescent="0.2">
      <c r="A44" s="534" t="s">
        <v>488</v>
      </c>
      <c r="B44" s="146" t="s">
        <v>534</v>
      </c>
      <c r="C44" s="879" t="s">
        <v>571</v>
      </c>
      <c r="D44" s="1761">
        <v>32921</v>
      </c>
      <c r="E44" s="1761">
        <v>1347</v>
      </c>
      <c r="F44" s="1761">
        <v>-4866</v>
      </c>
      <c r="G44" s="1761">
        <v>0</v>
      </c>
      <c r="H44" s="1761">
        <v>29402</v>
      </c>
      <c r="I44" s="1761"/>
      <c r="J44" s="1761">
        <v>-552</v>
      </c>
      <c r="K44" s="1761">
        <v>0</v>
      </c>
      <c r="L44" s="1761">
        <v>28850</v>
      </c>
    </row>
    <row r="45" spans="1:12" s="878" customFormat="1" ht="12" customHeight="1" x14ac:dyDescent="0.2">
      <c r="A45" s="542" t="s">
        <v>489</v>
      </c>
      <c r="B45" s="155" t="s">
        <v>535</v>
      </c>
      <c r="C45" s="882" t="s">
        <v>571</v>
      </c>
      <c r="D45" s="1767">
        <v>2811</v>
      </c>
      <c r="E45" s="1767">
        <v>1363</v>
      </c>
      <c r="F45" s="1767">
        <v>7043</v>
      </c>
      <c r="G45" s="1767">
        <v>0</v>
      </c>
      <c r="H45" s="1767">
        <v>11217</v>
      </c>
      <c r="I45" s="1767"/>
      <c r="J45" s="1767">
        <v>4026</v>
      </c>
      <c r="K45" s="1767">
        <v>0</v>
      </c>
      <c r="L45" s="1767">
        <v>15243</v>
      </c>
    </row>
    <row r="46" spans="1:12" ht="19.5" customHeight="1" x14ac:dyDescent="0.2">
      <c r="A46" s="3309" t="s">
        <v>490</v>
      </c>
      <c r="B46" s="3324"/>
      <c r="C46" s="513" t="s">
        <v>571</v>
      </c>
      <c r="D46" s="1766">
        <v>0</v>
      </c>
      <c r="E46" s="1766">
        <v>0</v>
      </c>
      <c r="F46" s="1766">
        <v>0</v>
      </c>
      <c r="G46" s="1766">
        <v>0</v>
      </c>
      <c r="H46" s="1766">
        <v>0</v>
      </c>
      <c r="I46" s="1766"/>
      <c r="J46" s="1766">
        <v>0</v>
      </c>
      <c r="K46" s="1766">
        <v>0</v>
      </c>
      <c r="L46" s="1766">
        <v>0</v>
      </c>
    </row>
    <row r="47" spans="1:12" ht="12" customHeight="1" x14ac:dyDescent="0.2">
      <c r="A47" s="520" t="s">
        <v>58</v>
      </c>
      <c r="B47" s="514"/>
      <c r="C47" s="514"/>
      <c r="D47" s="1184"/>
      <c r="E47" s="1184"/>
      <c r="F47" s="1184"/>
      <c r="G47" s="1187"/>
      <c r="H47" s="1187" t="s">
        <v>491</v>
      </c>
      <c r="I47" s="1184"/>
      <c r="J47" s="1184"/>
      <c r="K47" s="1184"/>
      <c r="L47" s="1184"/>
    </row>
    <row r="48" spans="1:12" ht="9.75" customHeight="1" x14ac:dyDescent="0.2">
      <c r="A48" s="520" t="s">
        <v>59</v>
      </c>
      <c r="B48" s="514"/>
      <c r="C48" s="514"/>
      <c r="D48" s="1184"/>
      <c r="E48" s="1184"/>
      <c r="F48" s="1184"/>
      <c r="G48" s="1184"/>
      <c r="H48" s="1184"/>
      <c r="I48" s="1184"/>
      <c r="J48" s="1184"/>
      <c r="K48" s="1184"/>
      <c r="L48" s="1184"/>
    </row>
    <row r="49" spans="1:12" ht="9.75" customHeight="1" x14ac:dyDescent="0.2">
      <c r="A49" s="521"/>
      <c r="B49" s="514"/>
      <c r="C49" s="514"/>
      <c r="D49" s="1184"/>
      <c r="E49" s="1184"/>
      <c r="F49" s="1184"/>
      <c r="G49" s="1184"/>
      <c r="H49" s="1184"/>
      <c r="I49" s="1184"/>
      <c r="J49" s="1184"/>
      <c r="K49" s="1184"/>
      <c r="L49" s="1184"/>
    </row>
    <row r="50" spans="1:12" ht="10.5" customHeight="1" x14ac:dyDescent="0.2">
      <c r="D50" s="1193"/>
      <c r="E50" s="1193"/>
      <c r="F50" s="1193"/>
      <c r="G50" s="1193"/>
      <c r="H50" s="1193"/>
      <c r="I50" s="1193"/>
      <c r="J50" s="1193"/>
      <c r="K50" s="1193"/>
      <c r="L50" s="1193"/>
    </row>
    <row r="51" spans="1:12" ht="10.5" customHeight="1" x14ac:dyDescent="0.2">
      <c r="A51" s="539"/>
      <c r="B51" s="539"/>
      <c r="C51" s="539"/>
      <c r="D51" s="1194"/>
      <c r="E51" s="1194"/>
      <c r="F51" s="1194"/>
      <c r="G51" s="1194"/>
      <c r="H51" s="1194"/>
      <c r="I51" s="1194"/>
      <c r="J51" s="1194"/>
      <c r="K51" s="1194"/>
      <c r="L51" s="1194"/>
    </row>
  </sheetData>
  <mergeCells count="11">
    <mergeCell ref="A46:B46"/>
    <mergeCell ref="G1:K1"/>
    <mergeCell ref="G2:L2"/>
    <mergeCell ref="G3:H3"/>
    <mergeCell ref="A4:B5"/>
    <mergeCell ref="D4:H4"/>
    <mergeCell ref="I4:I5"/>
    <mergeCell ref="J4:J5"/>
    <mergeCell ref="K4:K5"/>
    <mergeCell ref="L4:L5"/>
    <mergeCell ref="A1:B1"/>
  </mergeCells>
  <phoneticPr fontId="2" type="noConversion"/>
  <printOptions horizontalCentered="1"/>
  <pageMargins left="0.19685039370078741" right="0.19685039370078741" top="0.6692913385826772" bottom="0.51181102362204722" header="0" footer="0.31496062992125984"/>
  <pageSetup paperSize="9" scale="92" firstPageNumber="31" fitToWidth="0" orientation="landscape" r:id="rId1"/>
  <headerFooter alignWithMargins="0">
    <oddFooter>&amp;C&amp;P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6"/>
  <dimension ref="A1:O82"/>
  <sheetViews>
    <sheetView view="pageBreakPreview" topLeftCell="A34" zoomScale="75" zoomScaleNormal="100" zoomScaleSheetLayoutView="75" workbookViewId="0">
      <selection sqref="A1:B1"/>
    </sheetView>
  </sheetViews>
  <sheetFormatPr defaultRowHeight="12.75" x14ac:dyDescent="0.2"/>
  <cols>
    <col min="1" max="1" width="5.28515625" style="504" customWidth="1"/>
    <col min="2" max="2" width="35.28515625" style="504" customWidth="1"/>
    <col min="3" max="3" width="0.85546875" style="504" customWidth="1"/>
    <col min="4" max="4" width="10" style="1190" customWidth="1"/>
    <col min="5" max="5" width="11" style="1190" customWidth="1"/>
    <col min="6" max="6" width="12" style="1201" customWidth="1"/>
    <col min="7" max="7" width="10" style="1201" customWidth="1"/>
    <col min="8" max="8" width="10.42578125" style="1201" customWidth="1"/>
    <col min="9" max="12" width="10" style="1201" customWidth="1"/>
    <col min="13" max="13" width="3.28515625" style="504" customWidth="1"/>
    <col min="14" max="15" width="9.7109375" style="504" bestFit="1" customWidth="1"/>
    <col min="16" max="16384" width="9.140625" style="504"/>
  </cols>
  <sheetData>
    <row r="1" spans="1:15" ht="27.75" customHeight="1" x14ac:dyDescent="0.2">
      <c r="A1" s="3323" t="s">
        <v>184</v>
      </c>
      <c r="B1" s="3075"/>
      <c r="C1" s="503"/>
      <c r="D1" s="1166"/>
      <c r="E1" s="1167"/>
      <c r="F1" s="1208"/>
      <c r="G1" s="3327" t="str">
        <f>[3]Coverpage!I7</f>
        <v>Poland</v>
      </c>
      <c r="H1" s="3327"/>
      <c r="I1" s="3327"/>
      <c r="J1" s="3327"/>
      <c r="K1" s="3327"/>
      <c r="L1" s="1195">
        <f>[3]Coverpage!I9</f>
        <v>964</v>
      </c>
    </row>
    <row r="2" spans="1:15" x14ac:dyDescent="0.2">
      <c r="A2" s="502" t="s">
        <v>475</v>
      </c>
      <c r="B2" s="543"/>
      <c r="C2" s="537"/>
      <c r="D2" s="1191"/>
      <c r="E2" s="1167"/>
      <c r="F2" s="2108"/>
      <c r="G2" s="3328" t="s">
        <v>549</v>
      </c>
      <c r="H2" s="3328"/>
      <c r="I2" s="3328"/>
      <c r="J2" s="3328"/>
      <c r="K2" s="3328"/>
      <c r="L2" s="3328"/>
    </row>
    <row r="3" spans="1:15" ht="12" customHeight="1" x14ac:dyDescent="0.2">
      <c r="A3" s="529"/>
      <c r="B3" s="508"/>
      <c r="C3" s="509"/>
      <c r="D3" s="1170"/>
      <c r="E3" s="1171"/>
      <c r="F3" s="1208"/>
      <c r="G3" s="3329" t="s">
        <v>64</v>
      </c>
      <c r="H3" s="3329"/>
      <c r="I3" s="1211" t="str">
        <f>[3]Coverpage!I11</f>
        <v xml:space="preserve"> </v>
      </c>
      <c r="J3" s="1211"/>
      <c r="K3" s="1211"/>
      <c r="L3" s="1211"/>
    </row>
    <row r="4" spans="1:15" ht="12" customHeight="1" x14ac:dyDescent="0.2">
      <c r="A4" s="3314" t="s">
        <v>477</v>
      </c>
      <c r="B4" s="3315"/>
      <c r="C4" s="510"/>
      <c r="D4" s="3316" t="s">
        <v>552</v>
      </c>
      <c r="E4" s="3317"/>
      <c r="F4" s="3317"/>
      <c r="G4" s="3317"/>
      <c r="H4" s="3318"/>
      <c r="I4" s="3325" t="s">
        <v>553</v>
      </c>
      <c r="J4" s="3325" t="s">
        <v>554</v>
      </c>
      <c r="K4" s="3325" t="s">
        <v>555</v>
      </c>
      <c r="L4" s="3325" t="s">
        <v>60</v>
      </c>
    </row>
    <row r="5" spans="1:15" ht="30" customHeight="1" x14ac:dyDescent="0.2">
      <c r="A5" s="3314"/>
      <c r="B5" s="3315"/>
      <c r="C5" s="510"/>
      <c r="D5" s="2100" t="s">
        <v>556</v>
      </c>
      <c r="E5" s="2101" t="s">
        <v>557</v>
      </c>
      <c r="F5" s="2104" t="s">
        <v>558</v>
      </c>
      <c r="G5" s="2104" t="s">
        <v>555</v>
      </c>
      <c r="H5" s="2102" t="s">
        <v>61</v>
      </c>
      <c r="I5" s="3326"/>
      <c r="J5" s="3326"/>
      <c r="K5" s="3326"/>
      <c r="L5" s="3326"/>
    </row>
    <row r="6" spans="1:15" ht="10.5" customHeight="1" x14ac:dyDescent="0.2">
      <c r="A6" s="530"/>
      <c r="B6" s="511"/>
      <c r="C6" s="511"/>
      <c r="D6" s="1173" t="s">
        <v>559</v>
      </c>
      <c r="E6" s="1174" t="s">
        <v>560</v>
      </c>
      <c r="F6" s="2109" t="s">
        <v>561</v>
      </c>
      <c r="G6" s="1213" t="s">
        <v>562</v>
      </c>
      <c r="H6" s="1206" t="s">
        <v>563</v>
      </c>
      <c r="I6" s="1213" t="s">
        <v>564</v>
      </c>
      <c r="J6" s="1213" t="s">
        <v>565</v>
      </c>
      <c r="K6" s="1213" t="s">
        <v>566</v>
      </c>
      <c r="L6" s="1197" t="s">
        <v>567</v>
      </c>
    </row>
    <row r="7" spans="1:15" ht="10.5" customHeight="1" x14ac:dyDescent="0.2">
      <c r="A7" s="531"/>
      <c r="B7" s="512" t="s">
        <v>568</v>
      </c>
      <c r="C7" s="513"/>
      <c r="D7" s="1198" t="str">
        <f>IF([7]Coverage!J18="","",[7]Coverage!J18)</f>
        <v>A</v>
      </c>
      <c r="E7" s="1198" t="str">
        <f>IF([7]Coverage!K18="","",[7]Coverage!K18)</f>
        <v>A</v>
      </c>
      <c r="F7" s="1196" t="str">
        <f>IF([7]Coverage!L18="","",[7]Coverage!L18)</f>
        <v>A</v>
      </c>
      <c r="G7" s="1199" t="str">
        <f>IF([7]Coverage!M18="","",[7]Coverage!M18)</f>
        <v>A</v>
      </c>
      <c r="H7" s="1199" t="str">
        <f>IF([7]Coverage!M18="","",[7]Coverage!M18)</f>
        <v>A</v>
      </c>
      <c r="I7" s="1199" t="str">
        <f>IF([7]Coverage!N18="","",[7]Coverage!N18)</f>
        <v/>
      </c>
      <c r="J7" s="1199" t="str">
        <f>IF([7]Coverage!O18="","",[7]Coverage!O18)</f>
        <v>A</v>
      </c>
      <c r="K7" s="1199" t="str">
        <f>IF([7]Coverage!P18="","",[7]Coverage!P18)</f>
        <v>A</v>
      </c>
      <c r="L7" s="1199" t="str">
        <f>IF([7]Coverage!P18="","",[7]Coverage!P18)</f>
        <v>A</v>
      </c>
    </row>
    <row r="8" spans="1:15" s="878" customFormat="1" ht="15" customHeight="1" x14ac:dyDescent="0.2">
      <c r="A8" s="556">
        <v>1</v>
      </c>
      <c r="B8" s="557" t="s">
        <v>536</v>
      </c>
      <c r="C8" s="877">
        <f>SUM(C9)+SUM(C42)+SUM(C52)+SUM(C62)</f>
        <v>0</v>
      </c>
      <c r="D8" s="1334">
        <v>238563</v>
      </c>
      <c r="E8" s="1334">
        <v>44742</v>
      </c>
      <c r="F8" s="1768">
        <v>197690</v>
      </c>
      <c r="G8" s="1768">
        <v>-81887</v>
      </c>
      <c r="H8" s="1768">
        <v>399108</v>
      </c>
      <c r="I8" s="1768"/>
      <c r="J8" s="1768">
        <v>153173</v>
      </c>
      <c r="K8" s="1768">
        <v>-78908</v>
      </c>
      <c r="L8" s="1768">
        <v>473373</v>
      </c>
      <c r="O8" s="881"/>
    </row>
    <row r="9" spans="1:15" s="878" customFormat="1" ht="15.75" customHeight="1" x14ac:dyDescent="0.2">
      <c r="A9" s="532">
        <v>11</v>
      </c>
      <c r="B9" s="515" t="s">
        <v>596</v>
      </c>
      <c r="C9" s="879" t="s">
        <v>571</v>
      </c>
      <c r="D9" s="1761">
        <v>209913</v>
      </c>
      <c r="E9" s="1761">
        <v>6195</v>
      </c>
      <c r="F9" s="1335">
        <v>0</v>
      </c>
      <c r="G9" s="1335">
        <v>-584</v>
      </c>
      <c r="H9" s="1335">
        <v>215524</v>
      </c>
      <c r="I9" s="1335"/>
      <c r="J9" s="1335">
        <v>54601</v>
      </c>
      <c r="K9" s="1335">
        <v>-1155</v>
      </c>
      <c r="L9" s="1335">
        <v>268970</v>
      </c>
    </row>
    <row r="10" spans="1:15" ht="15.75" customHeight="1" x14ac:dyDescent="0.2">
      <c r="A10" s="532">
        <v>111</v>
      </c>
      <c r="B10" s="545" t="s">
        <v>662</v>
      </c>
      <c r="C10" s="514" t="s">
        <v>571</v>
      </c>
      <c r="D10" s="1339">
        <v>60421</v>
      </c>
      <c r="E10" s="1339">
        <v>0</v>
      </c>
      <c r="F10" s="1336">
        <v>0</v>
      </c>
      <c r="G10" s="1336">
        <v>-120</v>
      </c>
      <c r="H10" s="1336">
        <v>60301</v>
      </c>
      <c r="I10" s="1336"/>
      <c r="J10" s="1336">
        <v>33214</v>
      </c>
      <c r="K10" s="1336">
        <v>0</v>
      </c>
      <c r="L10" s="1336">
        <v>93515</v>
      </c>
    </row>
    <row r="11" spans="1:15" ht="9.75" customHeight="1" x14ac:dyDescent="0.2">
      <c r="A11" s="533">
        <v>1111</v>
      </c>
      <c r="B11" s="546" t="s">
        <v>478</v>
      </c>
      <c r="C11" s="514" t="s">
        <v>571</v>
      </c>
      <c r="D11" s="1339">
        <v>35723</v>
      </c>
      <c r="E11" s="1339">
        <v>0</v>
      </c>
      <c r="F11" s="1336">
        <v>0</v>
      </c>
      <c r="G11" s="1336">
        <v>0</v>
      </c>
      <c r="H11" s="1336">
        <v>35723</v>
      </c>
      <c r="I11" s="1336"/>
      <c r="J11" s="1336">
        <v>25640</v>
      </c>
      <c r="K11" s="1336">
        <v>0</v>
      </c>
      <c r="L11" s="1336">
        <v>61363</v>
      </c>
    </row>
    <row r="12" spans="1:15" ht="9.75" customHeight="1" x14ac:dyDescent="0.2">
      <c r="A12" s="533">
        <v>1112</v>
      </c>
      <c r="B12" s="546" t="s">
        <v>479</v>
      </c>
      <c r="C12" s="514" t="s">
        <v>571</v>
      </c>
      <c r="D12" s="1339">
        <v>24698</v>
      </c>
      <c r="E12" s="1339">
        <v>0</v>
      </c>
      <c r="F12" s="1336">
        <v>0</v>
      </c>
      <c r="G12" s="1336">
        <v>-120</v>
      </c>
      <c r="H12" s="1336">
        <v>24578</v>
      </c>
      <c r="I12" s="1336"/>
      <c r="J12" s="1336">
        <v>7574</v>
      </c>
      <c r="K12" s="1336">
        <v>0</v>
      </c>
      <c r="L12" s="1336">
        <v>32152</v>
      </c>
    </row>
    <row r="13" spans="1:15" ht="9.75" customHeight="1" x14ac:dyDescent="0.2">
      <c r="A13" s="533">
        <v>1113</v>
      </c>
      <c r="B13" s="546" t="s">
        <v>480</v>
      </c>
      <c r="C13" s="514" t="s">
        <v>571</v>
      </c>
      <c r="D13" s="1339">
        <v>0</v>
      </c>
      <c r="E13" s="1339">
        <v>0</v>
      </c>
      <c r="F13" s="1336">
        <v>0</v>
      </c>
      <c r="G13" s="1336">
        <v>0</v>
      </c>
      <c r="H13" s="1336">
        <v>0</v>
      </c>
      <c r="I13" s="1336"/>
      <c r="J13" s="1336">
        <v>0</v>
      </c>
      <c r="K13" s="1336">
        <v>0</v>
      </c>
      <c r="L13" s="1336">
        <v>0</v>
      </c>
    </row>
    <row r="14" spans="1:15" s="878" customFormat="1" ht="15.75" customHeight="1" x14ac:dyDescent="0.2">
      <c r="A14" s="532">
        <v>112</v>
      </c>
      <c r="B14" s="545" t="s">
        <v>603</v>
      </c>
      <c r="C14" s="879" t="s">
        <v>571</v>
      </c>
      <c r="D14" s="1761">
        <v>0</v>
      </c>
      <c r="E14" s="1761">
        <v>3052</v>
      </c>
      <c r="F14" s="1335">
        <v>0</v>
      </c>
      <c r="G14" s="1335">
        <v>-108</v>
      </c>
      <c r="H14" s="1335">
        <v>2944</v>
      </c>
      <c r="I14" s="1335"/>
      <c r="J14" s="1335">
        <v>0</v>
      </c>
      <c r="K14" s="1335">
        <v>-108</v>
      </c>
      <c r="L14" s="1335">
        <v>2836</v>
      </c>
    </row>
    <row r="15" spans="1:15" s="878" customFormat="1" ht="15.75" customHeight="1" x14ac:dyDescent="0.2">
      <c r="A15" s="532">
        <v>113</v>
      </c>
      <c r="B15" s="545" t="s">
        <v>605</v>
      </c>
      <c r="C15" s="879" t="s">
        <v>571</v>
      </c>
      <c r="D15" s="1761">
        <v>0</v>
      </c>
      <c r="E15" s="1761">
        <v>0</v>
      </c>
      <c r="F15" s="1335">
        <v>0</v>
      </c>
      <c r="G15" s="1335">
        <v>0</v>
      </c>
      <c r="H15" s="1335">
        <v>0</v>
      </c>
      <c r="I15" s="1335"/>
      <c r="J15" s="1335">
        <v>13628</v>
      </c>
      <c r="K15" s="1335">
        <v>-620</v>
      </c>
      <c r="L15" s="1335">
        <v>13008</v>
      </c>
    </row>
    <row r="16" spans="1:15" ht="9.75" customHeight="1" x14ac:dyDescent="0.2">
      <c r="A16" s="533">
        <v>1131</v>
      </c>
      <c r="B16" s="546" t="s">
        <v>481</v>
      </c>
      <c r="C16" s="514" t="s">
        <v>571</v>
      </c>
      <c r="D16" s="1339">
        <v>0</v>
      </c>
      <c r="E16" s="1339">
        <v>0</v>
      </c>
      <c r="F16" s="1336">
        <v>0</v>
      </c>
      <c r="G16" s="1336">
        <v>0</v>
      </c>
      <c r="H16" s="1336">
        <v>0</v>
      </c>
      <c r="I16" s="1336"/>
      <c r="J16" s="1336">
        <v>13287</v>
      </c>
      <c r="K16" s="1336">
        <v>-620</v>
      </c>
      <c r="L16" s="1336">
        <v>12667</v>
      </c>
    </row>
    <row r="17" spans="1:12" ht="9.75" customHeight="1" x14ac:dyDescent="0.2">
      <c r="A17" s="533">
        <v>1132</v>
      </c>
      <c r="B17" s="546" t="s">
        <v>482</v>
      </c>
      <c r="C17" s="514" t="s">
        <v>571</v>
      </c>
      <c r="D17" s="1339">
        <v>0</v>
      </c>
      <c r="E17" s="1339">
        <v>0</v>
      </c>
      <c r="F17" s="1336">
        <v>0</v>
      </c>
      <c r="G17" s="1336">
        <v>0</v>
      </c>
      <c r="H17" s="1336">
        <v>0</v>
      </c>
      <c r="I17" s="1336"/>
      <c r="J17" s="1336">
        <v>0</v>
      </c>
      <c r="K17" s="1336">
        <v>0</v>
      </c>
      <c r="L17" s="1336">
        <v>0</v>
      </c>
    </row>
    <row r="18" spans="1:12" ht="9.75" customHeight="1" x14ac:dyDescent="0.2">
      <c r="A18" s="533">
        <v>1133</v>
      </c>
      <c r="B18" s="546" t="s">
        <v>483</v>
      </c>
      <c r="C18" s="514" t="s">
        <v>571</v>
      </c>
      <c r="D18" s="1339">
        <v>0</v>
      </c>
      <c r="E18" s="1339">
        <v>0</v>
      </c>
      <c r="F18" s="1336">
        <v>0</v>
      </c>
      <c r="G18" s="1336">
        <v>0</v>
      </c>
      <c r="H18" s="1336">
        <v>0</v>
      </c>
      <c r="I18" s="1336"/>
      <c r="J18" s="1336">
        <v>328</v>
      </c>
      <c r="K18" s="1336">
        <v>0</v>
      </c>
      <c r="L18" s="1336">
        <v>328</v>
      </c>
    </row>
    <row r="19" spans="1:12" ht="9.75" customHeight="1" x14ac:dyDescent="0.2">
      <c r="A19" s="533">
        <v>1134</v>
      </c>
      <c r="B19" s="546" t="s">
        <v>484</v>
      </c>
      <c r="C19" s="514" t="s">
        <v>571</v>
      </c>
      <c r="D19" s="1339">
        <v>0</v>
      </c>
      <c r="E19" s="1339">
        <v>0</v>
      </c>
      <c r="F19" s="1336">
        <v>0</v>
      </c>
      <c r="G19" s="1336">
        <v>0</v>
      </c>
      <c r="H19" s="1336">
        <v>0</v>
      </c>
      <c r="I19" s="1336"/>
      <c r="J19" s="1336">
        <v>0</v>
      </c>
      <c r="K19" s="1336">
        <v>0</v>
      </c>
      <c r="L19" s="1336">
        <v>0</v>
      </c>
    </row>
    <row r="20" spans="1:12" ht="9.75" customHeight="1" x14ac:dyDescent="0.2">
      <c r="A20" s="533">
        <v>1135</v>
      </c>
      <c r="B20" s="546" t="s">
        <v>485</v>
      </c>
      <c r="C20" s="527" t="s">
        <v>571</v>
      </c>
      <c r="D20" s="1337">
        <v>0</v>
      </c>
      <c r="E20" s="1339">
        <v>0</v>
      </c>
      <c r="F20" s="1336">
        <v>0</v>
      </c>
      <c r="G20" s="1336">
        <v>0</v>
      </c>
      <c r="H20" s="1336">
        <v>0</v>
      </c>
      <c r="I20" s="1336"/>
      <c r="J20" s="1336">
        <v>0</v>
      </c>
      <c r="K20" s="1336">
        <v>0</v>
      </c>
      <c r="L20" s="1336">
        <v>0</v>
      </c>
    </row>
    <row r="21" spans="1:12" ht="9.75" customHeight="1" x14ac:dyDescent="0.2">
      <c r="A21" s="533">
        <v>1136</v>
      </c>
      <c r="B21" s="546" t="s">
        <v>486</v>
      </c>
      <c r="C21" s="527" t="s">
        <v>571</v>
      </c>
      <c r="D21" s="1337">
        <v>0</v>
      </c>
      <c r="E21" s="1339">
        <v>0</v>
      </c>
      <c r="F21" s="1336">
        <v>0</v>
      </c>
      <c r="G21" s="1336">
        <v>0</v>
      </c>
      <c r="H21" s="1336">
        <v>0</v>
      </c>
      <c r="I21" s="1336"/>
      <c r="J21" s="1336">
        <v>13</v>
      </c>
      <c r="K21" s="1336">
        <v>0</v>
      </c>
      <c r="L21" s="1336">
        <v>13</v>
      </c>
    </row>
    <row r="22" spans="1:12" s="878" customFormat="1" ht="15.75" customHeight="1" x14ac:dyDescent="0.2">
      <c r="A22" s="532">
        <v>114</v>
      </c>
      <c r="B22" s="545" t="s">
        <v>215</v>
      </c>
      <c r="C22" s="883" t="s">
        <v>571</v>
      </c>
      <c r="D22" s="1769">
        <v>147602</v>
      </c>
      <c r="E22" s="1761">
        <v>3143</v>
      </c>
      <c r="F22" s="1335">
        <v>0</v>
      </c>
      <c r="G22" s="1335">
        <v>-356</v>
      </c>
      <c r="H22" s="1335">
        <v>150389</v>
      </c>
      <c r="I22" s="1335"/>
      <c r="J22" s="1335">
        <v>3573</v>
      </c>
      <c r="K22" s="1335">
        <v>-427</v>
      </c>
      <c r="L22" s="1335">
        <v>153535</v>
      </c>
    </row>
    <row r="23" spans="1:12" ht="9.75" customHeight="1" x14ac:dyDescent="0.2">
      <c r="A23" s="533">
        <v>1141</v>
      </c>
      <c r="B23" s="546" t="s">
        <v>134</v>
      </c>
      <c r="C23" s="527" t="s">
        <v>571</v>
      </c>
      <c r="D23" s="1770">
        <v>98720</v>
      </c>
      <c r="E23" s="1339">
        <v>0</v>
      </c>
      <c r="F23" s="1336">
        <v>0</v>
      </c>
      <c r="G23" s="1336">
        <v>-356</v>
      </c>
      <c r="H23" s="1336">
        <v>98364</v>
      </c>
      <c r="I23" s="1336"/>
      <c r="J23" s="1336">
        <v>0</v>
      </c>
      <c r="K23" s="1336">
        <v>-427</v>
      </c>
      <c r="L23" s="1336">
        <v>97937</v>
      </c>
    </row>
    <row r="24" spans="1:12" ht="9.75" customHeight="1" x14ac:dyDescent="0.2">
      <c r="A24" s="533">
        <v>11411</v>
      </c>
      <c r="B24" s="547" t="s">
        <v>135</v>
      </c>
      <c r="C24" s="527" t="s">
        <v>571</v>
      </c>
      <c r="D24" s="1770">
        <v>97845</v>
      </c>
      <c r="E24" s="1339">
        <v>0</v>
      </c>
      <c r="F24" s="1336">
        <v>0</v>
      </c>
      <c r="G24" s="1336">
        <v>-356</v>
      </c>
      <c r="H24" s="1336">
        <v>97489</v>
      </c>
      <c r="I24" s="1336"/>
      <c r="J24" s="1336">
        <v>0</v>
      </c>
      <c r="K24" s="1336">
        <v>-427</v>
      </c>
      <c r="L24" s="1336">
        <v>97062</v>
      </c>
    </row>
    <row r="25" spans="1:12" ht="9.75" customHeight="1" x14ac:dyDescent="0.2">
      <c r="A25" s="533">
        <v>11412</v>
      </c>
      <c r="B25" s="547" t="s">
        <v>136</v>
      </c>
      <c r="C25" s="527" t="s">
        <v>571</v>
      </c>
      <c r="D25" s="1770">
        <v>875</v>
      </c>
      <c r="E25" s="1339">
        <v>0</v>
      </c>
      <c r="F25" s="1336">
        <v>0</v>
      </c>
      <c r="G25" s="1336">
        <v>0</v>
      </c>
      <c r="H25" s="1336">
        <v>875</v>
      </c>
      <c r="I25" s="1336"/>
      <c r="J25" s="1336">
        <v>0</v>
      </c>
      <c r="K25" s="1336">
        <v>0</v>
      </c>
      <c r="L25" s="1336">
        <v>875</v>
      </c>
    </row>
    <row r="26" spans="1:12" ht="9.75" customHeight="1" x14ac:dyDescent="0.2">
      <c r="A26" s="533">
        <v>11413</v>
      </c>
      <c r="B26" s="547" t="s">
        <v>137</v>
      </c>
      <c r="C26" s="527" t="s">
        <v>571</v>
      </c>
      <c r="D26" s="1770">
        <v>0</v>
      </c>
      <c r="E26" s="1339">
        <v>0</v>
      </c>
      <c r="F26" s="1336">
        <v>0</v>
      </c>
      <c r="G26" s="1336">
        <v>0</v>
      </c>
      <c r="H26" s="1336">
        <v>0</v>
      </c>
      <c r="I26" s="1336"/>
      <c r="J26" s="1336">
        <v>0</v>
      </c>
      <c r="K26" s="1336">
        <v>0</v>
      </c>
      <c r="L26" s="1336">
        <v>0</v>
      </c>
    </row>
    <row r="27" spans="1:12" ht="9.75" customHeight="1" x14ac:dyDescent="0.2">
      <c r="A27" s="533">
        <v>1142</v>
      </c>
      <c r="B27" s="546" t="s">
        <v>138</v>
      </c>
      <c r="C27" s="527" t="s">
        <v>571</v>
      </c>
      <c r="D27" s="1770">
        <v>47661</v>
      </c>
      <c r="E27" s="1339">
        <v>0</v>
      </c>
      <c r="F27" s="1336">
        <v>0</v>
      </c>
      <c r="G27" s="1336">
        <v>0</v>
      </c>
      <c r="H27" s="1336">
        <v>47661</v>
      </c>
      <c r="I27" s="1336"/>
      <c r="J27" s="1336">
        <v>0</v>
      </c>
      <c r="K27" s="1336">
        <v>0</v>
      </c>
      <c r="L27" s="1336">
        <v>47661</v>
      </c>
    </row>
    <row r="28" spans="1:12" ht="9.75" customHeight="1" x14ac:dyDescent="0.2">
      <c r="A28" s="533">
        <v>1143</v>
      </c>
      <c r="B28" s="546" t="s">
        <v>139</v>
      </c>
      <c r="C28" s="527" t="s">
        <v>571</v>
      </c>
      <c r="D28" s="1770">
        <v>0</v>
      </c>
      <c r="E28" s="1339">
        <v>0</v>
      </c>
      <c r="F28" s="1336">
        <v>0</v>
      </c>
      <c r="G28" s="1336">
        <v>0</v>
      </c>
      <c r="H28" s="1336">
        <v>0</v>
      </c>
      <c r="I28" s="1336"/>
      <c r="J28" s="1336">
        <v>0</v>
      </c>
      <c r="K28" s="1336">
        <v>0</v>
      </c>
      <c r="L28" s="1336">
        <v>0</v>
      </c>
    </row>
    <row r="29" spans="1:12" ht="9.75" customHeight="1" x14ac:dyDescent="0.2">
      <c r="A29" s="533">
        <v>1144</v>
      </c>
      <c r="B29" s="546" t="s">
        <v>140</v>
      </c>
      <c r="C29" s="527" t="s">
        <v>571</v>
      </c>
      <c r="D29" s="1770">
        <v>1108</v>
      </c>
      <c r="E29" s="1339">
        <v>681</v>
      </c>
      <c r="F29" s="1336">
        <v>0</v>
      </c>
      <c r="G29" s="1336">
        <v>0</v>
      </c>
      <c r="H29" s="1336">
        <v>1789</v>
      </c>
      <c r="I29" s="1336"/>
      <c r="J29" s="1336">
        <v>0</v>
      </c>
      <c r="K29" s="1336">
        <v>0</v>
      </c>
      <c r="L29" s="1336">
        <v>1789</v>
      </c>
    </row>
    <row r="30" spans="1:12" ht="9.75" customHeight="1" x14ac:dyDescent="0.2">
      <c r="A30" s="533">
        <v>1145</v>
      </c>
      <c r="B30" s="546" t="s">
        <v>141</v>
      </c>
      <c r="C30" s="527" t="s">
        <v>571</v>
      </c>
      <c r="D30" s="1770">
        <v>113</v>
      </c>
      <c r="E30" s="1339">
        <v>2462</v>
      </c>
      <c r="F30" s="1336">
        <v>0</v>
      </c>
      <c r="G30" s="1336">
        <v>0</v>
      </c>
      <c r="H30" s="1336">
        <v>2575</v>
      </c>
      <c r="I30" s="1336"/>
      <c r="J30" s="1336">
        <v>3573</v>
      </c>
      <c r="K30" s="1336">
        <v>0</v>
      </c>
      <c r="L30" s="1336">
        <v>6148</v>
      </c>
    </row>
    <row r="31" spans="1:12" ht="9.75" customHeight="1" x14ac:dyDescent="0.2">
      <c r="A31" s="533">
        <v>11451</v>
      </c>
      <c r="B31" s="547" t="s">
        <v>142</v>
      </c>
      <c r="C31" s="527" t="s">
        <v>571</v>
      </c>
      <c r="D31" s="1770">
        <v>0</v>
      </c>
      <c r="E31" s="1339">
        <v>0</v>
      </c>
      <c r="F31" s="1336">
        <v>0</v>
      </c>
      <c r="G31" s="1336">
        <v>0</v>
      </c>
      <c r="H31" s="1336">
        <v>0</v>
      </c>
      <c r="I31" s="1336"/>
      <c r="J31" s="1336">
        <v>813</v>
      </c>
      <c r="K31" s="1336">
        <v>0</v>
      </c>
      <c r="L31" s="1336">
        <v>813</v>
      </c>
    </row>
    <row r="32" spans="1:12" ht="9.75" customHeight="1" x14ac:dyDescent="0.2">
      <c r="A32" s="533">
        <v>11452</v>
      </c>
      <c r="B32" s="547" t="s">
        <v>143</v>
      </c>
      <c r="C32" s="527" t="s">
        <v>571</v>
      </c>
      <c r="D32" s="1770">
        <v>113</v>
      </c>
      <c r="E32" s="1339">
        <v>2462</v>
      </c>
      <c r="F32" s="1336">
        <v>0</v>
      </c>
      <c r="G32" s="1336">
        <v>0</v>
      </c>
      <c r="H32" s="1336">
        <v>2575</v>
      </c>
      <c r="I32" s="1336"/>
      <c r="J32" s="1336">
        <v>2760</v>
      </c>
      <c r="K32" s="1336">
        <v>0</v>
      </c>
      <c r="L32" s="1336">
        <v>5335</v>
      </c>
    </row>
    <row r="33" spans="1:12" ht="9.75" customHeight="1" x14ac:dyDescent="0.2">
      <c r="A33" s="533">
        <v>1146</v>
      </c>
      <c r="B33" s="546" t="s">
        <v>624</v>
      </c>
      <c r="C33" s="527" t="s">
        <v>571</v>
      </c>
      <c r="D33" s="1770">
        <v>0</v>
      </c>
      <c r="E33" s="1339">
        <v>0</v>
      </c>
      <c r="F33" s="1336">
        <v>0</v>
      </c>
      <c r="G33" s="1336">
        <v>0</v>
      </c>
      <c r="H33" s="1336">
        <v>0</v>
      </c>
      <c r="I33" s="1336"/>
      <c r="J33" s="1336">
        <v>0</v>
      </c>
      <c r="K33" s="1336">
        <v>0</v>
      </c>
      <c r="L33" s="1336">
        <v>0</v>
      </c>
    </row>
    <row r="34" spans="1:12" s="878" customFormat="1" ht="15.75" customHeight="1" x14ac:dyDescent="0.2">
      <c r="A34" s="532">
        <v>115</v>
      </c>
      <c r="B34" s="545" t="s">
        <v>228</v>
      </c>
      <c r="C34" s="883" t="s">
        <v>571</v>
      </c>
      <c r="D34" s="1769">
        <v>1760</v>
      </c>
      <c r="E34" s="1761">
        <v>0</v>
      </c>
      <c r="F34" s="1335">
        <v>0</v>
      </c>
      <c r="G34" s="1335">
        <v>0</v>
      </c>
      <c r="H34" s="1335">
        <v>1760</v>
      </c>
      <c r="I34" s="1335"/>
      <c r="J34" s="1335">
        <v>0</v>
      </c>
      <c r="K34" s="1335">
        <v>0</v>
      </c>
      <c r="L34" s="1335">
        <v>1760</v>
      </c>
    </row>
    <row r="35" spans="1:12" ht="9.75" customHeight="1" x14ac:dyDescent="0.2">
      <c r="A35" s="533">
        <v>1151</v>
      </c>
      <c r="B35" s="546" t="s">
        <v>625</v>
      </c>
      <c r="C35" s="527" t="s">
        <v>571</v>
      </c>
      <c r="D35" s="1770">
        <v>1760</v>
      </c>
      <c r="E35" s="1339">
        <v>0</v>
      </c>
      <c r="F35" s="1336">
        <v>0</v>
      </c>
      <c r="G35" s="1336">
        <v>0</v>
      </c>
      <c r="H35" s="1336">
        <v>1760</v>
      </c>
      <c r="I35" s="1336"/>
      <c r="J35" s="1336">
        <v>0</v>
      </c>
      <c r="K35" s="1336">
        <v>0</v>
      </c>
      <c r="L35" s="1336">
        <v>1760</v>
      </c>
    </row>
    <row r="36" spans="1:12" ht="9.75" customHeight="1" x14ac:dyDescent="0.2">
      <c r="A36" s="533">
        <v>1152</v>
      </c>
      <c r="B36" s="546" t="s">
        <v>626</v>
      </c>
      <c r="C36" s="527" t="s">
        <v>571</v>
      </c>
      <c r="D36" s="1770">
        <v>0</v>
      </c>
      <c r="E36" s="1339">
        <v>0</v>
      </c>
      <c r="F36" s="1336">
        <v>0</v>
      </c>
      <c r="G36" s="1336">
        <v>0</v>
      </c>
      <c r="H36" s="1336">
        <v>0</v>
      </c>
      <c r="I36" s="1336"/>
      <c r="J36" s="1336">
        <v>0</v>
      </c>
      <c r="K36" s="1336">
        <v>0</v>
      </c>
      <c r="L36" s="1336">
        <v>0</v>
      </c>
    </row>
    <row r="37" spans="1:12" ht="9.75" customHeight="1" x14ac:dyDescent="0.2">
      <c r="A37" s="533">
        <v>1153</v>
      </c>
      <c r="B37" s="546" t="s">
        <v>627</v>
      </c>
      <c r="C37" s="527" t="s">
        <v>571</v>
      </c>
      <c r="D37" s="1770">
        <v>0</v>
      </c>
      <c r="E37" s="1339">
        <v>0</v>
      </c>
      <c r="F37" s="1336">
        <v>0</v>
      </c>
      <c r="G37" s="1336">
        <v>0</v>
      </c>
      <c r="H37" s="1336">
        <v>0</v>
      </c>
      <c r="I37" s="1336"/>
      <c r="J37" s="1336">
        <v>0</v>
      </c>
      <c r="K37" s="1336">
        <v>0</v>
      </c>
      <c r="L37" s="1336">
        <v>0</v>
      </c>
    </row>
    <row r="38" spans="1:12" ht="9.75" customHeight="1" x14ac:dyDescent="0.2">
      <c r="A38" s="533">
        <v>1154</v>
      </c>
      <c r="B38" s="546" t="s">
        <v>628</v>
      </c>
      <c r="C38" s="527" t="s">
        <v>571</v>
      </c>
      <c r="D38" s="1770">
        <v>0</v>
      </c>
      <c r="E38" s="1339">
        <v>0</v>
      </c>
      <c r="F38" s="1336">
        <v>0</v>
      </c>
      <c r="G38" s="1336">
        <v>0</v>
      </c>
      <c r="H38" s="1336">
        <v>0</v>
      </c>
      <c r="I38" s="1336"/>
      <c r="J38" s="1336">
        <v>0</v>
      </c>
      <c r="K38" s="1336">
        <v>0</v>
      </c>
      <c r="L38" s="1336">
        <v>0</v>
      </c>
    </row>
    <row r="39" spans="1:12" ht="9.75" customHeight="1" x14ac:dyDescent="0.2">
      <c r="A39" s="533">
        <v>1155</v>
      </c>
      <c r="B39" s="546" t="s">
        <v>629</v>
      </c>
      <c r="C39" s="527" t="s">
        <v>571</v>
      </c>
      <c r="D39" s="1770">
        <v>0</v>
      </c>
      <c r="E39" s="1339">
        <v>0</v>
      </c>
      <c r="F39" s="1336">
        <v>0</v>
      </c>
      <c r="G39" s="1336">
        <v>0</v>
      </c>
      <c r="H39" s="1336">
        <v>0</v>
      </c>
      <c r="I39" s="1336"/>
      <c r="J39" s="1336">
        <v>0</v>
      </c>
      <c r="K39" s="1336">
        <v>0</v>
      </c>
      <c r="L39" s="1336">
        <v>0</v>
      </c>
    </row>
    <row r="40" spans="1:12" ht="9.75" customHeight="1" x14ac:dyDescent="0.2">
      <c r="A40" s="533">
        <v>1156</v>
      </c>
      <c r="B40" s="546" t="s">
        <v>630</v>
      </c>
      <c r="C40" s="527" t="s">
        <v>571</v>
      </c>
      <c r="D40" s="1770">
        <v>0</v>
      </c>
      <c r="E40" s="1339">
        <v>0</v>
      </c>
      <c r="F40" s="1336">
        <v>0</v>
      </c>
      <c r="G40" s="1336">
        <v>0</v>
      </c>
      <c r="H40" s="1336">
        <v>0</v>
      </c>
      <c r="I40" s="1336"/>
      <c r="J40" s="1336">
        <v>0</v>
      </c>
      <c r="K40" s="1336">
        <v>0</v>
      </c>
      <c r="L40" s="1336">
        <v>0</v>
      </c>
    </row>
    <row r="41" spans="1:12" s="878" customFormat="1" ht="16.5" customHeight="1" x14ac:dyDescent="0.2">
      <c r="A41" s="554">
        <v>116</v>
      </c>
      <c r="B41" s="555" t="s">
        <v>236</v>
      </c>
      <c r="C41" s="884" t="s">
        <v>571</v>
      </c>
      <c r="D41" s="1771">
        <v>130</v>
      </c>
      <c r="E41" s="1767">
        <v>0</v>
      </c>
      <c r="F41" s="1341">
        <v>0</v>
      </c>
      <c r="G41" s="1341">
        <v>0</v>
      </c>
      <c r="H41" s="1341">
        <v>130</v>
      </c>
      <c r="I41" s="1341"/>
      <c r="J41" s="1341">
        <v>4186</v>
      </c>
      <c r="K41" s="1341">
        <v>0</v>
      </c>
      <c r="L41" s="1341">
        <v>4316</v>
      </c>
    </row>
    <row r="42" spans="1:12" s="878" customFormat="1" ht="14.25" customHeight="1" x14ac:dyDescent="0.2">
      <c r="A42" s="556">
        <v>12</v>
      </c>
      <c r="B42" s="557" t="s">
        <v>12</v>
      </c>
      <c r="C42" s="885" t="s">
        <v>571</v>
      </c>
      <c r="D42" s="1772">
        <v>9722</v>
      </c>
      <c r="E42" s="1334">
        <v>0</v>
      </c>
      <c r="F42" s="1768">
        <v>140422</v>
      </c>
      <c r="G42" s="1768">
        <v>0</v>
      </c>
      <c r="H42" s="1768">
        <v>150144</v>
      </c>
      <c r="I42" s="1768"/>
      <c r="J42" s="1768">
        <v>0</v>
      </c>
      <c r="K42" s="1768">
        <v>0</v>
      </c>
      <c r="L42" s="1768">
        <v>150144</v>
      </c>
    </row>
    <row r="43" spans="1:12" ht="14.25" customHeight="1" x14ac:dyDescent="0.2">
      <c r="A43" s="532">
        <v>121</v>
      </c>
      <c r="B43" s="545" t="s">
        <v>211</v>
      </c>
      <c r="C43" s="527" t="s">
        <v>571</v>
      </c>
      <c r="D43" s="1770">
        <v>0</v>
      </c>
      <c r="E43" s="1339">
        <v>0</v>
      </c>
      <c r="F43" s="1336">
        <v>140422</v>
      </c>
      <c r="G43" s="1336">
        <v>0</v>
      </c>
      <c r="H43" s="1336">
        <v>140422</v>
      </c>
      <c r="I43" s="1336"/>
      <c r="J43" s="1336">
        <v>0</v>
      </c>
      <c r="K43" s="1336">
        <v>0</v>
      </c>
      <c r="L43" s="1336">
        <v>140422</v>
      </c>
    </row>
    <row r="44" spans="1:12" ht="9.75" customHeight="1" x14ac:dyDescent="0.2">
      <c r="A44" s="533">
        <v>1211</v>
      </c>
      <c r="B44" s="546" t="s">
        <v>631</v>
      </c>
      <c r="C44" s="527" t="s">
        <v>571</v>
      </c>
      <c r="D44" s="1770">
        <v>0</v>
      </c>
      <c r="E44" s="1339">
        <v>0</v>
      </c>
      <c r="F44" s="1336">
        <v>0</v>
      </c>
      <c r="G44" s="1336">
        <v>0</v>
      </c>
      <c r="H44" s="1336">
        <v>0</v>
      </c>
      <c r="I44" s="1336"/>
      <c r="J44" s="1336">
        <v>0</v>
      </c>
      <c r="K44" s="1336">
        <v>0</v>
      </c>
      <c r="L44" s="1336">
        <v>0</v>
      </c>
    </row>
    <row r="45" spans="1:12" ht="9.75" customHeight="1" x14ac:dyDescent="0.2">
      <c r="A45" s="533">
        <v>1212</v>
      </c>
      <c r="B45" s="546" t="s">
        <v>644</v>
      </c>
      <c r="C45" s="527" t="s">
        <v>571</v>
      </c>
      <c r="D45" s="1337">
        <v>0</v>
      </c>
      <c r="E45" s="1339">
        <v>0</v>
      </c>
      <c r="F45" s="1336">
        <v>140422</v>
      </c>
      <c r="G45" s="1336">
        <v>0</v>
      </c>
      <c r="H45" s="1336">
        <v>140422</v>
      </c>
      <c r="I45" s="1336"/>
      <c r="J45" s="1336">
        <v>0</v>
      </c>
      <c r="K45" s="1336">
        <v>0</v>
      </c>
      <c r="L45" s="1336">
        <v>140422</v>
      </c>
    </row>
    <row r="46" spans="1:12" ht="9.75" customHeight="1" x14ac:dyDescent="0.2">
      <c r="A46" s="533">
        <v>1213</v>
      </c>
      <c r="B46" s="546" t="s">
        <v>297</v>
      </c>
      <c r="C46" s="527" t="s">
        <v>571</v>
      </c>
      <c r="D46" s="1337">
        <v>0</v>
      </c>
      <c r="E46" s="1339">
        <v>0</v>
      </c>
      <c r="F46" s="1336">
        <v>0</v>
      </c>
      <c r="G46" s="1336">
        <v>0</v>
      </c>
      <c r="H46" s="1336">
        <v>0</v>
      </c>
      <c r="I46" s="1336"/>
      <c r="J46" s="1336">
        <v>0</v>
      </c>
      <c r="K46" s="1336">
        <v>0</v>
      </c>
      <c r="L46" s="1336">
        <v>0</v>
      </c>
    </row>
    <row r="47" spans="1:12" ht="9.75" customHeight="1" x14ac:dyDescent="0.2">
      <c r="A47" s="533">
        <v>1214</v>
      </c>
      <c r="B47" s="546" t="s">
        <v>298</v>
      </c>
      <c r="C47" s="527" t="s">
        <v>571</v>
      </c>
      <c r="D47" s="1337">
        <v>0</v>
      </c>
      <c r="E47" s="1339">
        <v>0</v>
      </c>
      <c r="F47" s="1336">
        <v>0</v>
      </c>
      <c r="G47" s="1336">
        <v>0</v>
      </c>
      <c r="H47" s="1336">
        <v>0</v>
      </c>
      <c r="I47" s="1336"/>
      <c r="J47" s="1336">
        <v>0</v>
      </c>
      <c r="K47" s="1336">
        <v>0</v>
      </c>
      <c r="L47" s="1336">
        <v>0</v>
      </c>
    </row>
    <row r="48" spans="1:12" ht="14.25" customHeight="1" x14ac:dyDescent="0.2">
      <c r="A48" s="532">
        <v>122</v>
      </c>
      <c r="B48" s="545" t="s">
        <v>212</v>
      </c>
      <c r="C48" s="527" t="s">
        <v>571</v>
      </c>
      <c r="D48" s="1337">
        <v>9722</v>
      </c>
      <c r="E48" s="1339">
        <v>0</v>
      </c>
      <c r="F48" s="1336">
        <v>0</v>
      </c>
      <c r="G48" s="1336">
        <v>0</v>
      </c>
      <c r="H48" s="1336">
        <v>9722</v>
      </c>
      <c r="I48" s="1336"/>
      <c r="J48" s="1336">
        <v>0</v>
      </c>
      <c r="K48" s="1336">
        <v>0</v>
      </c>
      <c r="L48" s="1336">
        <v>9722</v>
      </c>
    </row>
    <row r="49" spans="1:14" ht="9.75" customHeight="1" x14ac:dyDescent="0.2">
      <c r="A49" s="533">
        <v>1221</v>
      </c>
      <c r="B49" s="546" t="s">
        <v>631</v>
      </c>
      <c r="C49" s="527" t="s">
        <v>571</v>
      </c>
      <c r="D49" s="1337">
        <v>0</v>
      </c>
      <c r="E49" s="1339">
        <v>0</v>
      </c>
      <c r="F49" s="1336">
        <v>0</v>
      </c>
      <c r="G49" s="1336">
        <v>0</v>
      </c>
      <c r="H49" s="1336">
        <v>0</v>
      </c>
      <c r="I49" s="1336"/>
      <c r="J49" s="1336">
        <v>0</v>
      </c>
      <c r="K49" s="1336">
        <v>0</v>
      </c>
      <c r="L49" s="1336">
        <v>0</v>
      </c>
    </row>
    <row r="50" spans="1:14" ht="9.75" customHeight="1" x14ac:dyDescent="0.2">
      <c r="A50" s="533">
        <v>1222</v>
      </c>
      <c r="B50" s="546" t="s">
        <v>644</v>
      </c>
      <c r="C50" s="527" t="s">
        <v>571</v>
      </c>
      <c r="D50" s="1337">
        <v>0</v>
      </c>
      <c r="E50" s="1339">
        <v>0</v>
      </c>
      <c r="F50" s="1336">
        <v>0</v>
      </c>
      <c r="G50" s="1336">
        <v>0</v>
      </c>
      <c r="H50" s="1336">
        <v>0</v>
      </c>
      <c r="I50" s="1336"/>
      <c r="J50" s="1336">
        <v>0</v>
      </c>
      <c r="K50" s="1336">
        <v>0</v>
      </c>
      <c r="L50" s="1336">
        <v>0</v>
      </c>
    </row>
    <row r="51" spans="1:14" ht="9.75" customHeight="1" x14ac:dyDescent="0.2">
      <c r="A51" s="533">
        <v>1223</v>
      </c>
      <c r="B51" s="546" t="s">
        <v>299</v>
      </c>
      <c r="C51" s="527" t="s">
        <v>571</v>
      </c>
      <c r="D51" s="1337">
        <v>9722</v>
      </c>
      <c r="E51" s="1339">
        <v>0</v>
      </c>
      <c r="F51" s="1336">
        <v>0</v>
      </c>
      <c r="G51" s="1336">
        <v>0</v>
      </c>
      <c r="H51" s="1336">
        <v>9722</v>
      </c>
      <c r="I51" s="1336"/>
      <c r="J51" s="1336">
        <v>0</v>
      </c>
      <c r="K51" s="1336">
        <v>0</v>
      </c>
      <c r="L51" s="1336">
        <v>9722</v>
      </c>
    </row>
    <row r="52" spans="1:14" s="878" customFormat="1" ht="14.25" customHeight="1" x14ac:dyDescent="0.2">
      <c r="A52" s="532">
        <v>13</v>
      </c>
      <c r="B52" s="515" t="s">
        <v>249</v>
      </c>
      <c r="C52" s="883" t="s">
        <v>571</v>
      </c>
      <c r="D52" s="1338">
        <v>6219</v>
      </c>
      <c r="E52" s="1761">
        <v>23978</v>
      </c>
      <c r="F52" s="1335">
        <v>56171</v>
      </c>
      <c r="G52" s="1335">
        <v>-81301</v>
      </c>
      <c r="H52" s="1335">
        <v>5067</v>
      </c>
      <c r="I52" s="1335"/>
      <c r="J52" s="1335">
        <v>78524</v>
      </c>
      <c r="K52" s="1335">
        <v>-77695</v>
      </c>
      <c r="L52" s="1335">
        <v>5896</v>
      </c>
    </row>
    <row r="53" spans="1:14" s="878" customFormat="1" ht="14.25" customHeight="1" x14ac:dyDescent="0.2">
      <c r="A53" s="532">
        <v>131</v>
      </c>
      <c r="B53" s="545" t="s">
        <v>251</v>
      </c>
      <c r="C53" s="883" t="s">
        <v>571</v>
      </c>
      <c r="D53" s="1338">
        <v>0</v>
      </c>
      <c r="E53" s="1761">
        <v>0</v>
      </c>
      <c r="F53" s="1335">
        <v>20</v>
      </c>
      <c r="G53" s="1335">
        <v>0</v>
      </c>
      <c r="H53" s="1335">
        <v>20</v>
      </c>
      <c r="I53" s="1335"/>
      <c r="J53" s="1335">
        <v>0</v>
      </c>
      <c r="K53" s="1335">
        <v>0</v>
      </c>
      <c r="L53" s="1335">
        <v>20</v>
      </c>
    </row>
    <row r="54" spans="1:14" ht="9.75" customHeight="1" x14ac:dyDescent="0.2">
      <c r="A54" s="533">
        <v>1311</v>
      </c>
      <c r="B54" s="546" t="s">
        <v>300</v>
      </c>
      <c r="C54" s="527" t="s">
        <v>571</v>
      </c>
      <c r="D54" s="1337">
        <v>0</v>
      </c>
      <c r="E54" s="1339">
        <v>0</v>
      </c>
      <c r="F54" s="1336">
        <v>20</v>
      </c>
      <c r="G54" s="1336">
        <v>0</v>
      </c>
      <c r="H54" s="1336">
        <v>20</v>
      </c>
      <c r="I54" s="1336"/>
      <c r="J54" s="1336">
        <v>0</v>
      </c>
      <c r="K54" s="1336">
        <v>0</v>
      </c>
      <c r="L54" s="1336">
        <v>20</v>
      </c>
    </row>
    <row r="55" spans="1:14" ht="9.75" customHeight="1" x14ac:dyDescent="0.2">
      <c r="A55" s="533">
        <v>1312</v>
      </c>
      <c r="B55" s="546" t="s">
        <v>301</v>
      </c>
      <c r="C55" s="527" t="s">
        <v>571</v>
      </c>
      <c r="D55" s="1337">
        <v>0</v>
      </c>
      <c r="E55" s="1339">
        <v>0</v>
      </c>
      <c r="F55" s="1336">
        <v>0</v>
      </c>
      <c r="G55" s="1336">
        <v>0</v>
      </c>
      <c r="H55" s="1336">
        <v>0</v>
      </c>
      <c r="I55" s="1336"/>
      <c r="J55" s="1336">
        <v>0</v>
      </c>
      <c r="K55" s="1336">
        <v>0</v>
      </c>
      <c r="L55" s="1336">
        <v>0</v>
      </c>
    </row>
    <row r="56" spans="1:14" s="888" customFormat="1" ht="14.25" customHeight="1" x14ac:dyDescent="0.2">
      <c r="A56" s="569">
        <v>132</v>
      </c>
      <c r="B56" s="567" t="s">
        <v>255</v>
      </c>
      <c r="C56" s="2105" t="s">
        <v>571</v>
      </c>
      <c r="D56" s="2106">
        <v>2379</v>
      </c>
      <c r="E56" s="1335">
        <v>577</v>
      </c>
      <c r="F56" s="1335">
        <v>0</v>
      </c>
      <c r="G56" s="1335">
        <v>0</v>
      </c>
      <c r="H56" s="1335">
        <v>2956</v>
      </c>
      <c r="I56" s="1335"/>
      <c r="J56" s="1335">
        <v>2865</v>
      </c>
      <c r="K56" s="1335">
        <v>0</v>
      </c>
      <c r="L56" s="1335">
        <v>5821</v>
      </c>
    </row>
    <row r="57" spans="1:14" s="552" customFormat="1" ht="9.75" customHeight="1" x14ac:dyDescent="0.2">
      <c r="A57" s="568">
        <v>1321</v>
      </c>
      <c r="B57" s="565" t="s">
        <v>300</v>
      </c>
      <c r="C57" s="2107" t="s">
        <v>571</v>
      </c>
      <c r="D57" s="1780">
        <v>510</v>
      </c>
      <c r="E57" s="1336">
        <v>249</v>
      </c>
      <c r="F57" s="1336">
        <v>0</v>
      </c>
      <c r="G57" s="1336">
        <v>0</v>
      </c>
      <c r="H57" s="1336">
        <v>759</v>
      </c>
      <c r="I57" s="1336"/>
      <c r="J57" s="1336">
        <v>400</v>
      </c>
      <c r="K57" s="1336">
        <v>0</v>
      </c>
      <c r="L57" s="1336">
        <v>1159</v>
      </c>
    </row>
    <row r="58" spans="1:14" s="552" customFormat="1" ht="9.75" customHeight="1" x14ac:dyDescent="0.2">
      <c r="A58" s="568">
        <v>1322</v>
      </c>
      <c r="B58" s="565" t="s">
        <v>301</v>
      </c>
      <c r="C58" s="2107" t="s">
        <v>571</v>
      </c>
      <c r="D58" s="1780">
        <v>1869</v>
      </c>
      <c r="E58" s="1336">
        <v>328</v>
      </c>
      <c r="F58" s="1336">
        <v>0</v>
      </c>
      <c r="G58" s="1336">
        <v>0</v>
      </c>
      <c r="H58" s="1336">
        <v>2197</v>
      </c>
      <c r="I58" s="1336"/>
      <c r="J58" s="1336">
        <v>2465</v>
      </c>
      <c r="K58" s="1336">
        <v>0</v>
      </c>
      <c r="L58" s="1336">
        <v>4662</v>
      </c>
      <c r="N58" s="560"/>
    </row>
    <row r="59" spans="1:14" ht="14.25" customHeight="1" x14ac:dyDescent="0.2">
      <c r="A59" s="532">
        <v>133</v>
      </c>
      <c r="B59" s="545" t="s">
        <v>67</v>
      </c>
      <c r="C59" s="527" t="s">
        <v>571</v>
      </c>
      <c r="D59" s="1337">
        <v>3840</v>
      </c>
      <c r="E59" s="1339">
        <v>23401</v>
      </c>
      <c r="F59" s="1336">
        <v>56151</v>
      </c>
      <c r="G59" s="1336">
        <v>-81301</v>
      </c>
      <c r="H59" s="1336">
        <v>2091</v>
      </c>
      <c r="I59" s="1336"/>
      <c r="J59" s="1336">
        <v>75659</v>
      </c>
      <c r="K59" s="1336">
        <v>-77695</v>
      </c>
      <c r="L59" s="1336">
        <v>55</v>
      </c>
    </row>
    <row r="60" spans="1:14" ht="9.75" customHeight="1" x14ac:dyDescent="0.2">
      <c r="A60" s="533">
        <v>1331</v>
      </c>
      <c r="B60" s="546" t="s">
        <v>300</v>
      </c>
      <c r="C60" s="527" t="s">
        <v>571</v>
      </c>
      <c r="D60" s="1337">
        <v>3823</v>
      </c>
      <c r="E60" s="1339">
        <v>22210</v>
      </c>
      <c r="F60" s="1336">
        <v>56151</v>
      </c>
      <c r="G60" s="1336">
        <v>-80124</v>
      </c>
      <c r="H60" s="1336">
        <v>2060</v>
      </c>
      <c r="I60" s="1336"/>
      <c r="J60" s="1336">
        <v>73526</v>
      </c>
      <c r="K60" s="1336">
        <v>-75531</v>
      </c>
      <c r="L60" s="1336">
        <v>55</v>
      </c>
    </row>
    <row r="61" spans="1:14" ht="9.75" customHeight="1" x14ac:dyDescent="0.2">
      <c r="A61" s="533">
        <v>1332</v>
      </c>
      <c r="B61" s="546" t="s">
        <v>301</v>
      </c>
      <c r="C61" s="514" t="s">
        <v>571</v>
      </c>
      <c r="D61" s="1339">
        <v>17</v>
      </c>
      <c r="E61" s="1339">
        <v>1191</v>
      </c>
      <c r="F61" s="1336">
        <v>0</v>
      </c>
      <c r="G61" s="1336">
        <v>-1177</v>
      </c>
      <c r="H61" s="1336">
        <v>31</v>
      </c>
      <c r="I61" s="1336"/>
      <c r="J61" s="1336">
        <v>2133</v>
      </c>
      <c r="K61" s="1336">
        <v>-2164</v>
      </c>
      <c r="L61" s="1336">
        <v>0</v>
      </c>
    </row>
    <row r="62" spans="1:14" s="878" customFormat="1" ht="14.25" customHeight="1" x14ac:dyDescent="0.2">
      <c r="A62" s="532">
        <v>14</v>
      </c>
      <c r="B62" s="515" t="s">
        <v>262</v>
      </c>
      <c r="C62" s="879" t="s">
        <v>571</v>
      </c>
      <c r="D62" s="1761">
        <v>12709</v>
      </c>
      <c r="E62" s="1761">
        <v>14569</v>
      </c>
      <c r="F62" s="1335">
        <v>1097</v>
      </c>
      <c r="G62" s="1335">
        <v>-2</v>
      </c>
      <c r="H62" s="1335">
        <v>28373</v>
      </c>
      <c r="I62" s="1335"/>
      <c r="J62" s="1335">
        <v>20048</v>
      </c>
      <c r="K62" s="1335">
        <v>-58</v>
      </c>
      <c r="L62" s="1335">
        <v>48363</v>
      </c>
    </row>
    <row r="63" spans="1:14" s="878" customFormat="1" ht="14.25" customHeight="1" x14ac:dyDescent="0.2">
      <c r="A63" s="532">
        <v>141</v>
      </c>
      <c r="B63" s="545" t="s">
        <v>264</v>
      </c>
      <c r="C63" s="879" t="s">
        <v>571</v>
      </c>
      <c r="D63" s="1761">
        <v>6409</v>
      </c>
      <c r="E63" s="1761">
        <v>2677</v>
      </c>
      <c r="F63" s="1335">
        <v>1370</v>
      </c>
      <c r="G63" s="1335">
        <v>0</v>
      </c>
      <c r="H63" s="1335">
        <v>10456</v>
      </c>
      <c r="I63" s="1335"/>
      <c r="J63" s="1335">
        <v>2225</v>
      </c>
      <c r="K63" s="1335">
        <v>-13</v>
      </c>
      <c r="L63" s="1335">
        <v>12668</v>
      </c>
    </row>
    <row r="64" spans="1:14" ht="9.75" customHeight="1" x14ac:dyDescent="0.2">
      <c r="A64" s="533">
        <v>1411</v>
      </c>
      <c r="B64" s="546" t="s">
        <v>302</v>
      </c>
      <c r="C64" s="514" t="s">
        <v>571</v>
      </c>
      <c r="D64" s="1339">
        <v>1623</v>
      </c>
      <c r="E64" s="1339">
        <v>885</v>
      </c>
      <c r="F64" s="1336">
        <v>1344</v>
      </c>
      <c r="G64" s="1336">
        <v>0</v>
      </c>
      <c r="H64" s="1336">
        <v>3852</v>
      </c>
      <c r="I64" s="1336"/>
      <c r="J64" s="1336">
        <v>1061</v>
      </c>
      <c r="K64" s="1336">
        <v>-13</v>
      </c>
      <c r="L64" s="1336">
        <v>4900</v>
      </c>
    </row>
    <row r="65" spans="1:12" ht="9.75" customHeight="1" x14ac:dyDescent="0.2">
      <c r="A65" s="533">
        <v>1412</v>
      </c>
      <c r="B65" s="546" t="s">
        <v>303</v>
      </c>
      <c r="C65" s="514" t="s">
        <v>571</v>
      </c>
      <c r="D65" s="1339">
        <v>4786</v>
      </c>
      <c r="E65" s="1339">
        <v>529</v>
      </c>
      <c r="F65" s="1336">
        <v>26</v>
      </c>
      <c r="G65" s="1336">
        <v>0</v>
      </c>
      <c r="H65" s="1336">
        <v>5341</v>
      </c>
      <c r="I65" s="1336"/>
      <c r="J65" s="1336">
        <v>80</v>
      </c>
      <c r="K65" s="1336">
        <v>0</v>
      </c>
      <c r="L65" s="1336">
        <v>5421</v>
      </c>
    </row>
    <row r="66" spans="1:12" ht="9.75" customHeight="1" x14ac:dyDescent="0.2">
      <c r="A66" s="533">
        <v>1413</v>
      </c>
      <c r="B66" s="546" t="s">
        <v>304</v>
      </c>
      <c r="C66" s="514" t="s">
        <v>571</v>
      </c>
      <c r="D66" s="1339">
        <v>0</v>
      </c>
      <c r="E66" s="1339">
        <v>0</v>
      </c>
      <c r="F66" s="1336">
        <v>0</v>
      </c>
      <c r="G66" s="1336">
        <v>0</v>
      </c>
      <c r="H66" s="1336">
        <v>0</v>
      </c>
      <c r="I66" s="1336"/>
      <c r="J66" s="1336">
        <v>0</v>
      </c>
      <c r="K66" s="1336">
        <v>0</v>
      </c>
      <c r="L66" s="1336">
        <v>0</v>
      </c>
    </row>
    <row r="67" spans="1:12" ht="9.75" customHeight="1" x14ac:dyDescent="0.2">
      <c r="A67" s="533">
        <v>1414</v>
      </c>
      <c r="B67" s="546" t="s">
        <v>305</v>
      </c>
      <c r="C67" s="514" t="s">
        <v>571</v>
      </c>
      <c r="D67" s="1339">
        <v>0</v>
      </c>
      <c r="E67" s="1339">
        <v>0</v>
      </c>
      <c r="F67" s="1336">
        <v>0</v>
      </c>
      <c r="G67" s="1336">
        <v>0</v>
      </c>
      <c r="H67" s="1336">
        <v>0</v>
      </c>
      <c r="I67" s="1336"/>
      <c r="J67" s="1336">
        <v>0</v>
      </c>
      <c r="K67" s="1336">
        <v>0</v>
      </c>
      <c r="L67" s="1336">
        <v>0</v>
      </c>
    </row>
    <row r="68" spans="1:12" ht="9.75" customHeight="1" x14ac:dyDescent="0.2">
      <c r="A68" s="533">
        <v>1415</v>
      </c>
      <c r="B68" s="546" t="s">
        <v>648</v>
      </c>
      <c r="C68" s="514" t="s">
        <v>571</v>
      </c>
      <c r="D68" s="1339">
        <v>0</v>
      </c>
      <c r="E68" s="1339">
        <v>1263</v>
      </c>
      <c r="F68" s="1336">
        <v>0</v>
      </c>
      <c r="G68" s="1336">
        <v>0</v>
      </c>
      <c r="H68" s="1336">
        <v>1263</v>
      </c>
      <c r="I68" s="1336"/>
      <c r="J68" s="1336">
        <v>1084</v>
      </c>
      <c r="K68" s="1336">
        <v>0</v>
      </c>
      <c r="L68" s="1336">
        <v>2347</v>
      </c>
    </row>
    <row r="69" spans="1:12" s="878" customFormat="1" ht="14.25" customHeight="1" x14ac:dyDescent="0.2">
      <c r="A69" s="532">
        <v>142</v>
      </c>
      <c r="B69" s="545" t="s">
        <v>271</v>
      </c>
      <c r="C69" s="879" t="s">
        <v>571</v>
      </c>
      <c r="D69" s="1761">
        <v>3020</v>
      </c>
      <c r="E69" s="1761">
        <v>9974</v>
      </c>
      <c r="F69" s="1335">
        <v>1</v>
      </c>
      <c r="G69" s="1335">
        <v>-2</v>
      </c>
      <c r="H69" s="1335">
        <v>12993</v>
      </c>
      <c r="I69" s="1335"/>
      <c r="J69" s="1335">
        <v>13509</v>
      </c>
      <c r="K69" s="1335">
        <v>-45</v>
      </c>
      <c r="L69" s="1335">
        <v>26457</v>
      </c>
    </row>
    <row r="70" spans="1:12" ht="9.75" customHeight="1" x14ac:dyDescent="0.2">
      <c r="A70" s="533">
        <v>1421</v>
      </c>
      <c r="B70" s="546" t="s">
        <v>649</v>
      </c>
      <c r="C70" s="514" t="s">
        <v>571</v>
      </c>
      <c r="D70" s="1339">
        <v>349</v>
      </c>
      <c r="E70" s="1339">
        <v>5793</v>
      </c>
      <c r="F70" s="1336">
        <v>1</v>
      </c>
      <c r="G70" s="1336">
        <v>0</v>
      </c>
      <c r="H70" s="1336">
        <v>6143</v>
      </c>
      <c r="I70" s="1336"/>
      <c r="J70" s="1336">
        <v>11954</v>
      </c>
      <c r="K70" s="1336">
        <v>0</v>
      </c>
      <c r="L70" s="1336">
        <v>18097</v>
      </c>
    </row>
    <row r="71" spans="1:12" ht="9.75" customHeight="1" x14ac:dyDescent="0.2">
      <c r="A71" s="533">
        <v>1422</v>
      </c>
      <c r="B71" s="546" t="s">
        <v>650</v>
      </c>
      <c r="C71" s="514" t="s">
        <v>571</v>
      </c>
      <c r="D71" s="1339">
        <v>2671</v>
      </c>
      <c r="E71" s="1339">
        <v>1477</v>
      </c>
      <c r="F71" s="1336">
        <v>0</v>
      </c>
      <c r="G71" s="1336">
        <v>-2</v>
      </c>
      <c r="H71" s="1336">
        <v>4146</v>
      </c>
      <c r="I71" s="1336"/>
      <c r="J71" s="1336">
        <v>879</v>
      </c>
      <c r="K71" s="1336">
        <v>-45</v>
      </c>
      <c r="L71" s="1336">
        <v>4980</v>
      </c>
    </row>
    <row r="72" spans="1:12" ht="9.75" customHeight="1" x14ac:dyDescent="0.2">
      <c r="A72" s="533">
        <v>1423</v>
      </c>
      <c r="B72" s="546" t="s">
        <v>651</v>
      </c>
      <c r="C72" s="514" t="s">
        <v>571</v>
      </c>
      <c r="D72" s="1339">
        <v>0</v>
      </c>
      <c r="E72" s="1339">
        <v>2611</v>
      </c>
      <c r="F72" s="1336">
        <v>0</v>
      </c>
      <c r="G72" s="1336">
        <v>0</v>
      </c>
      <c r="H72" s="1336">
        <v>2611</v>
      </c>
      <c r="I72" s="1336"/>
      <c r="J72" s="1336">
        <v>676</v>
      </c>
      <c r="K72" s="1336">
        <v>0</v>
      </c>
      <c r="L72" s="1336">
        <v>3287</v>
      </c>
    </row>
    <row r="73" spans="1:12" ht="9.75" customHeight="1" x14ac:dyDescent="0.2">
      <c r="A73" s="533">
        <v>1424</v>
      </c>
      <c r="B73" s="546" t="s">
        <v>358</v>
      </c>
      <c r="C73" s="514" t="s">
        <v>571</v>
      </c>
      <c r="D73" s="1339">
        <v>0</v>
      </c>
      <c r="E73" s="1339">
        <v>93</v>
      </c>
      <c r="F73" s="1336">
        <v>0</v>
      </c>
      <c r="G73" s="1336">
        <v>0</v>
      </c>
      <c r="H73" s="1336">
        <v>93</v>
      </c>
      <c r="I73" s="1336"/>
      <c r="J73" s="1336">
        <v>0</v>
      </c>
      <c r="K73" s="1336">
        <v>0</v>
      </c>
      <c r="L73" s="1336">
        <v>93</v>
      </c>
    </row>
    <row r="74" spans="1:12" s="878" customFormat="1" ht="14.25" customHeight="1" x14ac:dyDescent="0.2">
      <c r="A74" s="532">
        <v>143</v>
      </c>
      <c r="B74" s="545" t="s">
        <v>277</v>
      </c>
      <c r="C74" s="879" t="s">
        <v>571</v>
      </c>
      <c r="D74" s="1761">
        <v>1003</v>
      </c>
      <c r="E74" s="1761">
        <v>86</v>
      </c>
      <c r="F74" s="1335">
        <v>18</v>
      </c>
      <c r="G74" s="1335">
        <v>0</v>
      </c>
      <c r="H74" s="1335">
        <v>1107</v>
      </c>
      <c r="I74" s="1335"/>
      <c r="J74" s="1335">
        <v>1186</v>
      </c>
      <c r="K74" s="1335">
        <v>0</v>
      </c>
      <c r="L74" s="1335">
        <v>2293</v>
      </c>
    </row>
    <row r="75" spans="1:12" s="878" customFormat="1" ht="14.25" customHeight="1" x14ac:dyDescent="0.2">
      <c r="A75" s="532">
        <v>144</v>
      </c>
      <c r="B75" s="545" t="s">
        <v>279</v>
      </c>
      <c r="C75" s="879" t="s">
        <v>571</v>
      </c>
      <c r="D75" s="1761">
        <v>1656</v>
      </c>
      <c r="E75" s="1761">
        <v>837</v>
      </c>
      <c r="F75" s="1335">
        <v>-1372</v>
      </c>
      <c r="G75" s="1335">
        <v>0</v>
      </c>
      <c r="H75" s="1335">
        <v>1121</v>
      </c>
      <c r="I75" s="1335"/>
      <c r="J75" s="1335">
        <v>943</v>
      </c>
      <c r="K75" s="1335">
        <v>0</v>
      </c>
      <c r="L75" s="1335">
        <v>2064</v>
      </c>
    </row>
    <row r="76" spans="1:12" ht="9.75" customHeight="1" x14ac:dyDescent="0.2">
      <c r="A76" s="533">
        <v>1441</v>
      </c>
      <c r="B76" s="546" t="s">
        <v>300</v>
      </c>
      <c r="C76" s="514" t="s">
        <v>571</v>
      </c>
      <c r="D76" s="1339">
        <v>1450</v>
      </c>
      <c r="E76" s="1339">
        <v>677</v>
      </c>
      <c r="F76" s="1336">
        <v>0</v>
      </c>
      <c r="G76" s="1336">
        <v>0</v>
      </c>
      <c r="H76" s="1336">
        <v>2127</v>
      </c>
      <c r="I76" s="1336"/>
      <c r="J76" s="1336">
        <v>489</v>
      </c>
      <c r="K76" s="1336">
        <v>0</v>
      </c>
      <c r="L76" s="1336">
        <v>2616</v>
      </c>
    </row>
    <row r="77" spans="1:12" ht="9.75" customHeight="1" x14ac:dyDescent="0.2">
      <c r="A77" s="533">
        <v>1442</v>
      </c>
      <c r="B77" s="546" t="s">
        <v>301</v>
      </c>
      <c r="C77" s="514" t="s">
        <v>571</v>
      </c>
      <c r="D77" s="1339">
        <v>206</v>
      </c>
      <c r="E77" s="1339">
        <v>160</v>
      </c>
      <c r="F77" s="1336">
        <v>-1372</v>
      </c>
      <c r="G77" s="1336">
        <v>0</v>
      </c>
      <c r="H77" s="1336">
        <v>-1006</v>
      </c>
      <c r="I77" s="1336"/>
      <c r="J77" s="1336">
        <v>454</v>
      </c>
      <c r="K77" s="1336">
        <v>0</v>
      </c>
      <c r="L77" s="1336">
        <v>-552</v>
      </c>
    </row>
    <row r="78" spans="1:12" s="878" customFormat="1" ht="15" customHeight="1" x14ac:dyDescent="0.2">
      <c r="A78" s="550">
        <v>145</v>
      </c>
      <c r="B78" s="548" t="s">
        <v>283</v>
      </c>
      <c r="C78" s="882" t="s">
        <v>571</v>
      </c>
      <c r="D78" s="1767">
        <v>621</v>
      </c>
      <c r="E78" s="1767">
        <v>995</v>
      </c>
      <c r="F78" s="1341">
        <v>1080</v>
      </c>
      <c r="G78" s="1341">
        <v>0</v>
      </c>
      <c r="H78" s="1341">
        <v>2696</v>
      </c>
      <c r="I78" s="1341"/>
      <c r="J78" s="1341">
        <v>2185</v>
      </c>
      <c r="K78" s="1341">
        <v>0</v>
      </c>
      <c r="L78" s="1341">
        <v>4881</v>
      </c>
    </row>
    <row r="79" spans="1:12" s="552" customFormat="1" ht="12.75" customHeight="1" x14ac:dyDescent="0.2">
      <c r="A79" s="551" t="s">
        <v>58</v>
      </c>
      <c r="B79" s="528"/>
      <c r="C79" s="528"/>
      <c r="D79" s="1200"/>
      <c r="E79" s="1200"/>
      <c r="F79" s="1200"/>
      <c r="G79" s="1200"/>
      <c r="H79" s="1200"/>
      <c r="I79" s="1200"/>
      <c r="J79" s="1200"/>
      <c r="K79" s="1200"/>
      <c r="L79" s="1200"/>
    </row>
    <row r="80" spans="1:12" s="552" customFormat="1" ht="9.75" customHeight="1" x14ac:dyDescent="0.2">
      <c r="A80" s="551" t="s">
        <v>59</v>
      </c>
      <c r="B80" s="528"/>
      <c r="C80" s="528"/>
      <c r="D80" s="1200"/>
      <c r="E80" s="1200"/>
      <c r="F80" s="1200"/>
      <c r="G80" s="1200"/>
      <c r="H80" s="1200"/>
      <c r="I80" s="1200"/>
      <c r="J80" s="1200"/>
      <c r="K80" s="1200"/>
      <c r="L80" s="1200"/>
    </row>
    <row r="81" spans="1:12" s="552" customFormat="1" ht="10.5" customHeight="1" x14ac:dyDescent="0.2">
      <c r="D81" s="1201"/>
      <c r="E81" s="1201"/>
      <c r="F81" s="1201"/>
      <c r="G81" s="1201"/>
      <c r="H81" s="1201"/>
      <c r="I81" s="1201"/>
      <c r="J81" s="1201"/>
      <c r="K81" s="1201"/>
      <c r="L81" s="1201"/>
    </row>
    <row r="82" spans="1:12" s="552" customFormat="1" ht="10.5" customHeight="1" x14ac:dyDescent="0.2">
      <c r="A82" s="553"/>
      <c r="B82" s="553"/>
      <c r="C82" s="553"/>
      <c r="D82" s="1202"/>
      <c r="E82" s="1202"/>
      <c r="F82" s="1202"/>
      <c r="G82" s="1202"/>
      <c r="H82" s="1202"/>
      <c r="I82" s="1202"/>
      <c r="J82" s="1202"/>
      <c r="K82" s="1202"/>
      <c r="L82" s="1202"/>
    </row>
  </sheetData>
  <mergeCells count="10">
    <mergeCell ref="A4:B5"/>
    <mergeCell ref="D4:H4"/>
    <mergeCell ref="I4:I5"/>
    <mergeCell ref="J4:J5"/>
    <mergeCell ref="G1:K1"/>
    <mergeCell ref="G2:L2"/>
    <mergeCell ref="G3:H3"/>
    <mergeCell ref="K4:K5"/>
    <mergeCell ref="L4:L5"/>
    <mergeCell ref="A1:B1"/>
  </mergeCells>
  <phoneticPr fontId="2" type="noConversion"/>
  <printOptions horizontalCentered="1"/>
  <pageMargins left="0.19685039370078741" right="0.19685039370078741" top="0.6692913385826772" bottom="0.51181102362204722" header="0" footer="0.31496062992125984"/>
  <pageSetup paperSize="9" scale="92" firstPageNumber="31" fitToWidth="0" fitToHeight="0" orientation="landscape" r:id="rId1"/>
  <headerFooter alignWithMargins="0">
    <oddFooter>&amp;C&amp;P</oddFooter>
  </headerFooter>
  <rowBreaks count="2" manualBreakCount="2">
    <brk id="41" max="16383" man="1"/>
    <brk id="81" max="16383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7">
    <pageSetUpPr fitToPage="1"/>
  </sheetPr>
  <dimension ref="A1:N45"/>
  <sheetViews>
    <sheetView view="pageBreakPreview" zoomScale="75" zoomScaleNormal="100" zoomScaleSheetLayoutView="75" workbookViewId="0">
      <selection sqref="A1:B1"/>
    </sheetView>
  </sheetViews>
  <sheetFormatPr defaultRowHeight="12.75" x14ac:dyDescent="0.2"/>
  <cols>
    <col min="1" max="1" width="4.7109375" style="504" customWidth="1"/>
    <col min="2" max="2" width="35.28515625" style="504" customWidth="1"/>
    <col min="3" max="3" width="0.85546875" style="504" customWidth="1"/>
    <col min="4" max="4" width="10" style="1190" customWidth="1"/>
    <col min="5" max="5" width="11" style="1190" customWidth="1"/>
    <col min="6" max="6" width="10" style="1201" customWidth="1"/>
    <col min="7" max="9" width="10" style="1190" customWidth="1"/>
    <col min="10" max="10" width="10" style="1201" customWidth="1"/>
    <col min="11" max="11" width="10" style="1190" customWidth="1"/>
    <col min="12" max="12" width="10" style="1201" customWidth="1"/>
    <col min="13" max="13" width="3.28515625" style="504" customWidth="1"/>
    <col min="14" max="14" width="9.7109375" style="504" bestFit="1" customWidth="1"/>
    <col min="15" max="16384" width="9.140625" style="504"/>
  </cols>
  <sheetData>
    <row r="1" spans="1:12" ht="27.75" customHeight="1" x14ac:dyDescent="0.2">
      <c r="A1" s="3323" t="s">
        <v>184</v>
      </c>
      <c r="B1" s="3075"/>
      <c r="C1" s="503"/>
      <c r="D1" s="1166"/>
      <c r="E1" s="1167"/>
      <c r="F1" s="1203"/>
      <c r="G1" s="3311" t="s">
        <v>185</v>
      </c>
      <c r="H1" s="3311"/>
      <c r="I1" s="3311"/>
      <c r="J1" s="3311"/>
      <c r="K1" s="3311"/>
      <c r="L1" s="1195">
        <v>964</v>
      </c>
    </row>
    <row r="2" spans="1:12" x14ac:dyDescent="0.2">
      <c r="A2" s="502" t="s">
        <v>74</v>
      </c>
      <c r="B2" s="536"/>
      <c r="C2" s="537"/>
      <c r="D2" s="1191"/>
      <c r="E2" s="1167"/>
      <c r="F2" s="1203"/>
      <c r="G2" s="3312" t="s">
        <v>549</v>
      </c>
      <c r="H2" s="3312"/>
      <c r="I2" s="3312"/>
      <c r="J2" s="3312"/>
      <c r="K2" s="3312"/>
      <c r="L2" s="3312"/>
    </row>
    <row r="3" spans="1:12" ht="12" customHeight="1" x14ac:dyDescent="0.2">
      <c r="A3" s="529"/>
      <c r="B3" s="508"/>
      <c r="C3" s="509"/>
      <c r="D3" s="1170"/>
      <c r="E3" s="1171"/>
      <c r="F3" s="1204"/>
      <c r="G3" s="3313" t="s">
        <v>64</v>
      </c>
      <c r="H3" s="3313"/>
      <c r="I3" s="1192" t="str">
        <f>[1]Coverpage!I11</f>
        <v xml:space="preserve"> </v>
      </c>
      <c r="J3" s="1204"/>
      <c r="K3" s="1171"/>
      <c r="L3" s="1205"/>
    </row>
    <row r="4" spans="1:12" ht="12" customHeight="1" x14ac:dyDescent="0.2">
      <c r="A4" s="3314" t="s">
        <v>75</v>
      </c>
      <c r="B4" s="3315"/>
      <c r="C4" s="510"/>
      <c r="D4" s="3316" t="s">
        <v>552</v>
      </c>
      <c r="E4" s="3317"/>
      <c r="F4" s="3317"/>
      <c r="G4" s="3317"/>
      <c r="H4" s="3318"/>
      <c r="I4" s="3319" t="s">
        <v>553</v>
      </c>
      <c r="J4" s="3330" t="s">
        <v>554</v>
      </c>
      <c r="K4" s="3319" t="s">
        <v>555</v>
      </c>
      <c r="L4" s="3331" t="s">
        <v>60</v>
      </c>
    </row>
    <row r="5" spans="1:12" ht="30" customHeight="1" x14ac:dyDescent="0.2">
      <c r="A5" s="3314"/>
      <c r="B5" s="3315"/>
      <c r="C5" s="510"/>
      <c r="D5" s="2100" t="s">
        <v>556</v>
      </c>
      <c r="E5" s="2101" t="s">
        <v>557</v>
      </c>
      <c r="F5" s="2102" t="s">
        <v>558</v>
      </c>
      <c r="G5" s="2101" t="s">
        <v>555</v>
      </c>
      <c r="H5" s="2099" t="s">
        <v>61</v>
      </c>
      <c r="I5" s="3320"/>
      <c r="J5" s="3330"/>
      <c r="K5" s="3320"/>
      <c r="L5" s="3331"/>
    </row>
    <row r="6" spans="1:12" ht="10.5" customHeight="1" x14ac:dyDescent="0.2">
      <c r="A6" s="530"/>
      <c r="B6" s="511"/>
      <c r="C6" s="511"/>
      <c r="D6" s="1173" t="s">
        <v>559</v>
      </c>
      <c r="E6" s="1174" t="s">
        <v>560</v>
      </c>
      <c r="F6" s="1206" t="s">
        <v>561</v>
      </c>
      <c r="G6" s="1174" t="s">
        <v>562</v>
      </c>
      <c r="H6" s="1175" t="s">
        <v>563</v>
      </c>
      <c r="I6" s="1174" t="s">
        <v>564</v>
      </c>
      <c r="J6" s="1206" t="s">
        <v>565</v>
      </c>
      <c r="K6" s="1174" t="s">
        <v>566</v>
      </c>
      <c r="L6" s="1197" t="s">
        <v>567</v>
      </c>
    </row>
    <row r="7" spans="1:12" ht="10.5" customHeight="1" x14ac:dyDescent="0.2">
      <c r="A7" s="533"/>
      <c r="B7" s="512" t="s">
        <v>568</v>
      </c>
      <c r="C7" s="513"/>
      <c r="D7" s="1198" t="s">
        <v>569</v>
      </c>
      <c r="E7" s="1198" t="s">
        <v>569</v>
      </c>
      <c r="F7" s="1199" t="s">
        <v>569</v>
      </c>
      <c r="G7" s="1198" t="s">
        <v>569</v>
      </c>
      <c r="H7" s="1198" t="s">
        <v>569</v>
      </c>
      <c r="I7" s="1198" t="s">
        <v>587</v>
      </c>
      <c r="J7" s="1199" t="s">
        <v>569</v>
      </c>
      <c r="K7" s="1198" t="s">
        <v>569</v>
      </c>
      <c r="L7" s="1199" t="s">
        <v>569</v>
      </c>
    </row>
    <row r="8" spans="1:12" s="878" customFormat="1" ht="15" customHeight="1" x14ac:dyDescent="0.2">
      <c r="A8" s="549">
        <v>2</v>
      </c>
      <c r="B8" s="544" t="s">
        <v>284</v>
      </c>
      <c r="C8" s="886" t="s">
        <v>571</v>
      </c>
      <c r="D8" s="1773">
        <v>266355</v>
      </c>
      <c r="E8" s="1773">
        <v>45565</v>
      </c>
      <c r="F8" s="1774">
        <v>184880</v>
      </c>
      <c r="G8" s="1773">
        <v>-81887</v>
      </c>
      <c r="H8" s="1773">
        <v>414913</v>
      </c>
      <c r="I8" s="1773"/>
      <c r="J8" s="1774">
        <v>137460</v>
      </c>
      <c r="K8" s="1773">
        <v>-78908</v>
      </c>
      <c r="L8" s="1774">
        <v>473465</v>
      </c>
    </row>
    <row r="9" spans="1:12" s="878" customFormat="1" ht="15.75" customHeight="1" x14ac:dyDescent="0.2">
      <c r="A9" s="532">
        <v>21</v>
      </c>
      <c r="B9" s="515" t="s">
        <v>691</v>
      </c>
      <c r="C9" s="879" t="s">
        <v>571</v>
      </c>
      <c r="D9" s="1761">
        <v>38996</v>
      </c>
      <c r="E9" s="1761">
        <v>16758</v>
      </c>
      <c r="F9" s="1335">
        <v>2454</v>
      </c>
      <c r="G9" s="1761">
        <v>0</v>
      </c>
      <c r="H9" s="1761">
        <v>58208</v>
      </c>
      <c r="I9" s="1761"/>
      <c r="J9" s="1335">
        <v>64381</v>
      </c>
      <c r="K9" s="1761">
        <v>0</v>
      </c>
      <c r="L9" s="1335">
        <v>122589</v>
      </c>
    </row>
    <row r="10" spans="1:12" ht="9.75" customHeight="1" x14ac:dyDescent="0.2">
      <c r="A10" s="533">
        <v>211</v>
      </c>
      <c r="B10" s="518" t="s">
        <v>455</v>
      </c>
      <c r="C10" s="514" t="s">
        <v>571</v>
      </c>
      <c r="D10" s="1339">
        <v>25645</v>
      </c>
      <c r="E10" s="1339">
        <v>14586</v>
      </c>
      <c r="F10" s="1336">
        <v>2072</v>
      </c>
      <c r="G10" s="1339">
        <v>0</v>
      </c>
      <c r="H10" s="1339">
        <v>42303</v>
      </c>
      <c r="I10" s="1339"/>
      <c r="J10" s="1336">
        <v>54727</v>
      </c>
      <c r="K10" s="1339">
        <v>0</v>
      </c>
      <c r="L10" s="1336">
        <v>97030</v>
      </c>
    </row>
    <row r="11" spans="1:12" ht="9.75" customHeight="1" x14ac:dyDescent="0.2">
      <c r="A11" s="533">
        <v>212</v>
      </c>
      <c r="B11" s="518" t="s">
        <v>456</v>
      </c>
      <c r="C11" s="514" t="s">
        <v>571</v>
      </c>
      <c r="D11" s="1339">
        <v>13351</v>
      </c>
      <c r="E11" s="1339">
        <v>2172</v>
      </c>
      <c r="F11" s="1336">
        <v>382</v>
      </c>
      <c r="G11" s="1339">
        <v>0</v>
      </c>
      <c r="H11" s="1339">
        <v>15905</v>
      </c>
      <c r="I11" s="1339"/>
      <c r="J11" s="1336">
        <v>9654</v>
      </c>
      <c r="K11" s="1339">
        <v>0</v>
      </c>
      <c r="L11" s="1336">
        <v>25559</v>
      </c>
    </row>
    <row r="12" spans="1:12" ht="9.75" customHeight="1" x14ac:dyDescent="0.2">
      <c r="A12" s="533">
        <v>2121</v>
      </c>
      <c r="B12" s="546" t="s">
        <v>457</v>
      </c>
      <c r="C12" s="514" t="s">
        <v>571</v>
      </c>
      <c r="D12" s="1339">
        <v>3629</v>
      </c>
      <c r="E12" s="1339">
        <v>2172</v>
      </c>
      <c r="F12" s="1336">
        <v>382</v>
      </c>
      <c r="G12" s="1339">
        <v>0</v>
      </c>
      <c r="H12" s="1339">
        <v>6183</v>
      </c>
      <c r="I12" s="1339"/>
      <c r="J12" s="1336">
        <v>9654</v>
      </c>
      <c r="K12" s="1339">
        <v>0</v>
      </c>
      <c r="L12" s="1336">
        <v>15837</v>
      </c>
    </row>
    <row r="13" spans="1:12" ht="9.75" customHeight="1" x14ac:dyDescent="0.2">
      <c r="A13" s="533">
        <v>2122</v>
      </c>
      <c r="B13" s="546" t="s">
        <v>458</v>
      </c>
      <c r="C13" s="514" t="s">
        <v>571</v>
      </c>
      <c r="D13" s="1339">
        <v>9722</v>
      </c>
      <c r="E13" s="1339">
        <v>0</v>
      </c>
      <c r="F13" s="1336">
        <v>0</v>
      </c>
      <c r="G13" s="1339">
        <v>0</v>
      </c>
      <c r="H13" s="1339">
        <v>9722</v>
      </c>
      <c r="I13" s="1339"/>
      <c r="J13" s="1336">
        <v>0</v>
      </c>
      <c r="K13" s="1339">
        <v>0</v>
      </c>
      <c r="L13" s="1336">
        <v>9722</v>
      </c>
    </row>
    <row r="14" spans="1:12" s="878" customFormat="1" ht="15.75" customHeight="1" x14ac:dyDescent="0.2">
      <c r="A14" s="532">
        <v>22</v>
      </c>
      <c r="B14" s="515" t="s">
        <v>696</v>
      </c>
      <c r="C14" s="879" t="s">
        <v>571</v>
      </c>
      <c r="D14" s="1761">
        <v>24551</v>
      </c>
      <c r="E14" s="1761">
        <v>9649</v>
      </c>
      <c r="F14" s="1335">
        <v>2295</v>
      </c>
      <c r="G14" s="1761">
        <v>-358</v>
      </c>
      <c r="H14" s="1761">
        <v>36137</v>
      </c>
      <c r="I14" s="1761"/>
      <c r="J14" s="1335">
        <v>35946</v>
      </c>
      <c r="K14" s="1761">
        <v>-461</v>
      </c>
      <c r="L14" s="1335">
        <v>71622</v>
      </c>
    </row>
    <row r="15" spans="1:12" s="878" customFormat="1" ht="15.75" customHeight="1" x14ac:dyDescent="0.2">
      <c r="A15" s="532">
        <v>23</v>
      </c>
      <c r="B15" s="515" t="s">
        <v>697</v>
      </c>
      <c r="C15" s="879" t="s">
        <v>571</v>
      </c>
      <c r="D15" s="1761">
        <v>3932</v>
      </c>
      <c r="E15" s="1761">
        <v>7108</v>
      </c>
      <c r="F15" s="1335">
        <v>257</v>
      </c>
      <c r="G15" s="1761">
        <v>0</v>
      </c>
      <c r="H15" s="1761">
        <v>11297</v>
      </c>
      <c r="I15" s="1761"/>
      <c r="J15" s="1335">
        <v>10894</v>
      </c>
      <c r="K15" s="1761">
        <v>0</v>
      </c>
      <c r="L15" s="1335">
        <v>22191</v>
      </c>
    </row>
    <row r="16" spans="1:12" s="878" customFormat="1" ht="15.75" customHeight="1" x14ac:dyDescent="0.2">
      <c r="A16" s="532">
        <v>24</v>
      </c>
      <c r="B16" s="515" t="s">
        <v>698</v>
      </c>
      <c r="C16" s="879" t="s">
        <v>571</v>
      </c>
      <c r="D16" s="1761">
        <v>22566</v>
      </c>
      <c r="E16" s="1761">
        <v>295</v>
      </c>
      <c r="F16" s="1335">
        <v>143</v>
      </c>
      <c r="G16" s="1761">
        <v>0</v>
      </c>
      <c r="H16" s="1761">
        <v>23004</v>
      </c>
      <c r="I16" s="1761"/>
      <c r="J16" s="1335">
        <v>1154</v>
      </c>
      <c r="K16" s="1761">
        <v>-13</v>
      </c>
      <c r="L16" s="1335">
        <v>24145</v>
      </c>
    </row>
    <row r="17" spans="1:14" ht="9.75" customHeight="1" x14ac:dyDescent="0.2">
      <c r="A17" s="533">
        <v>241</v>
      </c>
      <c r="B17" s="518" t="s">
        <v>200</v>
      </c>
      <c r="C17" s="514" t="s">
        <v>571</v>
      </c>
      <c r="D17" s="1339">
        <v>4873</v>
      </c>
      <c r="E17" s="1339">
        <v>1</v>
      </c>
      <c r="F17" s="1336">
        <v>0</v>
      </c>
      <c r="G17" s="1339">
        <v>0</v>
      </c>
      <c r="H17" s="1339">
        <v>4874</v>
      </c>
      <c r="I17" s="1339"/>
      <c r="J17" s="1336">
        <v>112</v>
      </c>
      <c r="K17" s="1339">
        <v>0</v>
      </c>
      <c r="L17" s="1336">
        <v>4986</v>
      </c>
    </row>
    <row r="18" spans="1:14" ht="9.75" customHeight="1" x14ac:dyDescent="0.2">
      <c r="A18" s="533">
        <v>242</v>
      </c>
      <c r="B18" s="518" t="s">
        <v>201</v>
      </c>
      <c r="C18" s="514" t="s">
        <v>571</v>
      </c>
      <c r="D18" s="1339">
        <v>17680</v>
      </c>
      <c r="E18" s="1339">
        <v>294</v>
      </c>
      <c r="F18" s="1336">
        <v>143</v>
      </c>
      <c r="G18" s="1339">
        <v>0</v>
      </c>
      <c r="H18" s="1339">
        <v>18117</v>
      </c>
      <c r="I18" s="1339"/>
      <c r="J18" s="1336">
        <v>1042</v>
      </c>
      <c r="K18" s="1339">
        <v>0</v>
      </c>
      <c r="L18" s="1336">
        <v>19159</v>
      </c>
    </row>
    <row r="19" spans="1:14" ht="9.75" customHeight="1" x14ac:dyDescent="0.2">
      <c r="A19" s="533">
        <v>243</v>
      </c>
      <c r="B19" s="518" t="s">
        <v>589</v>
      </c>
      <c r="C19" s="514" t="s">
        <v>571</v>
      </c>
      <c r="D19" s="1339">
        <v>13</v>
      </c>
      <c r="E19" s="1339">
        <v>0</v>
      </c>
      <c r="F19" s="1336">
        <v>0</v>
      </c>
      <c r="G19" s="1339">
        <v>0</v>
      </c>
      <c r="H19" s="1339">
        <v>13</v>
      </c>
      <c r="I19" s="1339"/>
      <c r="J19" s="1336">
        <v>0</v>
      </c>
      <c r="K19" s="1339">
        <v>-13</v>
      </c>
      <c r="L19" s="1336">
        <v>0</v>
      </c>
    </row>
    <row r="20" spans="1:14" s="878" customFormat="1" ht="15.75" customHeight="1" x14ac:dyDescent="0.2">
      <c r="A20" s="532">
        <v>25</v>
      </c>
      <c r="B20" s="515" t="s">
        <v>76</v>
      </c>
      <c r="C20" s="879" t="s">
        <v>571</v>
      </c>
      <c r="D20" s="1761">
        <v>5225</v>
      </c>
      <c r="E20" s="1761">
        <v>3047</v>
      </c>
      <c r="F20" s="1335">
        <v>0</v>
      </c>
      <c r="G20" s="1761">
        <v>0</v>
      </c>
      <c r="H20" s="1761">
        <v>8272</v>
      </c>
      <c r="I20" s="1761"/>
      <c r="J20" s="1335">
        <v>861</v>
      </c>
      <c r="K20" s="1761">
        <v>0</v>
      </c>
      <c r="L20" s="1335">
        <v>9133</v>
      </c>
    </row>
    <row r="21" spans="1:14" ht="9.75" customHeight="1" x14ac:dyDescent="0.2">
      <c r="A21" s="533">
        <v>251</v>
      </c>
      <c r="B21" s="518" t="s">
        <v>590</v>
      </c>
      <c r="C21" s="514" t="s">
        <v>571</v>
      </c>
      <c r="D21" s="1339">
        <v>1017</v>
      </c>
      <c r="E21" s="1339">
        <v>0</v>
      </c>
      <c r="F21" s="1336">
        <v>0</v>
      </c>
      <c r="G21" s="1339">
        <v>0</v>
      </c>
      <c r="H21" s="1339">
        <v>1017</v>
      </c>
      <c r="I21" s="1339"/>
      <c r="J21" s="1336">
        <v>856</v>
      </c>
      <c r="K21" s="1339">
        <v>0</v>
      </c>
      <c r="L21" s="1336">
        <v>1873</v>
      </c>
    </row>
    <row r="22" spans="1:14" ht="9.75" customHeight="1" x14ac:dyDescent="0.2">
      <c r="A22" s="533">
        <v>252</v>
      </c>
      <c r="B22" s="518" t="s">
        <v>591</v>
      </c>
      <c r="C22" s="514" t="s">
        <v>571</v>
      </c>
      <c r="D22" s="1339">
        <v>4208</v>
      </c>
      <c r="E22" s="1339">
        <v>3047</v>
      </c>
      <c r="F22" s="1336">
        <v>0</v>
      </c>
      <c r="G22" s="1339">
        <v>0</v>
      </c>
      <c r="H22" s="1339">
        <v>7255</v>
      </c>
      <c r="I22" s="1339"/>
      <c r="J22" s="1336">
        <v>5</v>
      </c>
      <c r="K22" s="1339">
        <v>0</v>
      </c>
      <c r="L22" s="1336">
        <v>7260</v>
      </c>
    </row>
    <row r="23" spans="1:14" s="878" customFormat="1" ht="15.75" customHeight="1" x14ac:dyDescent="0.2">
      <c r="A23" s="532">
        <v>26</v>
      </c>
      <c r="B23" s="515" t="s">
        <v>79</v>
      </c>
      <c r="C23" s="879" t="s">
        <v>571</v>
      </c>
      <c r="D23" s="1761">
        <v>141654</v>
      </c>
      <c r="E23" s="1761">
        <v>2395</v>
      </c>
      <c r="F23" s="1335">
        <v>24376</v>
      </c>
      <c r="G23" s="1761">
        <v>-81301</v>
      </c>
      <c r="H23" s="1761">
        <v>87124</v>
      </c>
      <c r="I23" s="1761"/>
      <c r="J23" s="1335">
        <v>2048</v>
      </c>
      <c r="K23" s="1761">
        <v>-77695</v>
      </c>
      <c r="L23" s="1335">
        <v>11477</v>
      </c>
    </row>
    <row r="24" spans="1:14" ht="9.75" customHeight="1" x14ac:dyDescent="0.2">
      <c r="A24" s="533">
        <v>261</v>
      </c>
      <c r="B24" s="518" t="s">
        <v>592</v>
      </c>
      <c r="C24" s="514" t="s">
        <v>571</v>
      </c>
      <c r="D24" s="1339">
        <v>9</v>
      </c>
      <c r="E24" s="1339">
        <v>0</v>
      </c>
      <c r="F24" s="1336">
        <v>0</v>
      </c>
      <c r="G24" s="1339">
        <v>0</v>
      </c>
      <c r="H24" s="1339">
        <v>9</v>
      </c>
      <c r="I24" s="1339"/>
      <c r="J24" s="1336">
        <v>0</v>
      </c>
      <c r="K24" s="1339">
        <v>0</v>
      </c>
      <c r="L24" s="1336">
        <v>9</v>
      </c>
    </row>
    <row r="25" spans="1:14" ht="9.75" customHeight="1" x14ac:dyDescent="0.2">
      <c r="A25" s="533">
        <v>2611</v>
      </c>
      <c r="B25" s="546" t="s">
        <v>110</v>
      </c>
      <c r="C25" s="514" t="s">
        <v>571</v>
      </c>
      <c r="D25" s="1339">
        <v>9</v>
      </c>
      <c r="E25" s="1339">
        <v>0</v>
      </c>
      <c r="F25" s="1336">
        <v>0</v>
      </c>
      <c r="G25" s="1339">
        <v>0</v>
      </c>
      <c r="H25" s="1339">
        <v>9</v>
      </c>
      <c r="I25" s="1339"/>
      <c r="J25" s="1336">
        <v>0</v>
      </c>
      <c r="K25" s="1339">
        <v>0</v>
      </c>
      <c r="L25" s="1336">
        <v>9</v>
      </c>
    </row>
    <row r="26" spans="1:14" ht="9.75" customHeight="1" x14ac:dyDescent="0.2">
      <c r="A26" s="533">
        <v>2612</v>
      </c>
      <c r="B26" s="546" t="s">
        <v>111</v>
      </c>
      <c r="C26" s="514" t="s">
        <v>571</v>
      </c>
      <c r="D26" s="1339">
        <v>0</v>
      </c>
      <c r="E26" s="1339">
        <v>0</v>
      </c>
      <c r="F26" s="1336">
        <v>0</v>
      </c>
      <c r="G26" s="1339">
        <v>0</v>
      </c>
      <c r="H26" s="1339">
        <v>0</v>
      </c>
      <c r="I26" s="1339"/>
      <c r="J26" s="1336">
        <v>0</v>
      </c>
      <c r="K26" s="1339">
        <v>0</v>
      </c>
      <c r="L26" s="1336">
        <v>0</v>
      </c>
    </row>
    <row r="27" spans="1:14" ht="9.75" customHeight="1" x14ac:dyDescent="0.2">
      <c r="A27" s="533">
        <v>262</v>
      </c>
      <c r="B27" s="518" t="s">
        <v>112</v>
      </c>
      <c r="C27" s="514" t="s">
        <v>571</v>
      </c>
      <c r="D27" s="1339">
        <v>11456</v>
      </c>
      <c r="E27" s="1339">
        <v>0</v>
      </c>
      <c r="F27" s="1336">
        <v>0</v>
      </c>
      <c r="G27" s="1339">
        <v>0</v>
      </c>
      <c r="H27" s="1339">
        <v>11456</v>
      </c>
      <c r="I27" s="1339"/>
      <c r="J27" s="1336">
        <v>12</v>
      </c>
      <c r="K27" s="1339">
        <v>0</v>
      </c>
      <c r="L27" s="1336">
        <v>11468</v>
      </c>
    </row>
    <row r="28" spans="1:14" ht="9.75" customHeight="1" x14ac:dyDescent="0.2">
      <c r="A28" s="533">
        <v>2621</v>
      </c>
      <c r="B28" s="546" t="s">
        <v>110</v>
      </c>
      <c r="C28" s="514" t="s">
        <v>571</v>
      </c>
      <c r="D28" s="1339">
        <v>11353</v>
      </c>
      <c r="E28" s="1339">
        <v>0</v>
      </c>
      <c r="F28" s="1336">
        <v>0</v>
      </c>
      <c r="G28" s="1339">
        <v>0</v>
      </c>
      <c r="H28" s="1339">
        <v>11353</v>
      </c>
      <c r="I28" s="1339"/>
      <c r="J28" s="1336">
        <v>12</v>
      </c>
      <c r="K28" s="1339">
        <v>0</v>
      </c>
      <c r="L28" s="1336">
        <v>11365</v>
      </c>
    </row>
    <row r="29" spans="1:14" ht="9.75" customHeight="1" x14ac:dyDescent="0.2">
      <c r="A29" s="533">
        <v>2622</v>
      </c>
      <c r="B29" s="546" t="s">
        <v>111</v>
      </c>
      <c r="C29" s="514" t="s">
        <v>571</v>
      </c>
      <c r="D29" s="1339">
        <v>103</v>
      </c>
      <c r="E29" s="1339">
        <v>0</v>
      </c>
      <c r="F29" s="1336">
        <v>0</v>
      </c>
      <c r="G29" s="1339">
        <v>0</v>
      </c>
      <c r="H29" s="1339">
        <v>103</v>
      </c>
      <c r="I29" s="1339"/>
      <c r="J29" s="1336">
        <v>0</v>
      </c>
      <c r="K29" s="1339">
        <v>0</v>
      </c>
      <c r="L29" s="1336">
        <v>103</v>
      </c>
    </row>
    <row r="30" spans="1:14" ht="9.75" customHeight="1" x14ac:dyDescent="0.2">
      <c r="A30" s="533">
        <v>263</v>
      </c>
      <c r="B30" s="518" t="s">
        <v>113</v>
      </c>
      <c r="C30" s="514" t="s">
        <v>571</v>
      </c>
      <c r="D30" s="1339">
        <v>130189</v>
      </c>
      <c r="E30" s="1339">
        <v>2395</v>
      </c>
      <c r="F30" s="1336">
        <v>24376</v>
      </c>
      <c r="G30" s="1339">
        <v>-81301</v>
      </c>
      <c r="H30" s="1339">
        <v>75659</v>
      </c>
      <c r="I30" s="1339"/>
      <c r="J30" s="1336">
        <v>2036</v>
      </c>
      <c r="K30" s="1339">
        <v>-77695</v>
      </c>
      <c r="L30" s="1336">
        <v>0</v>
      </c>
    </row>
    <row r="31" spans="1:14" ht="9.75" customHeight="1" x14ac:dyDescent="0.2">
      <c r="A31" s="533">
        <v>2631</v>
      </c>
      <c r="B31" s="546" t="s">
        <v>110</v>
      </c>
      <c r="C31" s="514" t="s">
        <v>571</v>
      </c>
      <c r="D31" s="1339">
        <v>127214</v>
      </c>
      <c r="E31" s="1339">
        <v>2062</v>
      </c>
      <c r="F31" s="1336">
        <v>24374</v>
      </c>
      <c r="G31" s="1339">
        <v>-80124</v>
      </c>
      <c r="H31" s="1339">
        <v>73526</v>
      </c>
      <c r="I31" s="1339"/>
      <c r="J31" s="1336">
        <v>2005</v>
      </c>
      <c r="K31" s="1339">
        <v>-75531</v>
      </c>
      <c r="L31" s="1336">
        <v>0</v>
      </c>
      <c r="N31" s="517"/>
    </row>
    <row r="32" spans="1:14" ht="9.75" customHeight="1" x14ac:dyDescent="0.2">
      <c r="A32" s="533">
        <v>2632</v>
      </c>
      <c r="B32" s="546" t="s">
        <v>111</v>
      </c>
      <c r="C32" s="514" t="s">
        <v>571</v>
      </c>
      <c r="D32" s="1339">
        <v>2975</v>
      </c>
      <c r="E32" s="1339">
        <v>333</v>
      </c>
      <c r="F32" s="1336">
        <v>2</v>
      </c>
      <c r="G32" s="1339">
        <v>-1177</v>
      </c>
      <c r="H32" s="1339">
        <v>2133</v>
      </c>
      <c r="I32" s="1339"/>
      <c r="J32" s="1336">
        <v>31</v>
      </c>
      <c r="K32" s="1339">
        <v>-2164</v>
      </c>
      <c r="L32" s="1336">
        <v>0</v>
      </c>
    </row>
    <row r="33" spans="1:12" s="878" customFormat="1" ht="15.75" customHeight="1" x14ac:dyDescent="0.2">
      <c r="A33" s="532">
        <v>27</v>
      </c>
      <c r="B33" s="515" t="s">
        <v>89</v>
      </c>
      <c r="C33" s="879" t="s">
        <v>571</v>
      </c>
      <c r="D33" s="1761">
        <v>22831</v>
      </c>
      <c r="E33" s="1761">
        <v>706</v>
      </c>
      <c r="F33" s="1335">
        <v>152153</v>
      </c>
      <c r="G33" s="1761">
        <v>0</v>
      </c>
      <c r="H33" s="1761">
        <v>175690</v>
      </c>
      <c r="I33" s="1761"/>
      <c r="J33" s="1335">
        <v>14571</v>
      </c>
      <c r="K33" s="1761">
        <v>0</v>
      </c>
      <c r="L33" s="1335">
        <v>190261</v>
      </c>
    </row>
    <row r="34" spans="1:12" ht="9.75" customHeight="1" x14ac:dyDescent="0.2">
      <c r="A34" s="533">
        <v>271</v>
      </c>
      <c r="B34" s="518" t="s">
        <v>114</v>
      </c>
      <c r="C34" s="514" t="s">
        <v>571</v>
      </c>
      <c r="D34" s="1339">
        <v>21100</v>
      </c>
      <c r="E34" s="1339">
        <v>9</v>
      </c>
      <c r="F34" s="1336">
        <v>152148</v>
      </c>
      <c r="G34" s="1339">
        <v>0</v>
      </c>
      <c r="H34" s="1339">
        <v>173257</v>
      </c>
      <c r="I34" s="1339"/>
      <c r="J34" s="1336">
        <v>10870</v>
      </c>
      <c r="K34" s="1339">
        <v>0</v>
      </c>
      <c r="L34" s="1336">
        <v>184127</v>
      </c>
    </row>
    <row r="35" spans="1:12" ht="9.75" customHeight="1" x14ac:dyDescent="0.2">
      <c r="A35" s="533">
        <v>272</v>
      </c>
      <c r="B35" s="518" t="s">
        <v>115</v>
      </c>
      <c r="C35" s="514" t="s">
        <v>571</v>
      </c>
      <c r="D35" s="1339">
        <v>1731</v>
      </c>
      <c r="E35" s="1339">
        <v>697</v>
      </c>
      <c r="F35" s="1336">
        <v>5</v>
      </c>
      <c r="G35" s="1339">
        <v>0</v>
      </c>
      <c r="H35" s="1339">
        <v>2433</v>
      </c>
      <c r="I35" s="1339"/>
      <c r="J35" s="1336">
        <v>3701</v>
      </c>
      <c r="K35" s="1339">
        <v>0</v>
      </c>
      <c r="L35" s="1336">
        <v>6134</v>
      </c>
    </row>
    <row r="36" spans="1:12" ht="9.75" customHeight="1" x14ac:dyDescent="0.2">
      <c r="A36" s="533">
        <v>273</v>
      </c>
      <c r="B36" s="518" t="s">
        <v>116</v>
      </c>
      <c r="C36" s="514" t="s">
        <v>571</v>
      </c>
      <c r="D36" s="1339">
        <v>0</v>
      </c>
      <c r="E36" s="1339">
        <v>0</v>
      </c>
      <c r="F36" s="1336">
        <v>0</v>
      </c>
      <c r="G36" s="1339">
        <v>0</v>
      </c>
      <c r="H36" s="1339">
        <v>0</v>
      </c>
      <c r="I36" s="1339"/>
      <c r="J36" s="1336">
        <v>0</v>
      </c>
      <c r="K36" s="1339">
        <v>0</v>
      </c>
      <c r="L36" s="1336">
        <v>0</v>
      </c>
    </row>
    <row r="37" spans="1:12" s="878" customFormat="1" ht="15.75" customHeight="1" x14ac:dyDescent="0.2">
      <c r="A37" s="532">
        <v>28</v>
      </c>
      <c r="B37" s="515" t="s">
        <v>93</v>
      </c>
      <c r="C37" s="879" t="s">
        <v>571</v>
      </c>
      <c r="D37" s="1761">
        <v>6600</v>
      </c>
      <c r="E37" s="1761">
        <v>5607</v>
      </c>
      <c r="F37" s="1335">
        <v>3202</v>
      </c>
      <c r="G37" s="1761">
        <v>-228</v>
      </c>
      <c r="H37" s="1761">
        <v>15181</v>
      </c>
      <c r="I37" s="1761"/>
      <c r="J37" s="1335">
        <v>7605</v>
      </c>
      <c r="K37" s="1761">
        <v>-739</v>
      </c>
      <c r="L37" s="1335">
        <v>22047</v>
      </c>
    </row>
    <row r="38" spans="1:12" ht="9.75" customHeight="1" x14ac:dyDescent="0.2">
      <c r="A38" s="533">
        <v>281</v>
      </c>
      <c r="B38" s="518" t="s">
        <v>117</v>
      </c>
      <c r="C38" s="514" t="s">
        <v>571</v>
      </c>
      <c r="D38" s="1339">
        <v>0</v>
      </c>
      <c r="E38" s="1339">
        <v>12</v>
      </c>
      <c r="F38" s="1336">
        <v>0</v>
      </c>
      <c r="G38" s="1339">
        <v>0</v>
      </c>
      <c r="H38" s="1339">
        <v>12</v>
      </c>
      <c r="I38" s="1339"/>
      <c r="J38" s="1336">
        <v>0</v>
      </c>
      <c r="K38" s="1339">
        <v>0</v>
      </c>
      <c r="L38" s="1336">
        <v>12</v>
      </c>
    </row>
    <row r="39" spans="1:12" ht="9.75" customHeight="1" x14ac:dyDescent="0.2">
      <c r="A39" s="533">
        <v>282</v>
      </c>
      <c r="B39" s="518" t="s">
        <v>118</v>
      </c>
      <c r="C39" s="514" t="s">
        <v>571</v>
      </c>
      <c r="D39" s="1339">
        <v>6600</v>
      </c>
      <c r="E39" s="1339">
        <v>5595</v>
      </c>
      <c r="F39" s="1336">
        <v>3202</v>
      </c>
      <c r="G39" s="1339">
        <v>-228</v>
      </c>
      <c r="H39" s="1339">
        <v>15169</v>
      </c>
      <c r="I39" s="1339"/>
      <c r="J39" s="1336">
        <v>7605</v>
      </c>
      <c r="K39" s="1339">
        <v>-739</v>
      </c>
      <c r="L39" s="1336">
        <v>22035</v>
      </c>
    </row>
    <row r="40" spans="1:12" ht="9.75" customHeight="1" x14ac:dyDescent="0.2">
      <c r="A40" s="533">
        <v>2821</v>
      </c>
      <c r="B40" s="546" t="s">
        <v>119</v>
      </c>
      <c r="C40" s="514" t="s">
        <v>571</v>
      </c>
      <c r="D40" s="1339">
        <v>3692</v>
      </c>
      <c r="E40" s="1339">
        <v>4459</v>
      </c>
      <c r="F40" s="1336">
        <v>2842</v>
      </c>
      <c r="G40" s="1339">
        <v>-228</v>
      </c>
      <c r="H40" s="1339">
        <v>10765</v>
      </c>
      <c r="I40" s="1339"/>
      <c r="J40" s="1336">
        <v>4403</v>
      </c>
      <c r="K40" s="1339">
        <v>-739</v>
      </c>
      <c r="L40" s="1336">
        <v>14429</v>
      </c>
    </row>
    <row r="41" spans="1:12" ht="10.5" customHeight="1" x14ac:dyDescent="0.2">
      <c r="A41" s="535">
        <v>2822</v>
      </c>
      <c r="B41" s="558" t="s">
        <v>111</v>
      </c>
      <c r="C41" s="519" t="s">
        <v>571</v>
      </c>
      <c r="D41" s="1763">
        <v>2908</v>
      </c>
      <c r="E41" s="1763">
        <v>1136</v>
      </c>
      <c r="F41" s="1775">
        <v>360</v>
      </c>
      <c r="G41" s="1763">
        <v>0</v>
      </c>
      <c r="H41" s="1763">
        <v>4404</v>
      </c>
      <c r="I41" s="1763"/>
      <c r="J41" s="1775">
        <v>3202</v>
      </c>
      <c r="K41" s="1763">
        <v>0</v>
      </c>
      <c r="L41" s="1775">
        <v>7606</v>
      </c>
    </row>
    <row r="42" spans="1:12" ht="12.75" customHeight="1" x14ac:dyDescent="0.2">
      <c r="A42" s="520" t="s">
        <v>58</v>
      </c>
      <c r="B42" s="514"/>
      <c r="C42" s="514"/>
      <c r="D42" s="1184"/>
      <c r="E42" s="1184"/>
      <c r="F42" s="1207"/>
      <c r="G42" s="1184"/>
      <c r="H42" s="1184"/>
      <c r="I42" s="1184"/>
      <c r="J42" s="1207"/>
      <c r="K42" s="1184"/>
      <c r="L42" s="1207"/>
    </row>
    <row r="43" spans="1:12" ht="9.75" customHeight="1" x14ac:dyDescent="0.2">
      <c r="A43" s="520" t="s">
        <v>59</v>
      </c>
      <c r="B43" s="514"/>
      <c r="C43" s="514"/>
      <c r="D43" s="1184"/>
      <c r="E43" s="1184"/>
      <c r="F43" s="1207"/>
      <c r="G43" s="1184"/>
      <c r="H43" s="1184"/>
      <c r="I43" s="1184"/>
      <c r="J43" s="1207"/>
      <c r="K43" s="1184"/>
      <c r="L43" s="1207"/>
    </row>
    <row r="44" spans="1:12" ht="10.5" customHeight="1" x14ac:dyDescent="0.2"/>
    <row r="45" spans="1:12" ht="10.5" customHeight="1" x14ac:dyDescent="0.2">
      <c r="A45" s="539"/>
      <c r="B45" s="539"/>
      <c r="C45" s="539"/>
      <c r="D45" s="1194"/>
      <c r="E45" s="1194"/>
      <c r="F45" s="1202"/>
      <c r="G45" s="1194"/>
      <c r="H45" s="1194"/>
      <c r="I45" s="1194"/>
      <c r="J45" s="1202"/>
      <c r="K45" s="1194"/>
      <c r="L45" s="1202"/>
    </row>
  </sheetData>
  <mergeCells count="10">
    <mergeCell ref="A4:B5"/>
    <mergeCell ref="D4:H4"/>
    <mergeCell ref="I4:I5"/>
    <mergeCell ref="J4:J5"/>
    <mergeCell ref="G1:K1"/>
    <mergeCell ref="G2:L2"/>
    <mergeCell ref="G3:H3"/>
    <mergeCell ref="K4:K5"/>
    <mergeCell ref="L4:L5"/>
    <mergeCell ref="A1:B1"/>
  </mergeCells>
  <phoneticPr fontId="2" type="noConversion"/>
  <printOptions horizontalCentered="1"/>
  <pageMargins left="0.19685039370078741" right="0.19685039370078741" top="0.6692913385826772" bottom="0.51181102362204722" header="0" footer="0.31496062992125984"/>
  <pageSetup paperSize="9" firstPageNumber="31" fitToWidth="0" orientation="landscape" r:id="rId1"/>
  <headerFooter alignWithMargins="0">
    <oddFooter>&amp;C&amp;P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8"/>
  <dimension ref="A1:K100"/>
  <sheetViews>
    <sheetView view="pageBreakPreview" topLeftCell="A52" zoomScale="75" zoomScaleNormal="100" zoomScaleSheetLayoutView="75" workbookViewId="0">
      <selection sqref="A1:B1"/>
    </sheetView>
  </sheetViews>
  <sheetFormatPr defaultRowHeight="12.75" x14ac:dyDescent="0.2"/>
  <cols>
    <col min="1" max="1" width="6.42578125" style="504" customWidth="1"/>
    <col min="2" max="2" width="35.7109375" style="504" customWidth="1"/>
    <col min="3" max="3" width="10" style="1190" customWidth="1"/>
    <col min="4" max="4" width="11.140625" style="1190" customWidth="1"/>
    <col min="5" max="11" width="10" style="1190" customWidth="1"/>
    <col min="12" max="12" width="3.28515625" style="504" customWidth="1"/>
    <col min="13" max="16384" width="9.140625" style="504"/>
  </cols>
  <sheetData>
    <row r="1" spans="1:11" ht="27.75" customHeight="1" x14ac:dyDescent="0.2">
      <c r="A1" s="3323" t="s">
        <v>184</v>
      </c>
      <c r="B1" s="3075"/>
      <c r="C1" s="1166"/>
      <c r="D1" s="1167"/>
      <c r="E1" s="1167"/>
      <c r="F1" s="3311" t="str">
        <f>[1]Coverpage!I7</f>
        <v>Poland</v>
      </c>
      <c r="G1" s="3311"/>
      <c r="H1" s="3311"/>
      <c r="I1" s="3311"/>
      <c r="J1" s="3311"/>
      <c r="K1" s="1168">
        <f>[1]Coverpage!I9</f>
        <v>964</v>
      </c>
    </row>
    <row r="2" spans="1:11" x14ac:dyDescent="0.2">
      <c r="A2" s="502" t="s">
        <v>518</v>
      </c>
      <c r="B2" s="536"/>
      <c r="C2" s="1191"/>
      <c r="D2" s="1167"/>
      <c r="E2" s="1167"/>
      <c r="F2" s="3312" t="s">
        <v>549</v>
      </c>
      <c r="G2" s="3312"/>
      <c r="H2" s="3312"/>
      <c r="I2" s="3312"/>
      <c r="J2" s="3312"/>
      <c r="K2" s="3312"/>
    </row>
    <row r="3" spans="1:11" ht="12" customHeight="1" x14ac:dyDescent="0.2">
      <c r="A3" s="529"/>
      <c r="B3" s="508"/>
      <c r="C3" s="1170"/>
      <c r="D3" s="1171"/>
      <c r="E3" s="1171"/>
      <c r="F3" s="3313" t="s">
        <v>64</v>
      </c>
      <c r="G3" s="3313"/>
      <c r="H3" s="1192" t="str">
        <f>[1]Coverpage!I11</f>
        <v xml:space="preserve"> </v>
      </c>
      <c r="I3" s="1171"/>
      <c r="J3" s="1171"/>
      <c r="K3" s="1172"/>
    </row>
    <row r="4" spans="1:11" ht="12" customHeight="1" x14ac:dyDescent="0.2">
      <c r="A4" s="3314" t="s">
        <v>144</v>
      </c>
      <c r="B4" s="3315"/>
      <c r="C4" s="3316" t="s">
        <v>552</v>
      </c>
      <c r="D4" s="3317"/>
      <c r="E4" s="3317"/>
      <c r="F4" s="3317"/>
      <c r="G4" s="3318"/>
      <c r="H4" s="3319" t="s">
        <v>553</v>
      </c>
      <c r="I4" s="3321" t="s">
        <v>554</v>
      </c>
      <c r="J4" s="3319" t="s">
        <v>555</v>
      </c>
      <c r="K4" s="3322" t="s">
        <v>60</v>
      </c>
    </row>
    <row r="5" spans="1:11" ht="34.5" x14ac:dyDescent="0.2">
      <c r="A5" s="3314"/>
      <c r="B5" s="3315"/>
      <c r="C5" s="2100" t="s">
        <v>556</v>
      </c>
      <c r="D5" s="2101" t="s">
        <v>557</v>
      </c>
      <c r="E5" s="2099" t="s">
        <v>558</v>
      </c>
      <c r="F5" s="2101" t="s">
        <v>555</v>
      </c>
      <c r="G5" s="2099" t="s">
        <v>61</v>
      </c>
      <c r="H5" s="3320"/>
      <c r="I5" s="3321"/>
      <c r="J5" s="3320"/>
      <c r="K5" s="3322"/>
    </row>
    <row r="6" spans="1:11" ht="10.5" customHeight="1" x14ac:dyDescent="0.2">
      <c r="A6" s="530"/>
      <c r="B6" s="511"/>
      <c r="C6" s="1173" t="s">
        <v>559</v>
      </c>
      <c r="D6" s="1174" t="s">
        <v>560</v>
      </c>
      <c r="E6" s="1175" t="s">
        <v>561</v>
      </c>
      <c r="F6" s="1174" t="s">
        <v>562</v>
      </c>
      <c r="G6" s="1175" t="s">
        <v>563</v>
      </c>
      <c r="H6" s="1174" t="s">
        <v>564</v>
      </c>
      <c r="I6" s="1175" t="s">
        <v>565</v>
      </c>
      <c r="J6" s="1174" t="s">
        <v>566</v>
      </c>
      <c r="K6" s="1176" t="s">
        <v>567</v>
      </c>
    </row>
    <row r="7" spans="1:11" ht="10.5" customHeight="1" x14ac:dyDescent="0.2">
      <c r="A7" s="533"/>
      <c r="B7" s="512" t="s">
        <v>568</v>
      </c>
      <c r="C7" s="1198" t="str">
        <f>IF([7]Coverage!J18="","",[7]Coverage!J18)</f>
        <v>A</v>
      </c>
      <c r="D7" s="1198" t="str">
        <f>IF([7]Coverage!K18="","",[7]Coverage!K18)</f>
        <v>A</v>
      </c>
      <c r="E7" s="1198" t="str">
        <f>IF([7]Coverage!L18="","",[7]Coverage!L18)</f>
        <v>A</v>
      </c>
      <c r="F7" s="1198" t="str">
        <f>IF([7]Coverage!M18="","",[7]Coverage!M18)</f>
        <v>A</v>
      </c>
      <c r="G7" s="1198" t="str">
        <f>IF([7]Coverage!M18="","",[7]Coverage!M18)</f>
        <v>A</v>
      </c>
      <c r="H7" s="1198" t="str">
        <f>IF([7]Coverage!N18="","",[7]Coverage!N18)</f>
        <v/>
      </c>
      <c r="I7" s="1198" t="str">
        <f>IF([7]Coverage!O18="","",[7]Coverage!O18)</f>
        <v>A</v>
      </c>
      <c r="J7" s="1198" t="str">
        <f>IF([7]Coverage!P18="","",[7]Coverage!P18)</f>
        <v>A</v>
      </c>
      <c r="K7" s="1198" t="str">
        <f>IF([7]Coverage!P18="","",[7]Coverage!P18)</f>
        <v>A</v>
      </c>
    </row>
    <row r="8" spans="1:11" s="878" customFormat="1" ht="15" customHeight="1" x14ac:dyDescent="0.2">
      <c r="A8" s="556">
        <v>3</v>
      </c>
      <c r="B8" s="557" t="s">
        <v>656</v>
      </c>
      <c r="C8" s="1776">
        <v>-27792</v>
      </c>
      <c r="D8" s="1777">
        <v>-823</v>
      </c>
      <c r="E8" s="1777">
        <v>12810</v>
      </c>
      <c r="F8" s="1777">
        <v>0</v>
      </c>
      <c r="G8" s="1778">
        <v>-15805</v>
      </c>
      <c r="H8" s="1777"/>
      <c r="I8" s="1777">
        <v>15713</v>
      </c>
      <c r="J8" s="1777">
        <v>0</v>
      </c>
      <c r="K8" s="1778">
        <v>-92</v>
      </c>
    </row>
    <row r="9" spans="1:11" s="878" customFormat="1" ht="15" customHeight="1" x14ac:dyDescent="0.2">
      <c r="A9" s="532">
        <v>31</v>
      </c>
      <c r="B9" s="515" t="s">
        <v>657</v>
      </c>
      <c r="C9" s="1761">
        <v>5589</v>
      </c>
      <c r="D9" s="1761">
        <v>173</v>
      </c>
      <c r="E9" s="1761">
        <v>509</v>
      </c>
      <c r="F9" s="1761">
        <v>0</v>
      </c>
      <c r="G9" s="1761">
        <v>6271</v>
      </c>
      <c r="H9" s="1761"/>
      <c r="I9" s="1761">
        <v>14110</v>
      </c>
      <c r="J9" s="1761">
        <v>0</v>
      </c>
      <c r="K9" s="1761">
        <v>20381</v>
      </c>
    </row>
    <row r="10" spans="1:11" s="878" customFormat="1" ht="14.45" customHeight="1" x14ac:dyDescent="0.2">
      <c r="A10" s="532">
        <v>311</v>
      </c>
      <c r="B10" s="545" t="s">
        <v>462</v>
      </c>
      <c r="C10" s="1761">
        <v>5596</v>
      </c>
      <c r="D10" s="1761">
        <v>427</v>
      </c>
      <c r="E10" s="1761">
        <v>509</v>
      </c>
      <c r="F10" s="1761">
        <v>0</v>
      </c>
      <c r="G10" s="1761">
        <v>6532</v>
      </c>
      <c r="H10" s="1761"/>
      <c r="I10" s="1761">
        <v>17527</v>
      </c>
      <c r="J10" s="1761">
        <v>0</v>
      </c>
      <c r="K10" s="1761">
        <v>24059</v>
      </c>
    </row>
    <row r="11" spans="1:11" s="872" customFormat="1" ht="9.75" customHeight="1" x14ac:dyDescent="0.2">
      <c r="A11" s="817">
        <v>311.10000000000002</v>
      </c>
      <c r="B11" s="887" t="s">
        <v>3</v>
      </c>
      <c r="C11" s="1336">
        <v>9570</v>
      </c>
      <c r="D11" s="1336">
        <v>7897</v>
      </c>
      <c r="E11" s="1336">
        <v>766</v>
      </c>
      <c r="F11" s="1336">
        <v>0</v>
      </c>
      <c r="G11" s="1336">
        <v>18233</v>
      </c>
      <c r="H11" s="1336"/>
      <c r="I11" s="1336">
        <v>29163</v>
      </c>
      <c r="J11" s="1336">
        <v>0</v>
      </c>
      <c r="K11" s="1336">
        <v>47396</v>
      </c>
    </row>
    <row r="12" spans="1:11" s="872" customFormat="1" ht="9.75" customHeight="1" x14ac:dyDescent="0.2">
      <c r="A12" s="817">
        <v>311.2</v>
      </c>
      <c r="B12" s="887" t="s">
        <v>4</v>
      </c>
      <c r="C12" s="1336">
        <v>42</v>
      </c>
      <c r="D12" s="1336">
        <v>362</v>
      </c>
      <c r="E12" s="1336">
        <v>0</v>
      </c>
      <c r="F12" s="1336">
        <v>0</v>
      </c>
      <c r="G12" s="1336">
        <v>404</v>
      </c>
      <c r="H12" s="1336"/>
      <c r="I12" s="1336">
        <v>742</v>
      </c>
      <c r="J12" s="1336">
        <v>0</v>
      </c>
      <c r="K12" s="1336">
        <v>1146</v>
      </c>
    </row>
    <row r="13" spans="1:11" s="872" customFormat="1" ht="9.75" customHeight="1" x14ac:dyDescent="0.2">
      <c r="A13" s="817">
        <v>311.3</v>
      </c>
      <c r="B13" s="887" t="s">
        <v>780</v>
      </c>
      <c r="C13" s="1336">
        <v>3932</v>
      </c>
      <c r="D13" s="1336">
        <v>7108</v>
      </c>
      <c r="E13" s="1336">
        <v>257</v>
      </c>
      <c r="F13" s="1336">
        <v>0</v>
      </c>
      <c r="G13" s="1336">
        <v>11297</v>
      </c>
      <c r="H13" s="1336"/>
      <c r="I13" s="1336">
        <v>10894</v>
      </c>
      <c r="J13" s="1336">
        <v>0</v>
      </c>
      <c r="K13" s="1336">
        <v>22191</v>
      </c>
    </row>
    <row r="14" spans="1:11" s="552" customFormat="1" x14ac:dyDescent="0.2">
      <c r="A14" s="568">
        <v>3111</v>
      </c>
      <c r="B14" s="565" t="s">
        <v>145</v>
      </c>
      <c r="C14" s="926" t="s">
        <v>146</v>
      </c>
      <c r="D14" s="926" t="s">
        <v>146</v>
      </c>
      <c r="E14" s="926" t="s">
        <v>146</v>
      </c>
      <c r="F14" s="926" t="s">
        <v>146</v>
      </c>
      <c r="G14" s="926" t="s">
        <v>146</v>
      </c>
      <c r="H14" s="926" t="s">
        <v>146</v>
      </c>
      <c r="I14" s="926" t="s">
        <v>146</v>
      </c>
      <c r="J14" s="926" t="s">
        <v>146</v>
      </c>
      <c r="K14" s="926" t="s">
        <v>146</v>
      </c>
    </row>
    <row r="15" spans="1:11" s="552" customFormat="1" ht="9.75" customHeight="1" x14ac:dyDescent="0.2">
      <c r="A15" s="817">
        <v>3111.1</v>
      </c>
      <c r="B15" s="818" t="s">
        <v>492</v>
      </c>
      <c r="C15" s="926" t="s">
        <v>146</v>
      </c>
      <c r="D15" s="926" t="s">
        <v>146</v>
      </c>
      <c r="E15" s="926" t="s">
        <v>146</v>
      </c>
      <c r="F15" s="926" t="s">
        <v>146</v>
      </c>
      <c r="G15" s="926" t="s">
        <v>146</v>
      </c>
      <c r="H15" s="926" t="s">
        <v>146</v>
      </c>
      <c r="I15" s="926" t="s">
        <v>146</v>
      </c>
      <c r="J15" s="926" t="s">
        <v>146</v>
      </c>
      <c r="K15" s="926" t="s">
        <v>146</v>
      </c>
    </row>
    <row r="16" spans="1:11" s="552" customFormat="1" ht="9.75" customHeight="1" x14ac:dyDescent="0.2">
      <c r="A16" s="817">
        <v>3111.2</v>
      </c>
      <c r="B16" s="818" t="s">
        <v>122</v>
      </c>
      <c r="C16" s="926" t="s">
        <v>146</v>
      </c>
      <c r="D16" s="926" t="s">
        <v>146</v>
      </c>
      <c r="E16" s="926" t="s">
        <v>146</v>
      </c>
      <c r="F16" s="926" t="s">
        <v>146</v>
      </c>
      <c r="G16" s="926" t="s">
        <v>146</v>
      </c>
      <c r="H16" s="926" t="s">
        <v>146</v>
      </c>
      <c r="I16" s="926" t="s">
        <v>146</v>
      </c>
      <c r="J16" s="926" t="s">
        <v>146</v>
      </c>
      <c r="K16" s="926" t="s">
        <v>146</v>
      </c>
    </row>
    <row r="17" spans="1:11" s="552" customFormat="1" ht="9.75" customHeight="1" x14ac:dyDescent="0.2">
      <c r="A17" s="817">
        <v>3111.3</v>
      </c>
      <c r="B17" s="818" t="s">
        <v>123</v>
      </c>
      <c r="C17" s="926" t="s">
        <v>146</v>
      </c>
      <c r="D17" s="926" t="s">
        <v>146</v>
      </c>
      <c r="E17" s="926" t="s">
        <v>146</v>
      </c>
      <c r="F17" s="926" t="s">
        <v>146</v>
      </c>
      <c r="G17" s="926" t="s">
        <v>146</v>
      </c>
      <c r="H17" s="926" t="s">
        <v>146</v>
      </c>
      <c r="I17" s="926" t="s">
        <v>146</v>
      </c>
      <c r="J17" s="926" t="s">
        <v>146</v>
      </c>
      <c r="K17" s="926" t="s">
        <v>146</v>
      </c>
    </row>
    <row r="18" spans="1:11" s="552" customFormat="1" ht="14.45" customHeight="1" x14ac:dyDescent="0.2">
      <c r="A18" s="568">
        <v>3112</v>
      </c>
      <c r="B18" s="565" t="s">
        <v>440</v>
      </c>
      <c r="C18" s="926" t="s">
        <v>146</v>
      </c>
      <c r="D18" s="926" t="s">
        <v>146</v>
      </c>
      <c r="E18" s="926" t="s">
        <v>146</v>
      </c>
      <c r="F18" s="926" t="s">
        <v>146</v>
      </c>
      <c r="G18" s="926" t="s">
        <v>146</v>
      </c>
      <c r="H18" s="926" t="s">
        <v>146</v>
      </c>
      <c r="I18" s="926" t="s">
        <v>146</v>
      </c>
      <c r="J18" s="926" t="s">
        <v>146</v>
      </c>
      <c r="K18" s="926" t="s">
        <v>146</v>
      </c>
    </row>
    <row r="19" spans="1:11" s="552" customFormat="1" ht="9.75" customHeight="1" x14ac:dyDescent="0.2">
      <c r="A19" s="817">
        <v>3112.1</v>
      </c>
      <c r="B19" s="818" t="s">
        <v>441</v>
      </c>
      <c r="C19" s="926" t="s">
        <v>146</v>
      </c>
      <c r="D19" s="926" t="s">
        <v>146</v>
      </c>
      <c r="E19" s="926" t="s">
        <v>146</v>
      </c>
      <c r="F19" s="926" t="s">
        <v>146</v>
      </c>
      <c r="G19" s="926" t="s">
        <v>146</v>
      </c>
      <c r="H19" s="926" t="s">
        <v>146</v>
      </c>
      <c r="I19" s="926" t="s">
        <v>146</v>
      </c>
      <c r="J19" s="926" t="s">
        <v>146</v>
      </c>
      <c r="K19" s="926" t="s">
        <v>146</v>
      </c>
    </row>
    <row r="20" spans="1:11" s="552" customFormat="1" ht="9.75" customHeight="1" x14ac:dyDescent="0.2">
      <c r="A20" s="817">
        <v>3112.2</v>
      </c>
      <c r="B20" s="818" t="s">
        <v>442</v>
      </c>
      <c r="C20" s="926" t="s">
        <v>146</v>
      </c>
      <c r="D20" s="926" t="s">
        <v>146</v>
      </c>
      <c r="E20" s="926" t="s">
        <v>146</v>
      </c>
      <c r="F20" s="926" t="s">
        <v>146</v>
      </c>
      <c r="G20" s="926" t="s">
        <v>146</v>
      </c>
      <c r="H20" s="926" t="s">
        <v>146</v>
      </c>
      <c r="I20" s="926" t="s">
        <v>146</v>
      </c>
      <c r="J20" s="926" t="s">
        <v>146</v>
      </c>
      <c r="K20" s="926" t="s">
        <v>146</v>
      </c>
    </row>
    <row r="21" spans="1:11" s="552" customFormat="1" ht="9.75" customHeight="1" x14ac:dyDescent="0.2">
      <c r="A21" s="817">
        <v>3112.3</v>
      </c>
      <c r="B21" s="818" t="s">
        <v>443</v>
      </c>
      <c r="C21" s="926" t="s">
        <v>146</v>
      </c>
      <c r="D21" s="926" t="s">
        <v>146</v>
      </c>
      <c r="E21" s="926" t="s">
        <v>146</v>
      </c>
      <c r="F21" s="926" t="s">
        <v>146</v>
      </c>
      <c r="G21" s="926" t="s">
        <v>146</v>
      </c>
      <c r="H21" s="926" t="s">
        <v>146</v>
      </c>
      <c r="I21" s="926" t="s">
        <v>146</v>
      </c>
      <c r="J21" s="926" t="s">
        <v>146</v>
      </c>
      <c r="K21" s="926" t="s">
        <v>146</v>
      </c>
    </row>
    <row r="22" spans="1:11" s="552" customFormat="1" ht="14.25" customHeight="1" x14ac:dyDescent="0.2">
      <c r="A22" s="568">
        <v>3113</v>
      </c>
      <c r="B22" s="565" t="s">
        <v>444</v>
      </c>
      <c r="C22" s="926" t="s">
        <v>146</v>
      </c>
      <c r="D22" s="926" t="s">
        <v>146</v>
      </c>
      <c r="E22" s="926" t="s">
        <v>146</v>
      </c>
      <c r="F22" s="926" t="s">
        <v>146</v>
      </c>
      <c r="G22" s="926" t="s">
        <v>146</v>
      </c>
      <c r="H22" s="926" t="s">
        <v>146</v>
      </c>
      <c r="I22" s="926" t="s">
        <v>146</v>
      </c>
      <c r="J22" s="926" t="s">
        <v>146</v>
      </c>
      <c r="K22" s="926" t="s">
        <v>146</v>
      </c>
    </row>
    <row r="23" spans="1:11" s="552" customFormat="1" ht="9.75" customHeight="1" x14ac:dyDescent="0.2">
      <c r="A23" s="817">
        <v>3113.1</v>
      </c>
      <c r="B23" s="818" t="s">
        <v>445</v>
      </c>
      <c r="C23" s="926" t="s">
        <v>146</v>
      </c>
      <c r="D23" s="926" t="s">
        <v>146</v>
      </c>
      <c r="E23" s="926" t="s">
        <v>146</v>
      </c>
      <c r="F23" s="926" t="s">
        <v>146</v>
      </c>
      <c r="G23" s="926" t="s">
        <v>146</v>
      </c>
      <c r="H23" s="926" t="s">
        <v>146</v>
      </c>
      <c r="I23" s="926" t="s">
        <v>146</v>
      </c>
      <c r="J23" s="926" t="s">
        <v>146</v>
      </c>
      <c r="K23" s="926" t="s">
        <v>146</v>
      </c>
    </row>
    <row r="24" spans="1:11" s="552" customFormat="1" ht="9.75" customHeight="1" x14ac:dyDescent="0.2">
      <c r="A24" s="817">
        <v>3113.2</v>
      </c>
      <c r="B24" s="818" t="s">
        <v>446</v>
      </c>
      <c r="C24" s="926" t="s">
        <v>146</v>
      </c>
      <c r="D24" s="926" t="s">
        <v>146</v>
      </c>
      <c r="E24" s="926" t="s">
        <v>146</v>
      </c>
      <c r="F24" s="926" t="s">
        <v>146</v>
      </c>
      <c r="G24" s="926" t="s">
        <v>146</v>
      </c>
      <c r="H24" s="926" t="s">
        <v>146</v>
      </c>
      <c r="I24" s="926" t="s">
        <v>146</v>
      </c>
      <c r="J24" s="926" t="s">
        <v>146</v>
      </c>
      <c r="K24" s="926" t="s">
        <v>146</v>
      </c>
    </row>
    <row r="25" spans="1:11" s="552" customFormat="1" ht="9.75" customHeight="1" x14ac:dyDescent="0.2">
      <c r="A25" s="817">
        <v>3113.3</v>
      </c>
      <c r="B25" s="818" t="s">
        <v>447</v>
      </c>
      <c r="C25" s="926" t="s">
        <v>146</v>
      </c>
      <c r="D25" s="926" t="s">
        <v>146</v>
      </c>
      <c r="E25" s="926" t="s">
        <v>146</v>
      </c>
      <c r="F25" s="926" t="s">
        <v>146</v>
      </c>
      <c r="G25" s="926" t="s">
        <v>146</v>
      </c>
      <c r="H25" s="926" t="s">
        <v>146</v>
      </c>
      <c r="I25" s="926" t="s">
        <v>146</v>
      </c>
      <c r="J25" s="926" t="s">
        <v>146</v>
      </c>
      <c r="K25" s="926" t="s">
        <v>146</v>
      </c>
    </row>
    <row r="26" spans="1:11" s="888" customFormat="1" ht="14.25" customHeight="1" x14ac:dyDescent="0.2">
      <c r="A26" s="569">
        <v>312</v>
      </c>
      <c r="B26" s="567" t="s">
        <v>793</v>
      </c>
      <c r="C26" s="1335">
        <v>0</v>
      </c>
      <c r="D26" s="1335">
        <v>216</v>
      </c>
      <c r="E26" s="1335">
        <v>0</v>
      </c>
      <c r="F26" s="1335">
        <v>0</v>
      </c>
      <c r="G26" s="1335">
        <v>216</v>
      </c>
      <c r="H26" s="1335"/>
      <c r="I26" s="1335">
        <v>3</v>
      </c>
      <c r="J26" s="1335">
        <v>0</v>
      </c>
      <c r="K26" s="1335">
        <v>219</v>
      </c>
    </row>
    <row r="27" spans="1:11" s="888" customFormat="1" ht="14.25" customHeight="1" x14ac:dyDescent="0.2">
      <c r="A27" s="569">
        <v>313</v>
      </c>
      <c r="B27" s="567" t="s">
        <v>794</v>
      </c>
      <c r="C27" s="1335">
        <v>0</v>
      </c>
      <c r="D27" s="1335">
        <v>745</v>
      </c>
      <c r="E27" s="1335">
        <v>0</v>
      </c>
      <c r="F27" s="1335">
        <v>0</v>
      </c>
      <c r="G27" s="1335">
        <v>745</v>
      </c>
      <c r="H27" s="1335"/>
      <c r="I27" s="1335">
        <v>186</v>
      </c>
      <c r="J27" s="1335">
        <v>0</v>
      </c>
      <c r="K27" s="1335">
        <v>931</v>
      </c>
    </row>
    <row r="28" spans="1:11" s="872" customFormat="1" ht="9.75" customHeight="1" x14ac:dyDescent="0.2">
      <c r="A28" s="817">
        <v>313.10000000000002</v>
      </c>
      <c r="B28" s="887" t="s">
        <v>795</v>
      </c>
      <c r="C28" s="1336">
        <v>0</v>
      </c>
      <c r="D28" s="1336">
        <v>745</v>
      </c>
      <c r="E28" s="1336">
        <v>0</v>
      </c>
      <c r="F28" s="1336">
        <v>0</v>
      </c>
      <c r="G28" s="1336">
        <v>745</v>
      </c>
      <c r="H28" s="1336"/>
      <c r="I28" s="1336">
        <v>186</v>
      </c>
      <c r="J28" s="1336">
        <v>0</v>
      </c>
      <c r="K28" s="1336">
        <v>931</v>
      </c>
    </row>
    <row r="29" spans="1:11" s="872" customFormat="1" ht="9.75" customHeight="1" x14ac:dyDescent="0.2">
      <c r="A29" s="817">
        <v>313.2</v>
      </c>
      <c r="B29" s="887" t="s">
        <v>796</v>
      </c>
      <c r="C29" s="1336">
        <v>0</v>
      </c>
      <c r="D29" s="1336">
        <v>0</v>
      </c>
      <c r="E29" s="1336">
        <v>0</v>
      </c>
      <c r="F29" s="1336">
        <v>0</v>
      </c>
      <c r="G29" s="1336">
        <v>0</v>
      </c>
      <c r="H29" s="1336"/>
      <c r="I29" s="1336">
        <v>0</v>
      </c>
      <c r="J29" s="1336">
        <v>0</v>
      </c>
      <c r="K29" s="1336">
        <v>0</v>
      </c>
    </row>
    <row r="30" spans="1:11" s="888" customFormat="1" ht="14.25" customHeight="1" x14ac:dyDescent="0.2">
      <c r="A30" s="569">
        <v>314</v>
      </c>
      <c r="B30" s="567" t="s">
        <v>797</v>
      </c>
      <c r="C30" s="1335">
        <v>-7</v>
      </c>
      <c r="D30" s="1335">
        <v>-1215</v>
      </c>
      <c r="E30" s="1335">
        <v>0</v>
      </c>
      <c r="F30" s="1335">
        <v>0</v>
      </c>
      <c r="G30" s="1335">
        <v>-1222</v>
      </c>
      <c r="H30" s="1335"/>
      <c r="I30" s="1335">
        <v>-3606</v>
      </c>
      <c r="J30" s="1335">
        <v>0</v>
      </c>
      <c r="K30" s="1335">
        <v>-4828</v>
      </c>
    </row>
    <row r="31" spans="1:11" s="872" customFormat="1" ht="9.75" customHeight="1" x14ac:dyDescent="0.2">
      <c r="A31" s="817">
        <v>314.10000000000002</v>
      </c>
      <c r="B31" s="887" t="s">
        <v>798</v>
      </c>
      <c r="C31" s="1336">
        <v>0</v>
      </c>
      <c r="D31" s="1336">
        <v>56</v>
      </c>
      <c r="E31" s="1336">
        <v>0</v>
      </c>
      <c r="F31" s="1336">
        <v>0</v>
      </c>
      <c r="G31" s="1779">
        <v>56</v>
      </c>
      <c r="H31" s="1336"/>
      <c r="I31" s="1336">
        <v>0</v>
      </c>
      <c r="J31" s="1336">
        <v>0</v>
      </c>
      <c r="K31" s="1336">
        <v>56</v>
      </c>
    </row>
    <row r="32" spans="1:11" s="872" customFormat="1" ht="9.75" customHeight="1" x14ac:dyDescent="0.2">
      <c r="A32" s="817">
        <v>314.2</v>
      </c>
      <c r="B32" s="887" t="s">
        <v>799</v>
      </c>
      <c r="C32" s="1336">
        <v>7</v>
      </c>
      <c r="D32" s="1336">
        <v>1271</v>
      </c>
      <c r="E32" s="1336">
        <v>0</v>
      </c>
      <c r="F32" s="1336">
        <v>0</v>
      </c>
      <c r="G32" s="1779">
        <v>1278</v>
      </c>
      <c r="H32" s="1336"/>
      <c r="I32" s="1336">
        <v>3606</v>
      </c>
      <c r="J32" s="1336">
        <v>0</v>
      </c>
      <c r="K32" s="1336">
        <v>4884</v>
      </c>
    </row>
    <row r="33" spans="1:11" s="872" customFormat="1" ht="9.75" customHeight="1" x14ac:dyDescent="0.2">
      <c r="A33" s="817">
        <v>314.3</v>
      </c>
      <c r="B33" s="887" t="s">
        <v>801</v>
      </c>
      <c r="C33" s="1336">
        <v>0</v>
      </c>
      <c r="D33" s="1336">
        <v>0</v>
      </c>
      <c r="E33" s="1336">
        <v>0</v>
      </c>
      <c r="F33" s="1336">
        <v>0</v>
      </c>
      <c r="G33" s="1779">
        <v>0</v>
      </c>
      <c r="H33" s="1336"/>
      <c r="I33" s="1336">
        <v>0</v>
      </c>
      <c r="J33" s="1336">
        <v>0</v>
      </c>
      <c r="K33" s="1336">
        <v>0</v>
      </c>
    </row>
    <row r="34" spans="1:11" s="552" customFormat="1" ht="14.25" customHeight="1" x14ac:dyDescent="0.2">
      <c r="A34" s="568">
        <v>3141</v>
      </c>
      <c r="B34" s="565" t="s">
        <v>448</v>
      </c>
      <c r="C34" s="1336">
        <v>-7</v>
      </c>
      <c r="D34" s="1336">
        <v>-1215</v>
      </c>
      <c r="E34" s="1336">
        <v>0</v>
      </c>
      <c r="F34" s="1336">
        <v>0</v>
      </c>
      <c r="G34" s="1336">
        <v>-1222</v>
      </c>
      <c r="H34" s="1336"/>
      <c r="I34" s="1336">
        <v>-3606</v>
      </c>
      <c r="J34" s="1780">
        <v>0</v>
      </c>
      <c r="K34" s="1336">
        <v>-4828</v>
      </c>
    </row>
    <row r="35" spans="1:11" s="552" customFormat="1" ht="9.75" customHeight="1" x14ac:dyDescent="0.2">
      <c r="A35" s="817">
        <v>3141.1</v>
      </c>
      <c r="B35" s="818" t="s">
        <v>449</v>
      </c>
      <c r="C35" s="1336">
        <v>0</v>
      </c>
      <c r="D35" s="1336">
        <v>56</v>
      </c>
      <c r="E35" s="1336">
        <v>0</v>
      </c>
      <c r="F35" s="1336">
        <v>0</v>
      </c>
      <c r="G35" s="1779">
        <v>56</v>
      </c>
      <c r="H35" s="1336"/>
      <c r="I35" s="1336">
        <v>0</v>
      </c>
      <c r="J35" s="1779">
        <v>0</v>
      </c>
      <c r="K35" s="1336">
        <v>56</v>
      </c>
    </row>
    <row r="36" spans="1:11" s="552" customFormat="1" ht="9.75" customHeight="1" x14ac:dyDescent="0.2">
      <c r="A36" s="817">
        <v>3141.2</v>
      </c>
      <c r="B36" s="818" t="s">
        <v>450</v>
      </c>
      <c r="C36" s="1336">
        <v>7</v>
      </c>
      <c r="D36" s="1336">
        <v>1271</v>
      </c>
      <c r="E36" s="1336">
        <v>0</v>
      </c>
      <c r="F36" s="1336">
        <v>0</v>
      </c>
      <c r="G36" s="1779">
        <v>1278</v>
      </c>
      <c r="H36" s="1336"/>
      <c r="I36" s="1336">
        <v>3606</v>
      </c>
      <c r="J36" s="1779">
        <v>0</v>
      </c>
      <c r="K36" s="1336">
        <v>4884</v>
      </c>
    </row>
    <row r="37" spans="1:11" s="552" customFormat="1" ht="9.75" customHeight="1" x14ac:dyDescent="0.2">
      <c r="A37" s="817">
        <v>3141.3</v>
      </c>
      <c r="B37" s="818" t="s">
        <v>451</v>
      </c>
      <c r="C37" s="1336">
        <v>0</v>
      </c>
      <c r="D37" s="1336">
        <v>0</v>
      </c>
      <c r="E37" s="1336">
        <v>0</v>
      </c>
      <c r="F37" s="1336">
        <v>0</v>
      </c>
      <c r="G37" s="1779">
        <v>0</v>
      </c>
      <c r="H37" s="1336"/>
      <c r="I37" s="1336">
        <v>0</v>
      </c>
      <c r="J37" s="1779">
        <v>0</v>
      </c>
      <c r="K37" s="1336">
        <v>0</v>
      </c>
    </row>
    <row r="38" spans="1:11" s="552" customFormat="1" ht="14.25" customHeight="1" x14ac:dyDescent="0.2">
      <c r="A38" s="568">
        <v>3142</v>
      </c>
      <c r="B38" s="565" t="s">
        <v>452</v>
      </c>
      <c r="C38" s="1336">
        <v>0</v>
      </c>
      <c r="D38" s="1336">
        <v>0</v>
      </c>
      <c r="E38" s="1336">
        <v>0</v>
      </c>
      <c r="F38" s="1336">
        <v>0</v>
      </c>
      <c r="G38" s="1780">
        <v>0</v>
      </c>
      <c r="H38" s="1336"/>
      <c r="I38" s="1336">
        <v>0</v>
      </c>
      <c r="J38" s="1780">
        <v>0</v>
      </c>
      <c r="K38" s="1336">
        <v>0</v>
      </c>
    </row>
    <row r="39" spans="1:11" s="552" customFormat="1" ht="9.75" customHeight="1" x14ac:dyDescent="0.2">
      <c r="A39" s="817">
        <v>3142.1</v>
      </c>
      <c r="B39" s="818" t="s">
        <v>453</v>
      </c>
      <c r="C39" s="1336">
        <v>0</v>
      </c>
      <c r="D39" s="1336">
        <v>0</v>
      </c>
      <c r="E39" s="1336">
        <v>0</v>
      </c>
      <c r="F39" s="1336">
        <v>0</v>
      </c>
      <c r="G39" s="1779">
        <v>0</v>
      </c>
      <c r="H39" s="1336"/>
      <c r="I39" s="1336">
        <v>0</v>
      </c>
      <c r="J39" s="1779">
        <v>0</v>
      </c>
      <c r="K39" s="1336">
        <v>0</v>
      </c>
    </row>
    <row r="40" spans="1:11" s="552" customFormat="1" ht="9.75" customHeight="1" x14ac:dyDescent="0.2">
      <c r="A40" s="817">
        <v>3142.2</v>
      </c>
      <c r="B40" s="818" t="s">
        <v>454</v>
      </c>
      <c r="C40" s="1336">
        <v>0</v>
      </c>
      <c r="D40" s="1336">
        <v>0</v>
      </c>
      <c r="E40" s="1336">
        <v>0</v>
      </c>
      <c r="F40" s="1336">
        <v>0</v>
      </c>
      <c r="G40" s="1779">
        <v>0</v>
      </c>
      <c r="H40" s="1336"/>
      <c r="I40" s="1336">
        <v>0</v>
      </c>
      <c r="J40" s="1779">
        <v>0</v>
      </c>
      <c r="K40" s="1336">
        <v>0</v>
      </c>
    </row>
    <row r="41" spans="1:11" s="552" customFormat="1" ht="9.75" customHeight="1" x14ac:dyDescent="0.2">
      <c r="A41" s="817">
        <v>3142.3</v>
      </c>
      <c r="B41" s="818" t="s">
        <v>0</v>
      </c>
      <c r="C41" s="1336">
        <v>0</v>
      </c>
      <c r="D41" s="1336">
        <v>0</v>
      </c>
      <c r="E41" s="1336">
        <v>0</v>
      </c>
      <c r="F41" s="1336">
        <v>0</v>
      </c>
      <c r="G41" s="1779">
        <v>0</v>
      </c>
      <c r="H41" s="1336"/>
      <c r="I41" s="1336">
        <v>0</v>
      </c>
      <c r="J41" s="1779">
        <v>0</v>
      </c>
      <c r="K41" s="1336">
        <v>0</v>
      </c>
    </row>
    <row r="42" spans="1:11" s="552" customFormat="1" ht="14.25" customHeight="1" x14ac:dyDescent="0.2">
      <c r="A42" s="568">
        <v>3143</v>
      </c>
      <c r="B42" s="565" t="s">
        <v>1</v>
      </c>
      <c r="C42" s="1336">
        <v>0</v>
      </c>
      <c r="D42" s="1336">
        <v>0</v>
      </c>
      <c r="E42" s="1336">
        <v>0</v>
      </c>
      <c r="F42" s="1336">
        <v>0</v>
      </c>
      <c r="G42" s="1779">
        <v>0</v>
      </c>
      <c r="H42" s="1336"/>
      <c r="I42" s="1336">
        <v>0</v>
      </c>
      <c r="J42" s="1780">
        <v>0</v>
      </c>
      <c r="K42" s="1336">
        <v>0</v>
      </c>
    </row>
    <row r="43" spans="1:11" s="552" customFormat="1" ht="9.75" customHeight="1" x14ac:dyDescent="0.2">
      <c r="A43" s="817">
        <v>3143.1</v>
      </c>
      <c r="B43" s="818" t="s">
        <v>2</v>
      </c>
      <c r="C43" s="1336">
        <v>0</v>
      </c>
      <c r="D43" s="1336">
        <v>0</v>
      </c>
      <c r="E43" s="1336">
        <v>0</v>
      </c>
      <c r="F43" s="1336">
        <v>0</v>
      </c>
      <c r="G43" s="1779">
        <v>0</v>
      </c>
      <c r="H43" s="1336"/>
      <c r="I43" s="1336">
        <v>0</v>
      </c>
      <c r="J43" s="1779">
        <v>0</v>
      </c>
      <c r="K43" s="1336">
        <v>0</v>
      </c>
    </row>
    <row r="44" spans="1:11" s="552" customFormat="1" ht="9.75" customHeight="1" x14ac:dyDescent="0.2">
      <c r="A44" s="817">
        <v>3143.2</v>
      </c>
      <c r="B44" s="818" t="s">
        <v>761</v>
      </c>
      <c r="C44" s="1336">
        <v>0</v>
      </c>
      <c r="D44" s="1336">
        <v>0</v>
      </c>
      <c r="E44" s="1336">
        <v>0</v>
      </c>
      <c r="F44" s="1336">
        <v>0</v>
      </c>
      <c r="G44" s="1779">
        <v>0</v>
      </c>
      <c r="H44" s="1336"/>
      <c r="I44" s="1336">
        <v>0</v>
      </c>
      <c r="J44" s="1779">
        <v>0</v>
      </c>
      <c r="K44" s="1336">
        <v>0</v>
      </c>
    </row>
    <row r="45" spans="1:11" s="552" customFormat="1" ht="14.25" customHeight="1" x14ac:dyDescent="0.2">
      <c r="A45" s="568">
        <v>3144</v>
      </c>
      <c r="B45" s="565" t="s">
        <v>762</v>
      </c>
      <c r="C45" s="1336">
        <v>0</v>
      </c>
      <c r="D45" s="1336">
        <v>0</v>
      </c>
      <c r="E45" s="1336">
        <v>0</v>
      </c>
      <c r="F45" s="1336">
        <v>0</v>
      </c>
      <c r="G45" s="1779">
        <v>0</v>
      </c>
      <c r="H45" s="1336"/>
      <c r="I45" s="1336">
        <v>0</v>
      </c>
      <c r="J45" s="1780">
        <v>0</v>
      </c>
      <c r="K45" s="1336">
        <v>0</v>
      </c>
    </row>
    <row r="46" spans="1:11" s="552" customFormat="1" ht="9.75" customHeight="1" x14ac:dyDescent="0.2">
      <c r="A46" s="817">
        <v>3144.1</v>
      </c>
      <c r="B46" s="818" t="s">
        <v>763</v>
      </c>
      <c r="C46" s="1336">
        <v>0</v>
      </c>
      <c r="D46" s="1336">
        <v>0</v>
      </c>
      <c r="E46" s="1336">
        <v>0</v>
      </c>
      <c r="F46" s="1336">
        <v>0</v>
      </c>
      <c r="G46" s="1779">
        <v>0</v>
      </c>
      <c r="H46" s="1336"/>
      <c r="I46" s="1336">
        <v>0</v>
      </c>
      <c r="J46" s="1779">
        <v>0</v>
      </c>
      <c r="K46" s="1336">
        <v>0</v>
      </c>
    </row>
    <row r="47" spans="1:11" s="570" customFormat="1" ht="12" customHeight="1" x14ac:dyDescent="0.2">
      <c r="A47" s="819">
        <v>3144.2</v>
      </c>
      <c r="B47" s="820" t="s">
        <v>764</v>
      </c>
      <c r="C47" s="1775">
        <v>0</v>
      </c>
      <c r="D47" s="1775">
        <v>0</v>
      </c>
      <c r="E47" s="1775">
        <v>0</v>
      </c>
      <c r="F47" s="1775">
        <v>0</v>
      </c>
      <c r="G47" s="1781">
        <v>0</v>
      </c>
      <c r="H47" s="1775"/>
      <c r="I47" s="1775">
        <v>0</v>
      </c>
      <c r="J47" s="1781">
        <v>0</v>
      </c>
      <c r="K47" s="1775">
        <v>0</v>
      </c>
    </row>
    <row r="48" spans="1:11" s="889" customFormat="1" ht="13.5" customHeight="1" x14ac:dyDescent="0.2">
      <c r="A48" s="556">
        <v>32</v>
      </c>
      <c r="B48" s="571" t="s">
        <v>816</v>
      </c>
      <c r="C48" s="1334">
        <v>5234</v>
      </c>
      <c r="D48" s="1334">
        <v>882</v>
      </c>
      <c r="E48" s="1334">
        <v>7179</v>
      </c>
      <c r="F48" s="1334">
        <v>-2250</v>
      </c>
      <c r="G48" s="1334">
        <v>11045</v>
      </c>
      <c r="H48" s="1334"/>
      <c r="I48" s="1334">
        <v>5185</v>
      </c>
      <c r="J48" s="1334">
        <v>-20</v>
      </c>
      <c r="K48" s="1334">
        <v>16210</v>
      </c>
    </row>
    <row r="49" spans="1:11" ht="12.75" customHeight="1" x14ac:dyDescent="0.2">
      <c r="A49" s="561" t="s">
        <v>765</v>
      </c>
      <c r="B49" s="572" t="s">
        <v>766</v>
      </c>
      <c r="C49" s="1339">
        <v>2811</v>
      </c>
      <c r="D49" s="1339">
        <v>1363</v>
      </c>
      <c r="E49" s="1339">
        <v>7043</v>
      </c>
      <c r="F49" s="1339">
        <v>0</v>
      </c>
      <c r="G49" s="1339">
        <v>11217</v>
      </c>
      <c r="H49" s="1339"/>
      <c r="I49" s="1339">
        <v>4026</v>
      </c>
      <c r="J49" s="1339">
        <v>0</v>
      </c>
      <c r="K49" s="1339">
        <v>15243</v>
      </c>
    </row>
    <row r="50" spans="1:11" ht="11.25" customHeight="1" x14ac:dyDescent="0.2">
      <c r="A50" s="561" t="s">
        <v>767</v>
      </c>
      <c r="B50" s="538" t="s">
        <v>768</v>
      </c>
      <c r="C50" s="1339">
        <v>0</v>
      </c>
      <c r="D50" s="1339">
        <v>0</v>
      </c>
      <c r="E50" s="1339">
        <v>605</v>
      </c>
      <c r="F50" s="1339">
        <v>-605</v>
      </c>
      <c r="G50" s="1339">
        <v>0</v>
      </c>
      <c r="H50" s="1339"/>
      <c r="I50" s="1339">
        <v>0</v>
      </c>
      <c r="J50" s="1339">
        <v>0</v>
      </c>
      <c r="K50" s="1339">
        <v>0</v>
      </c>
    </row>
    <row r="51" spans="1:11" ht="12.75" customHeight="1" x14ac:dyDescent="0.2">
      <c r="A51" s="561" t="s">
        <v>769</v>
      </c>
      <c r="B51" s="538" t="s">
        <v>770</v>
      </c>
      <c r="C51" s="1339">
        <v>3851</v>
      </c>
      <c r="D51" s="1339">
        <v>44</v>
      </c>
      <c r="E51" s="1339">
        <v>-28</v>
      </c>
      <c r="F51" s="1339">
        <v>-155</v>
      </c>
      <c r="G51" s="1339">
        <v>3712</v>
      </c>
      <c r="H51" s="1339"/>
      <c r="I51" s="1339">
        <v>440</v>
      </c>
      <c r="J51" s="1339">
        <v>72</v>
      </c>
      <c r="K51" s="1339">
        <v>4224</v>
      </c>
    </row>
    <row r="52" spans="1:11" ht="12" customHeight="1" x14ac:dyDescent="0.2">
      <c r="A52" s="561" t="s">
        <v>771</v>
      </c>
      <c r="B52" s="538" t="s">
        <v>772</v>
      </c>
      <c r="C52" s="1339">
        <v>-2167</v>
      </c>
      <c r="D52" s="1339">
        <v>-280</v>
      </c>
      <c r="E52" s="1339">
        <v>14</v>
      </c>
      <c r="F52" s="1339">
        <v>0</v>
      </c>
      <c r="G52" s="1339">
        <v>-2433</v>
      </c>
      <c r="H52" s="1339"/>
      <c r="I52" s="1339">
        <v>642</v>
      </c>
      <c r="J52" s="1339">
        <v>0</v>
      </c>
      <c r="K52" s="1339">
        <v>-1791</v>
      </c>
    </row>
    <row r="53" spans="1:11" ht="12" customHeight="1" x14ac:dyDescent="0.2">
      <c r="A53" s="561" t="s">
        <v>773</v>
      </c>
      <c r="B53" s="538" t="s">
        <v>774</v>
      </c>
      <c r="C53" s="1339">
        <v>0</v>
      </c>
      <c r="D53" s="1339">
        <v>0</v>
      </c>
      <c r="E53" s="1339">
        <v>0</v>
      </c>
      <c r="F53" s="1339">
        <v>0</v>
      </c>
      <c r="G53" s="1339">
        <v>0</v>
      </c>
      <c r="H53" s="1339"/>
      <c r="I53" s="1339">
        <v>0</v>
      </c>
      <c r="J53" s="1339">
        <v>0</v>
      </c>
      <c r="K53" s="1339">
        <v>0</v>
      </c>
    </row>
    <row r="54" spans="1:11" ht="11.25" customHeight="1" x14ac:dyDescent="0.2">
      <c r="A54" s="561" t="s">
        <v>775</v>
      </c>
      <c r="B54" s="538" t="s">
        <v>359</v>
      </c>
      <c r="C54" s="1339">
        <v>-24</v>
      </c>
      <c r="D54" s="1339">
        <v>-34</v>
      </c>
      <c r="E54" s="1339">
        <v>0</v>
      </c>
      <c r="F54" s="1339">
        <v>0</v>
      </c>
      <c r="G54" s="1339">
        <v>-58</v>
      </c>
      <c r="H54" s="1339"/>
      <c r="I54" s="1339">
        <v>0</v>
      </c>
      <c r="J54" s="1339">
        <v>0</v>
      </c>
      <c r="K54" s="1339">
        <v>-58</v>
      </c>
    </row>
    <row r="55" spans="1:11" ht="12" customHeight="1" x14ac:dyDescent="0.2">
      <c r="A55" s="561" t="s">
        <v>360</v>
      </c>
      <c r="B55" s="538" t="s">
        <v>361</v>
      </c>
      <c r="C55" s="1339">
        <v>763</v>
      </c>
      <c r="D55" s="1339">
        <v>-211</v>
      </c>
      <c r="E55" s="1339">
        <v>-455</v>
      </c>
      <c r="F55" s="1339">
        <v>-1490</v>
      </c>
      <c r="G55" s="1339">
        <v>-1393</v>
      </c>
      <c r="H55" s="1339"/>
      <c r="I55" s="1339">
        <v>77</v>
      </c>
      <c r="J55" s="1339">
        <v>-92</v>
      </c>
      <c r="K55" s="1339">
        <v>-1408</v>
      </c>
    </row>
    <row r="56" spans="1:11" s="878" customFormat="1" ht="15" customHeight="1" x14ac:dyDescent="0.2">
      <c r="A56" s="532">
        <v>321</v>
      </c>
      <c r="B56" s="545" t="s">
        <v>817</v>
      </c>
      <c r="C56" s="1761">
        <v>4547</v>
      </c>
      <c r="D56" s="1761">
        <v>1221</v>
      </c>
      <c r="E56" s="1761">
        <v>7179</v>
      </c>
      <c r="F56" s="1761">
        <v>-2250</v>
      </c>
      <c r="G56" s="1761">
        <v>10697</v>
      </c>
      <c r="H56" s="1761"/>
      <c r="I56" s="1761">
        <v>5858</v>
      </c>
      <c r="J56" s="1761">
        <v>-20</v>
      </c>
      <c r="K56" s="1761">
        <v>16535</v>
      </c>
    </row>
    <row r="57" spans="1:11" ht="9.75" customHeight="1" x14ac:dyDescent="0.2">
      <c r="A57" s="533">
        <v>3212</v>
      </c>
      <c r="B57" s="546" t="s">
        <v>362</v>
      </c>
      <c r="C57" s="1339">
        <v>3216</v>
      </c>
      <c r="D57" s="1339">
        <v>1363</v>
      </c>
      <c r="E57" s="1339">
        <v>7043</v>
      </c>
      <c r="F57" s="1339">
        <v>0</v>
      </c>
      <c r="G57" s="1339">
        <v>11622</v>
      </c>
      <c r="H57" s="1339"/>
      <c r="I57" s="1339">
        <v>4026</v>
      </c>
      <c r="J57" s="1339">
        <v>0</v>
      </c>
      <c r="K57" s="1339">
        <v>15648</v>
      </c>
    </row>
    <row r="58" spans="1:11" ht="9.75" customHeight="1" x14ac:dyDescent="0.2">
      <c r="A58" s="533">
        <v>3213</v>
      </c>
      <c r="B58" s="546" t="s">
        <v>363</v>
      </c>
      <c r="C58" s="1339">
        <v>0</v>
      </c>
      <c r="D58" s="1339">
        <v>0</v>
      </c>
      <c r="E58" s="1339">
        <v>605</v>
      </c>
      <c r="F58" s="1339">
        <v>-605</v>
      </c>
      <c r="G58" s="1339">
        <v>0</v>
      </c>
      <c r="H58" s="1339"/>
      <c r="I58" s="1339">
        <v>0</v>
      </c>
      <c r="J58" s="1339">
        <v>0</v>
      </c>
      <c r="K58" s="1339">
        <v>0</v>
      </c>
    </row>
    <row r="59" spans="1:11" ht="9.75" customHeight="1" x14ac:dyDescent="0.2">
      <c r="A59" s="533">
        <v>3214</v>
      </c>
      <c r="B59" s="546" t="s">
        <v>364</v>
      </c>
      <c r="C59" s="1339">
        <v>3577</v>
      </c>
      <c r="D59" s="1339">
        <v>44</v>
      </c>
      <c r="E59" s="1339">
        <v>-28</v>
      </c>
      <c r="F59" s="1339">
        <v>-155</v>
      </c>
      <c r="G59" s="1339">
        <v>3438</v>
      </c>
      <c r="H59" s="1339"/>
      <c r="I59" s="1339">
        <v>440</v>
      </c>
      <c r="J59" s="1339">
        <v>72</v>
      </c>
      <c r="K59" s="1339">
        <v>3950</v>
      </c>
    </row>
    <row r="60" spans="1:11" ht="9.75" customHeight="1" x14ac:dyDescent="0.2">
      <c r="A60" s="533">
        <v>3215</v>
      </c>
      <c r="B60" s="546" t="s">
        <v>365</v>
      </c>
      <c r="C60" s="1339">
        <v>-2759</v>
      </c>
      <c r="D60" s="1339">
        <v>-280</v>
      </c>
      <c r="E60" s="1339">
        <v>14</v>
      </c>
      <c r="F60" s="1339">
        <v>0</v>
      </c>
      <c r="G60" s="1339">
        <v>-3025</v>
      </c>
      <c r="H60" s="1339"/>
      <c r="I60" s="1339">
        <v>642</v>
      </c>
      <c r="J60" s="1339">
        <v>0</v>
      </c>
      <c r="K60" s="1339">
        <v>-2383</v>
      </c>
    </row>
    <row r="61" spans="1:11" ht="9.75" customHeight="1" x14ac:dyDescent="0.2">
      <c r="A61" s="533">
        <v>3216</v>
      </c>
      <c r="B61" s="546" t="s">
        <v>665</v>
      </c>
      <c r="C61" s="1339">
        <v>0</v>
      </c>
      <c r="D61" s="1339">
        <v>0</v>
      </c>
      <c r="E61" s="1339">
        <v>0</v>
      </c>
      <c r="F61" s="1339">
        <v>0</v>
      </c>
      <c r="G61" s="1339">
        <v>0</v>
      </c>
      <c r="H61" s="1339"/>
      <c r="I61" s="1339">
        <v>0</v>
      </c>
      <c r="J61" s="1339">
        <v>0</v>
      </c>
      <c r="K61" s="1339">
        <v>0</v>
      </c>
    </row>
    <row r="62" spans="1:11" ht="9.75" customHeight="1" x14ac:dyDescent="0.2">
      <c r="A62" s="533">
        <v>3217</v>
      </c>
      <c r="B62" s="546" t="s">
        <v>366</v>
      </c>
      <c r="C62" s="1339">
        <v>-24</v>
      </c>
      <c r="D62" s="1339">
        <v>0</v>
      </c>
      <c r="E62" s="1339">
        <v>0</v>
      </c>
      <c r="F62" s="1339">
        <v>0</v>
      </c>
      <c r="G62" s="1339">
        <v>-24</v>
      </c>
      <c r="H62" s="1339"/>
      <c r="I62" s="1339">
        <v>0</v>
      </c>
      <c r="J62" s="1339">
        <v>0</v>
      </c>
      <c r="K62" s="1339">
        <v>-24</v>
      </c>
    </row>
    <row r="63" spans="1:11" ht="9.75" customHeight="1" x14ac:dyDescent="0.2">
      <c r="A63" s="533">
        <v>3218</v>
      </c>
      <c r="B63" s="546" t="s">
        <v>367</v>
      </c>
      <c r="C63" s="1339">
        <v>537</v>
      </c>
      <c r="D63" s="1339">
        <v>94</v>
      </c>
      <c r="E63" s="1339">
        <v>-455</v>
      </c>
      <c r="F63" s="1339">
        <v>-1490</v>
      </c>
      <c r="G63" s="1339">
        <v>-1314</v>
      </c>
      <c r="H63" s="1339"/>
      <c r="I63" s="1339">
        <v>750</v>
      </c>
      <c r="J63" s="1339">
        <v>-92</v>
      </c>
      <c r="K63" s="1339">
        <v>-656</v>
      </c>
    </row>
    <row r="64" spans="1:11" s="878" customFormat="1" ht="15" customHeight="1" x14ac:dyDescent="0.2">
      <c r="A64" s="532">
        <v>322</v>
      </c>
      <c r="B64" s="545" t="s">
        <v>825</v>
      </c>
      <c r="C64" s="1761">
        <v>687</v>
      </c>
      <c r="D64" s="1761">
        <v>-339</v>
      </c>
      <c r="E64" s="1761">
        <v>0</v>
      </c>
      <c r="F64" s="1761">
        <v>0</v>
      </c>
      <c r="G64" s="1761">
        <v>348</v>
      </c>
      <c r="H64" s="1761"/>
      <c r="I64" s="1761">
        <v>-673</v>
      </c>
      <c r="J64" s="1761">
        <v>0</v>
      </c>
      <c r="K64" s="1338">
        <v>-325</v>
      </c>
    </row>
    <row r="65" spans="1:11" ht="9.75" customHeight="1" x14ac:dyDescent="0.2">
      <c r="A65" s="533">
        <v>3222</v>
      </c>
      <c r="B65" s="546" t="s">
        <v>362</v>
      </c>
      <c r="C65" s="1339">
        <v>-405</v>
      </c>
      <c r="D65" s="1339">
        <v>0</v>
      </c>
      <c r="E65" s="1339">
        <v>0</v>
      </c>
      <c r="F65" s="1339">
        <v>0</v>
      </c>
      <c r="G65" s="1340">
        <v>-405</v>
      </c>
      <c r="H65" s="1339"/>
      <c r="I65" s="1339">
        <v>0</v>
      </c>
      <c r="J65" s="1339">
        <v>0</v>
      </c>
      <c r="K65" s="1337">
        <v>-405</v>
      </c>
    </row>
    <row r="66" spans="1:11" ht="9.75" customHeight="1" x14ac:dyDescent="0.2">
      <c r="A66" s="533">
        <v>3223</v>
      </c>
      <c r="B66" s="546" t="s">
        <v>368</v>
      </c>
      <c r="C66" s="1339">
        <v>0</v>
      </c>
      <c r="D66" s="1339">
        <v>0</v>
      </c>
      <c r="E66" s="1339">
        <v>0</v>
      </c>
      <c r="F66" s="1339">
        <v>0</v>
      </c>
      <c r="G66" s="1340">
        <v>0</v>
      </c>
      <c r="H66" s="1339"/>
      <c r="I66" s="1339">
        <v>0</v>
      </c>
      <c r="J66" s="1339">
        <v>0</v>
      </c>
      <c r="K66" s="1337">
        <v>0</v>
      </c>
    </row>
    <row r="67" spans="1:11" ht="9.75" customHeight="1" x14ac:dyDescent="0.2">
      <c r="A67" s="533">
        <v>3224</v>
      </c>
      <c r="B67" s="546" t="s">
        <v>364</v>
      </c>
      <c r="C67" s="1339">
        <v>274</v>
      </c>
      <c r="D67" s="1339">
        <v>0</v>
      </c>
      <c r="E67" s="1339">
        <v>0</v>
      </c>
      <c r="F67" s="1339">
        <v>0</v>
      </c>
      <c r="G67" s="1340">
        <v>274</v>
      </c>
      <c r="H67" s="1339"/>
      <c r="I67" s="1339">
        <v>0</v>
      </c>
      <c r="J67" s="1339">
        <v>0</v>
      </c>
      <c r="K67" s="1337">
        <v>274</v>
      </c>
    </row>
    <row r="68" spans="1:11" ht="9.75" customHeight="1" x14ac:dyDescent="0.2">
      <c r="A68" s="533">
        <v>3225</v>
      </c>
      <c r="B68" s="546" t="s">
        <v>365</v>
      </c>
      <c r="C68" s="1339">
        <v>592</v>
      </c>
      <c r="D68" s="1339">
        <v>0</v>
      </c>
      <c r="E68" s="1339">
        <v>0</v>
      </c>
      <c r="F68" s="1339">
        <v>0</v>
      </c>
      <c r="G68" s="1340">
        <v>592</v>
      </c>
      <c r="H68" s="1339"/>
      <c r="I68" s="1339">
        <v>0</v>
      </c>
      <c r="J68" s="1339">
        <v>0</v>
      </c>
      <c r="K68" s="1337">
        <v>592</v>
      </c>
    </row>
    <row r="69" spans="1:11" ht="9.75" customHeight="1" x14ac:dyDescent="0.2">
      <c r="A69" s="533">
        <v>3226</v>
      </c>
      <c r="B69" s="546" t="s">
        <v>665</v>
      </c>
      <c r="C69" s="1339">
        <v>0</v>
      </c>
      <c r="D69" s="1339">
        <v>0</v>
      </c>
      <c r="E69" s="1339">
        <v>0</v>
      </c>
      <c r="F69" s="1339">
        <v>0</v>
      </c>
      <c r="G69" s="1340">
        <v>0</v>
      </c>
      <c r="H69" s="1339"/>
      <c r="I69" s="1339">
        <v>0</v>
      </c>
      <c r="J69" s="1339">
        <v>0</v>
      </c>
      <c r="K69" s="1337">
        <v>0</v>
      </c>
    </row>
    <row r="70" spans="1:11" ht="9.75" customHeight="1" x14ac:dyDescent="0.2">
      <c r="A70" s="533">
        <v>3227</v>
      </c>
      <c r="B70" s="546" t="s">
        <v>366</v>
      </c>
      <c r="C70" s="1339">
        <v>0</v>
      </c>
      <c r="D70" s="1339">
        <v>-34</v>
      </c>
      <c r="E70" s="1339">
        <v>0</v>
      </c>
      <c r="F70" s="1339">
        <v>0</v>
      </c>
      <c r="G70" s="1340">
        <v>-34</v>
      </c>
      <c r="H70" s="1339"/>
      <c r="I70" s="1339">
        <v>0</v>
      </c>
      <c r="J70" s="1339">
        <v>0</v>
      </c>
      <c r="K70" s="1337">
        <v>-34</v>
      </c>
    </row>
    <row r="71" spans="1:11" ht="9.75" customHeight="1" x14ac:dyDescent="0.2">
      <c r="A71" s="533">
        <v>3228</v>
      </c>
      <c r="B71" s="546" t="s">
        <v>367</v>
      </c>
      <c r="C71" s="1339">
        <v>226</v>
      </c>
      <c r="D71" s="1339">
        <v>-305</v>
      </c>
      <c r="E71" s="1339">
        <v>0</v>
      </c>
      <c r="F71" s="1339">
        <v>0</v>
      </c>
      <c r="G71" s="1340">
        <v>-79</v>
      </c>
      <c r="H71" s="1339"/>
      <c r="I71" s="1339">
        <v>-673</v>
      </c>
      <c r="J71" s="1339">
        <v>0</v>
      </c>
      <c r="K71" s="1337">
        <v>-752</v>
      </c>
    </row>
    <row r="72" spans="1:11" s="890" customFormat="1" ht="15" customHeight="1" x14ac:dyDescent="0.2">
      <c r="A72" s="554">
        <v>323</v>
      </c>
      <c r="B72" s="562" t="s">
        <v>833</v>
      </c>
      <c r="C72" s="1767">
        <v>0</v>
      </c>
      <c r="D72" s="1767">
        <v>0</v>
      </c>
      <c r="E72" s="1767">
        <v>0</v>
      </c>
      <c r="F72" s="1767">
        <v>0</v>
      </c>
      <c r="G72" s="1782">
        <v>0</v>
      </c>
      <c r="H72" s="1767"/>
      <c r="I72" s="1767">
        <v>0</v>
      </c>
      <c r="J72" s="1767">
        <v>0</v>
      </c>
      <c r="K72" s="1783">
        <v>0</v>
      </c>
    </row>
    <row r="73" spans="1:11" s="889" customFormat="1" ht="15" customHeight="1" x14ac:dyDescent="0.2">
      <c r="A73" s="556">
        <v>33</v>
      </c>
      <c r="B73" s="557" t="s">
        <v>834</v>
      </c>
      <c r="C73" s="1334">
        <v>38615</v>
      </c>
      <c r="D73" s="1334">
        <v>1878</v>
      </c>
      <c r="E73" s="1334">
        <v>-5122</v>
      </c>
      <c r="F73" s="1334">
        <v>-2250</v>
      </c>
      <c r="G73" s="1334">
        <v>33121</v>
      </c>
      <c r="H73" s="1334"/>
      <c r="I73" s="1334">
        <v>3582</v>
      </c>
      <c r="J73" s="1334">
        <v>-20</v>
      </c>
      <c r="K73" s="1334">
        <v>36683</v>
      </c>
    </row>
    <row r="74" spans="1:11" ht="11.25" customHeight="1" x14ac:dyDescent="0.2">
      <c r="A74" s="561" t="s">
        <v>369</v>
      </c>
      <c r="B74" s="538" t="s">
        <v>370</v>
      </c>
      <c r="C74" s="1339">
        <v>0</v>
      </c>
      <c r="D74" s="1339">
        <v>-40</v>
      </c>
      <c r="E74" s="1339">
        <v>0</v>
      </c>
      <c r="F74" s="1339">
        <v>0</v>
      </c>
      <c r="G74" s="1339">
        <v>-40</v>
      </c>
      <c r="H74" s="1339"/>
      <c r="I74" s="1339">
        <v>0</v>
      </c>
      <c r="J74" s="1339">
        <v>0</v>
      </c>
      <c r="K74" s="1339">
        <v>-40</v>
      </c>
    </row>
    <row r="75" spans="1:11" ht="11.25" customHeight="1" x14ac:dyDescent="0.2">
      <c r="A75" s="561" t="s">
        <v>371</v>
      </c>
      <c r="B75" s="538" t="s">
        <v>213</v>
      </c>
      <c r="C75" s="1339">
        <v>38101</v>
      </c>
      <c r="D75" s="1339">
        <v>-129</v>
      </c>
      <c r="E75" s="1339">
        <v>0</v>
      </c>
      <c r="F75" s="1339">
        <v>-605</v>
      </c>
      <c r="G75" s="1339">
        <v>37367</v>
      </c>
      <c r="H75" s="1339"/>
      <c r="I75" s="1339">
        <v>115</v>
      </c>
      <c r="J75" s="1339">
        <v>0</v>
      </c>
      <c r="K75" s="1339">
        <v>37482</v>
      </c>
    </row>
    <row r="76" spans="1:11" ht="12" customHeight="1" x14ac:dyDescent="0.2">
      <c r="A76" s="561" t="s">
        <v>214</v>
      </c>
      <c r="B76" s="538" t="s">
        <v>667</v>
      </c>
      <c r="C76" s="1339">
        <v>-5135</v>
      </c>
      <c r="D76" s="1339">
        <v>1279</v>
      </c>
      <c r="E76" s="1339">
        <v>-4275</v>
      </c>
      <c r="F76" s="1339">
        <v>-155</v>
      </c>
      <c r="G76" s="1339">
        <v>-8286</v>
      </c>
      <c r="H76" s="1339"/>
      <c r="I76" s="1339">
        <v>917</v>
      </c>
      <c r="J76" s="1339">
        <v>72</v>
      </c>
      <c r="K76" s="1339">
        <v>-7297</v>
      </c>
    </row>
    <row r="77" spans="1:11" ht="12" customHeight="1" x14ac:dyDescent="0.2">
      <c r="A77" s="561" t="s">
        <v>668</v>
      </c>
      <c r="B77" s="538" t="s">
        <v>669</v>
      </c>
      <c r="C77" s="1339">
        <v>0</v>
      </c>
      <c r="D77" s="1339">
        <v>0</v>
      </c>
      <c r="E77" s="1339">
        <v>0</v>
      </c>
      <c r="F77" s="1339">
        <v>0</v>
      </c>
      <c r="G77" s="1339">
        <v>0</v>
      </c>
      <c r="H77" s="1339"/>
      <c r="I77" s="1339">
        <v>0</v>
      </c>
      <c r="J77" s="1339">
        <v>0</v>
      </c>
      <c r="K77" s="1339">
        <v>0</v>
      </c>
    </row>
    <row r="78" spans="1:11" ht="12" customHeight="1" x14ac:dyDescent="0.2">
      <c r="A78" s="561" t="s">
        <v>670</v>
      </c>
      <c r="B78" s="538" t="s">
        <v>671</v>
      </c>
      <c r="C78" s="1339">
        <v>0</v>
      </c>
      <c r="D78" s="1339">
        <v>0</v>
      </c>
      <c r="E78" s="1339">
        <v>0</v>
      </c>
      <c r="F78" s="1339">
        <v>0</v>
      </c>
      <c r="G78" s="1339">
        <v>0</v>
      </c>
      <c r="H78" s="1339"/>
      <c r="I78" s="1339">
        <v>0</v>
      </c>
      <c r="J78" s="1339">
        <v>0</v>
      </c>
      <c r="K78" s="1339">
        <v>0</v>
      </c>
    </row>
    <row r="79" spans="1:11" ht="11.25" customHeight="1" x14ac:dyDescent="0.2">
      <c r="A79" s="561" t="s">
        <v>672</v>
      </c>
      <c r="B79" s="538" t="s">
        <v>613</v>
      </c>
      <c r="C79" s="1339">
        <v>0</v>
      </c>
      <c r="D79" s="1339">
        <v>-33</v>
      </c>
      <c r="E79" s="1339">
        <v>0</v>
      </c>
      <c r="F79" s="1339">
        <v>0</v>
      </c>
      <c r="G79" s="1339">
        <v>-33</v>
      </c>
      <c r="H79" s="1339"/>
      <c r="I79" s="1339">
        <v>0</v>
      </c>
      <c r="J79" s="1339">
        <v>0</v>
      </c>
      <c r="K79" s="1339">
        <v>-33</v>
      </c>
    </row>
    <row r="80" spans="1:11" ht="11.25" customHeight="1" x14ac:dyDescent="0.2">
      <c r="A80" s="561" t="s">
        <v>614</v>
      </c>
      <c r="B80" s="538" t="s">
        <v>615</v>
      </c>
      <c r="C80" s="1339">
        <v>5649</v>
      </c>
      <c r="D80" s="1339">
        <v>801</v>
      </c>
      <c r="E80" s="1339">
        <v>-847</v>
      </c>
      <c r="F80" s="1339">
        <v>-1490</v>
      </c>
      <c r="G80" s="1339">
        <v>4113</v>
      </c>
      <c r="H80" s="1339"/>
      <c r="I80" s="1339">
        <v>2550</v>
      </c>
      <c r="J80" s="1339">
        <v>-92</v>
      </c>
      <c r="K80" s="1339">
        <v>6571</v>
      </c>
    </row>
    <row r="81" spans="1:11" s="878" customFormat="1" ht="12.75" customHeight="1" x14ac:dyDescent="0.2">
      <c r="A81" s="532">
        <v>331</v>
      </c>
      <c r="B81" s="545" t="s">
        <v>817</v>
      </c>
      <c r="C81" s="1761">
        <v>29129</v>
      </c>
      <c r="D81" s="1761">
        <v>681</v>
      </c>
      <c r="E81" s="1761">
        <v>-5122</v>
      </c>
      <c r="F81" s="1761">
        <v>-2250</v>
      </c>
      <c r="G81" s="1761">
        <v>22438</v>
      </c>
      <c r="H81" s="1761"/>
      <c r="I81" s="1761">
        <v>1922</v>
      </c>
      <c r="J81" s="1761">
        <v>-20</v>
      </c>
      <c r="K81" s="1761">
        <v>24340</v>
      </c>
    </row>
    <row r="82" spans="1:11" ht="9.75" customHeight="1" x14ac:dyDescent="0.2">
      <c r="A82" s="533">
        <v>3312</v>
      </c>
      <c r="B82" s="546" t="s">
        <v>616</v>
      </c>
      <c r="C82" s="1339">
        <v>0</v>
      </c>
      <c r="D82" s="1339">
        <v>-40</v>
      </c>
      <c r="E82" s="1339">
        <v>0</v>
      </c>
      <c r="F82" s="1339">
        <v>0</v>
      </c>
      <c r="G82" s="1339">
        <v>-40</v>
      </c>
      <c r="H82" s="1339"/>
      <c r="I82" s="1339">
        <v>0</v>
      </c>
      <c r="J82" s="1339">
        <v>0</v>
      </c>
      <c r="K82" s="1339">
        <v>-40</v>
      </c>
    </row>
    <row r="83" spans="1:11" ht="9.75" customHeight="1" x14ac:dyDescent="0.2">
      <c r="A83" s="533">
        <v>3313</v>
      </c>
      <c r="B83" s="546" t="s">
        <v>368</v>
      </c>
      <c r="C83" s="1339">
        <v>27744</v>
      </c>
      <c r="D83" s="1339">
        <v>-129</v>
      </c>
      <c r="E83" s="1339">
        <v>0</v>
      </c>
      <c r="F83" s="1339">
        <v>-605</v>
      </c>
      <c r="G83" s="1339">
        <v>27010</v>
      </c>
      <c r="H83" s="1339"/>
      <c r="I83" s="1339">
        <v>115</v>
      </c>
      <c r="J83" s="1339">
        <v>0</v>
      </c>
      <c r="K83" s="1339">
        <v>27125</v>
      </c>
    </row>
    <row r="84" spans="1:11" ht="9.75" customHeight="1" x14ac:dyDescent="0.2">
      <c r="A84" s="533">
        <v>3314</v>
      </c>
      <c r="B84" s="546" t="s">
        <v>364</v>
      </c>
      <c r="C84" s="1339">
        <v>-197</v>
      </c>
      <c r="D84" s="1339">
        <v>49</v>
      </c>
      <c r="E84" s="1339">
        <v>-4275</v>
      </c>
      <c r="F84" s="1339">
        <v>-155</v>
      </c>
      <c r="G84" s="1339">
        <v>-4578</v>
      </c>
      <c r="H84" s="1339"/>
      <c r="I84" s="1339">
        <v>581</v>
      </c>
      <c r="J84" s="1339">
        <v>72</v>
      </c>
      <c r="K84" s="1339">
        <v>-3925</v>
      </c>
    </row>
    <row r="85" spans="1:11" ht="9.75" customHeight="1" x14ac:dyDescent="0.2">
      <c r="A85" s="533">
        <v>3315</v>
      </c>
      <c r="B85" s="546" t="s">
        <v>365</v>
      </c>
      <c r="C85" s="1339">
        <v>0</v>
      </c>
      <c r="D85" s="1339">
        <v>0</v>
      </c>
      <c r="E85" s="1339">
        <v>0</v>
      </c>
      <c r="F85" s="1339">
        <v>0</v>
      </c>
      <c r="G85" s="1339">
        <v>0</v>
      </c>
      <c r="H85" s="1339"/>
      <c r="I85" s="1339">
        <v>0</v>
      </c>
      <c r="J85" s="1339">
        <v>0</v>
      </c>
      <c r="K85" s="1339">
        <v>0</v>
      </c>
    </row>
    <row r="86" spans="1:11" ht="9.75" customHeight="1" x14ac:dyDescent="0.2">
      <c r="A86" s="533">
        <v>3316</v>
      </c>
      <c r="B86" s="546" t="s">
        <v>665</v>
      </c>
      <c r="C86" s="1339">
        <v>0</v>
      </c>
      <c r="D86" s="1339">
        <v>0</v>
      </c>
      <c r="E86" s="1339">
        <v>0</v>
      </c>
      <c r="F86" s="1339">
        <v>0</v>
      </c>
      <c r="G86" s="1339">
        <v>0</v>
      </c>
      <c r="H86" s="1339"/>
      <c r="I86" s="1339">
        <v>0</v>
      </c>
      <c r="J86" s="1339">
        <v>0</v>
      </c>
      <c r="K86" s="1339">
        <v>0</v>
      </c>
    </row>
    <row r="87" spans="1:11" ht="9.75" customHeight="1" x14ac:dyDescent="0.2">
      <c r="A87" s="533">
        <v>3317</v>
      </c>
      <c r="B87" s="546" t="s">
        <v>366</v>
      </c>
      <c r="C87" s="1339">
        <v>0</v>
      </c>
      <c r="D87" s="1339">
        <v>0</v>
      </c>
      <c r="E87" s="1339">
        <v>0</v>
      </c>
      <c r="F87" s="1339">
        <v>0</v>
      </c>
      <c r="G87" s="1339">
        <v>0</v>
      </c>
      <c r="H87" s="1339"/>
      <c r="I87" s="1339">
        <v>0</v>
      </c>
      <c r="J87" s="1339">
        <v>0</v>
      </c>
      <c r="K87" s="1339">
        <v>0</v>
      </c>
    </row>
    <row r="88" spans="1:11" ht="9.75" customHeight="1" x14ac:dyDescent="0.2">
      <c r="A88" s="533">
        <v>3318</v>
      </c>
      <c r="B88" s="546" t="s">
        <v>618</v>
      </c>
      <c r="C88" s="1339">
        <v>1582</v>
      </c>
      <c r="D88" s="1339">
        <v>801</v>
      </c>
      <c r="E88" s="1339">
        <v>-847</v>
      </c>
      <c r="F88" s="1339">
        <v>-1490</v>
      </c>
      <c r="G88" s="1339">
        <v>46</v>
      </c>
      <c r="H88" s="1339"/>
      <c r="I88" s="1339">
        <v>1226</v>
      </c>
      <c r="J88" s="1339">
        <v>-92</v>
      </c>
      <c r="K88" s="1339">
        <v>1180</v>
      </c>
    </row>
    <row r="89" spans="1:11" s="878" customFormat="1" ht="12.75" customHeight="1" x14ac:dyDescent="0.2">
      <c r="A89" s="532">
        <v>332</v>
      </c>
      <c r="B89" s="545" t="s">
        <v>825</v>
      </c>
      <c r="C89" s="1761">
        <v>9486</v>
      </c>
      <c r="D89" s="1761">
        <v>1197</v>
      </c>
      <c r="E89" s="1761">
        <v>0</v>
      </c>
      <c r="F89" s="1761">
        <v>0</v>
      </c>
      <c r="G89" s="1761">
        <v>10683</v>
      </c>
      <c r="H89" s="1761"/>
      <c r="I89" s="1761">
        <v>1660</v>
      </c>
      <c r="J89" s="1761">
        <v>0</v>
      </c>
      <c r="K89" s="1761">
        <v>12343</v>
      </c>
    </row>
    <row r="90" spans="1:11" ht="9.75" customHeight="1" x14ac:dyDescent="0.2">
      <c r="A90" s="533">
        <v>3322</v>
      </c>
      <c r="B90" s="546" t="s">
        <v>362</v>
      </c>
      <c r="C90" s="1339">
        <v>0</v>
      </c>
      <c r="D90" s="1339">
        <v>0</v>
      </c>
      <c r="E90" s="1339">
        <v>0</v>
      </c>
      <c r="F90" s="1337">
        <v>0</v>
      </c>
      <c r="G90" s="1340">
        <v>0</v>
      </c>
      <c r="H90" s="1339"/>
      <c r="I90" s="1339">
        <v>0</v>
      </c>
      <c r="J90" s="1339">
        <v>0</v>
      </c>
      <c r="K90" s="1337">
        <v>0</v>
      </c>
    </row>
    <row r="91" spans="1:11" ht="9.75" customHeight="1" x14ac:dyDescent="0.2">
      <c r="A91" s="533">
        <v>3323</v>
      </c>
      <c r="B91" s="546" t="s">
        <v>368</v>
      </c>
      <c r="C91" s="1339">
        <v>10357</v>
      </c>
      <c r="D91" s="1339">
        <v>0</v>
      </c>
      <c r="E91" s="1339">
        <v>0</v>
      </c>
      <c r="F91" s="1337">
        <v>0</v>
      </c>
      <c r="G91" s="1340">
        <v>10357</v>
      </c>
      <c r="H91" s="1339"/>
      <c r="I91" s="1339">
        <v>0</v>
      </c>
      <c r="J91" s="1339">
        <v>0</v>
      </c>
      <c r="K91" s="1337">
        <v>10357</v>
      </c>
    </row>
    <row r="92" spans="1:11" ht="9.75" customHeight="1" x14ac:dyDescent="0.2">
      <c r="A92" s="533">
        <v>3324</v>
      </c>
      <c r="B92" s="546" t="s">
        <v>364</v>
      </c>
      <c r="C92" s="1339">
        <v>-4938</v>
      </c>
      <c r="D92" s="1339">
        <v>1230</v>
      </c>
      <c r="E92" s="1339">
        <v>0</v>
      </c>
      <c r="F92" s="1337">
        <v>0</v>
      </c>
      <c r="G92" s="1340">
        <v>-3708</v>
      </c>
      <c r="H92" s="1339"/>
      <c r="I92" s="1339">
        <v>336</v>
      </c>
      <c r="J92" s="1339">
        <v>0</v>
      </c>
      <c r="K92" s="1337">
        <v>-3372</v>
      </c>
    </row>
    <row r="93" spans="1:11" ht="9.75" customHeight="1" x14ac:dyDescent="0.2">
      <c r="A93" s="533">
        <v>3325</v>
      </c>
      <c r="B93" s="546" t="s">
        <v>365</v>
      </c>
      <c r="C93" s="1339">
        <v>0</v>
      </c>
      <c r="D93" s="1339">
        <v>0</v>
      </c>
      <c r="E93" s="1339">
        <v>0</v>
      </c>
      <c r="F93" s="1337">
        <v>0</v>
      </c>
      <c r="G93" s="1340">
        <v>0</v>
      </c>
      <c r="H93" s="1339"/>
      <c r="I93" s="1339">
        <v>0</v>
      </c>
      <c r="J93" s="1339">
        <v>0</v>
      </c>
      <c r="K93" s="1337">
        <v>0</v>
      </c>
    </row>
    <row r="94" spans="1:11" ht="9.75" customHeight="1" x14ac:dyDescent="0.2">
      <c r="A94" s="533">
        <v>3326</v>
      </c>
      <c r="B94" s="546" t="s">
        <v>665</v>
      </c>
      <c r="C94" s="1339">
        <v>0</v>
      </c>
      <c r="D94" s="1339">
        <v>0</v>
      </c>
      <c r="E94" s="1339">
        <v>0</v>
      </c>
      <c r="F94" s="1337">
        <v>0</v>
      </c>
      <c r="G94" s="1340">
        <v>0</v>
      </c>
      <c r="H94" s="1339"/>
      <c r="I94" s="1339">
        <v>0</v>
      </c>
      <c r="J94" s="1339">
        <v>0</v>
      </c>
      <c r="K94" s="1337">
        <v>0</v>
      </c>
    </row>
    <row r="95" spans="1:11" ht="9.75" customHeight="1" x14ac:dyDescent="0.2">
      <c r="A95" s="533">
        <v>3327</v>
      </c>
      <c r="B95" s="546" t="s">
        <v>366</v>
      </c>
      <c r="C95" s="1339">
        <v>0</v>
      </c>
      <c r="D95" s="1339">
        <v>-33</v>
      </c>
      <c r="E95" s="1339">
        <v>0</v>
      </c>
      <c r="F95" s="1337">
        <v>0</v>
      </c>
      <c r="G95" s="1340">
        <v>-33</v>
      </c>
      <c r="H95" s="1339"/>
      <c r="I95" s="1339">
        <v>0</v>
      </c>
      <c r="J95" s="1339">
        <v>0</v>
      </c>
      <c r="K95" s="1337">
        <v>-33</v>
      </c>
    </row>
    <row r="96" spans="1:11" ht="10.5" customHeight="1" x14ac:dyDescent="0.2">
      <c r="A96" s="530">
        <v>3328</v>
      </c>
      <c r="B96" s="563" t="s">
        <v>619</v>
      </c>
      <c r="C96" s="1763">
        <v>4067</v>
      </c>
      <c r="D96" s="1763">
        <v>0</v>
      </c>
      <c r="E96" s="1763">
        <v>0</v>
      </c>
      <c r="F96" s="1763">
        <v>0</v>
      </c>
      <c r="G96" s="1764">
        <v>4067</v>
      </c>
      <c r="H96" s="1763"/>
      <c r="I96" s="1763">
        <v>1324</v>
      </c>
      <c r="J96" s="1765">
        <v>0</v>
      </c>
      <c r="K96" s="1765">
        <v>5391</v>
      </c>
    </row>
    <row r="97" spans="1:11" ht="14.25" customHeight="1" x14ac:dyDescent="0.2">
      <c r="A97" s="520" t="s">
        <v>58</v>
      </c>
      <c r="B97" s="514"/>
      <c r="C97" s="1187"/>
      <c r="D97" s="1187"/>
      <c r="E97" s="1187"/>
      <c r="F97" s="1187"/>
      <c r="G97" s="1187"/>
      <c r="H97" s="1187"/>
      <c r="I97" s="1187"/>
      <c r="J97" s="1187"/>
      <c r="K97" s="1187"/>
    </row>
    <row r="98" spans="1:11" ht="9.75" customHeight="1" x14ac:dyDescent="0.2">
      <c r="A98" s="520" t="s">
        <v>59</v>
      </c>
      <c r="B98" s="514"/>
      <c r="C98" s="1187"/>
      <c r="D98" s="1187"/>
      <c r="E98" s="1187"/>
      <c r="F98" s="1187"/>
      <c r="G98" s="1187"/>
      <c r="H98" s="1187"/>
      <c r="I98" s="1187"/>
      <c r="J98" s="1187"/>
      <c r="K98" s="1187"/>
    </row>
    <row r="99" spans="1:11" ht="9.75" customHeight="1" x14ac:dyDescent="0.2">
      <c r="A99" s="514" t="s">
        <v>632</v>
      </c>
      <c r="B99" s="514"/>
      <c r="C99" s="1187"/>
      <c r="D99" s="1187"/>
      <c r="E99" s="1187"/>
      <c r="F99" s="1187"/>
      <c r="G99" s="1187"/>
      <c r="H99" s="1187"/>
      <c r="I99" s="1187"/>
      <c r="J99" s="1187"/>
      <c r="K99" s="1187"/>
    </row>
    <row r="100" spans="1:11" ht="9.75" customHeight="1" x14ac:dyDescent="0.2">
      <c r="A100" s="564" t="s">
        <v>633</v>
      </c>
      <c r="B100" s="514"/>
      <c r="C100" s="1187"/>
      <c r="D100" s="1187"/>
      <c r="E100" s="1187"/>
      <c r="F100" s="1187"/>
      <c r="G100" s="1187"/>
      <c r="H100" s="1187"/>
      <c r="I100" s="1187"/>
      <c r="J100" s="1187"/>
      <c r="K100" s="1187"/>
    </row>
  </sheetData>
  <mergeCells count="10">
    <mergeCell ref="A4:B5"/>
    <mergeCell ref="C4:G4"/>
    <mergeCell ref="H4:H5"/>
    <mergeCell ref="I4:I5"/>
    <mergeCell ref="F1:J1"/>
    <mergeCell ref="F2:K2"/>
    <mergeCell ref="F3:G3"/>
    <mergeCell ref="J4:J5"/>
    <mergeCell ref="K4:K5"/>
    <mergeCell ref="A1:B1"/>
  </mergeCells>
  <phoneticPr fontId="2" type="noConversion"/>
  <printOptions horizontalCentered="1"/>
  <pageMargins left="0.19685039370078741" right="0.19685039370078741" top="0.6692913385826772" bottom="0.51181102362204722" header="0" footer="0.31496062992125984"/>
  <pageSetup paperSize="9" scale="92" firstPageNumber="31" fitToWidth="0" fitToHeight="0" orientation="landscape" r:id="rId1"/>
  <headerFooter alignWithMargins="0">
    <oddFooter>&amp;C&amp;P</oddFooter>
  </headerFooter>
  <rowBreaks count="2" manualBreakCount="2">
    <brk id="47" max="11" man="1"/>
    <brk id="72" max="11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9">
    <pageSetUpPr fitToPage="1"/>
  </sheetPr>
  <dimension ref="A1:O35"/>
  <sheetViews>
    <sheetView view="pageBreakPreview" zoomScale="75" zoomScaleNormal="100" zoomScaleSheetLayoutView="75" workbookViewId="0">
      <selection sqref="A1:B1"/>
    </sheetView>
  </sheetViews>
  <sheetFormatPr defaultRowHeight="12.75" x14ac:dyDescent="0.2"/>
  <cols>
    <col min="1" max="1" width="4.7109375" style="552" customWidth="1"/>
    <col min="2" max="2" width="35.28515625" style="552" customWidth="1"/>
    <col min="3" max="3" width="0.85546875" style="552" customWidth="1"/>
    <col min="4" max="4" width="10" style="1201" customWidth="1"/>
    <col min="5" max="5" width="10.85546875" style="1201" customWidth="1"/>
    <col min="6" max="12" width="10" style="1201" customWidth="1"/>
    <col min="13" max="13" width="3.28515625" style="552" customWidth="1"/>
    <col min="14" max="14" width="9.140625" style="552"/>
    <col min="15" max="15" width="11" style="552" customWidth="1"/>
    <col min="16" max="16384" width="9.140625" style="552"/>
  </cols>
  <sheetData>
    <row r="1" spans="1:15" ht="27.75" customHeight="1" x14ac:dyDescent="0.2">
      <c r="A1" s="3337" t="s">
        <v>184</v>
      </c>
      <c r="B1" s="3075"/>
      <c r="C1" s="574"/>
      <c r="D1" s="1208"/>
      <c r="E1" s="1203"/>
      <c r="F1" s="1203"/>
      <c r="G1" s="3327" t="s">
        <v>185</v>
      </c>
      <c r="H1" s="3327"/>
      <c r="I1" s="3327"/>
      <c r="J1" s="3327"/>
      <c r="K1" s="3327"/>
      <c r="L1" s="1195">
        <v>964</v>
      </c>
    </row>
    <row r="2" spans="1:15" x14ac:dyDescent="0.2">
      <c r="A2" s="573" t="s">
        <v>286</v>
      </c>
      <c r="B2" s="575"/>
      <c r="C2" s="576"/>
      <c r="D2" s="1209"/>
      <c r="E2" s="1203"/>
      <c r="F2" s="1203"/>
      <c r="G2" s="3328" t="s">
        <v>549</v>
      </c>
      <c r="H2" s="3328"/>
      <c r="I2" s="3328"/>
      <c r="J2" s="3328"/>
      <c r="K2" s="3328"/>
      <c r="L2" s="3328"/>
    </row>
    <row r="3" spans="1:15" ht="12" customHeight="1" x14ac:dyDescent="0.2">
      <c r="A3" s="584"/>
      <c r="B3" s="577"/>
      <c r="C3" s="578"/>
      <c r="D3" s="1210"/>
      <c r="E3" s="1204"/>
      <c r="F3" s="1204"/>
      <c r="G3" s="3329" t="s">
        <v>550</v>
      </c>
      <c r="H3" s="3329"/>
      <c r="I3" s="1211">
        <f>[7]Coverage!I11</f>
        <v>2007</v>
      </c>
      <c r="J3" s="1204"/>
      <c r="K3" s="1204"/>
      <c r="L3" s="1205"/>
    </row>
    <row r="4" spans="1:15" ht="12" customHeight="1" x14ac:dyDescent="0.2">
      <c r="A4" s="3332" t="s">
        <v>501</v>
      </c>
      <c r="B4" s="3333"/>
      <c r="C4" s="579"/>
      <c r="D4" s="3334" t="s">
        <v>552</v>
      </c>
      <c r="E4" s="3335"/>
      <c r="F4" s="3335"/>
      <c r="G4" s="3335"/>
      <c r="H4" s="3336"/>
      <c r="I4" s="3325" t="s">
        <v>553</v>
      </c>
      <c r="J4" s="3330" t="s">
        <v>554</v>
      </c>
      <c r="K4" s="3325" t="s">
        <v>555</v>
      </c>
      <c r="L4" s="3331" t="s">
        <v>502</v>
      </c>
    </row>
    <row r="5" spans="1:15" ht="34.5" x14ac:dyDescent="0.2">
      <c r="A5" s="3332"/>
      <c r="B5" s="3333"/>
      <c r="C5" s="579"/>
      <c r="D5" s="2103" t="s">
        <v>556</v>
      </c>
      <c r="E5" s="2104" t="s">
        <v>557</v>
      </c>
      <c r="F5" s="2102" t="s">
        <v>558</v>
      </c>
      <c r="G5" s="2104" t="s">
        <v>555</v>
      </c>
      <c r="H5" s="2102" t="s">
        <v>503</v>
      </c>
      <c r="I5" s="3326"/>
      <c r="J5" s="3330"/>
      <c r="K5" s="3326"/>
      <c r="L5" s="3331"/>
    </row>
    <row r="6" spans="1:15" ht="10.5" customHeight="1" x14ac:dyDescent="0.2">
      <c r="A6" s="585"/>
      <c r="B6" s="580"/>
      <c r="C6" s="580"/>
      <c r="D6" s="1212" t="s">
        <v>559</v>
      </c>
      <c r="E6" s="1213" t="s">
        <v>560</v>
      </c>
      <c r="F6" s="1206" t="s">
        <v>561</v>
      </c>
      <c r="G6" s="1213" t="s">
        <v>562</v>
      </c>
      <c r="H6" s="1206" t="s">
        <v>563</v>
      </c>
      <c r="I6" s="1213" t="s">
        <v>564</v>
      </c>
      <c r="J6" s="1206" t="s">
        <v>565</v>
      </c>
      <c r="K6" s="1213" t="s">
        <v>566</v>
      </c>
      <c r="L6" s="1197" t="s">
        <v>567</v>
      </c>
    </row>
    <row r="7" spans="1:15" ht="10.5" customHeight="1" x14ac:dyDescent="0.2">
      <c r="A7" s="568"/>
      <c r="B7" s="581" t="s">
        <v>568</v>
      </c>
      <c r="C7" s="559"/>
      <c r="D7" s="1199" t="str">
        <f>IF([7]Coverage!J18="","",[7]Coverage!J18)</f>
        <v>A</v>
      </c>
      <c r="E7" s="1199" t="str">
        <f>IF([7]Coverage!K18="","",[7]Coverage!K18)</f>
        <v>A</v>
      </c>
      <c r="F7" s="1199" t="str">
        <f>IF([7]Coverage!L18="","",[7]Coverage!L18)</f>
        <v>A</v>
      </c>
      <c r="G7" s="1199" t="str">
        <f>IF([7]Coverage!M18="","",[7]Coverage!M18)</f>
        <v>A</v>
      </c>
      <c r="H7" s="1199" t="str">
        <f>IF([7]Coverage!M18="","",[7]Coverage!M18)</f>
        <v>A</v>
      </c>
      <c r="I7" s="1199" t="str">
        <f>IF([7]Coverage!N18="","",[7]Coverage!N18)</f>
        <v/>
      </c>
      <c r="J7" s="1199" t="str">
        <f>IF([7]Coverage!O18="","",[7]Coverage!O18)</f>
        <v>A</v>
      </c>
      <c r="K7" s="1199" t="str">
        <f>IF([7]Coverage!P18="","",[7]Coverage!P18)</f>
        <v>A</v>
      </c>
      <c r="L7" s="1199" t="str">
        <f>IF([7]Coverage!P18="","",[7]Coverage!P18)</f>
        <v>A</v>
      </c>
    </row>
    <row r="8" spans="1:15" s="888" customFormat="1" ht="15" customHeight="1" x14ac:dyDescent="0.2">
      <c r="A8" s="821">
        <v>63</v>
      </c>
      <c r="B8" s="822" t="s">
        <v>658</v>
      </c>
      <c r="C8" s="891" t="s">
        <v>571</v>
      </c>
      <c r="D8" s="1768">
        <v>501232.34259978926</v>
      </c>
      <c r="E8" s="1768">
        <v>5739.97097966</v>
      </c>
      <c r="F8" s="1768">
        <v>0</v>
      </c>
      <c r="G8" s="1768">
        <v>-2878.5887690845298</v>
      </c>
      <c r="H8" s="1768">
        <v>504093.72481036471</v>
      </c>
      <c r="I8" s="1784"/>
      <c r="J8" s="1768">
        <v>26351.711786089996</v>
      </c>
      <c r="K8" s="1768">
        <v>-3057.6742189609399</v>
      </c>
      <c r="L8" s="1768">
        <v>527387.76237749378</v>
      </c>
      <c r="O8" s="892"/>
    </row>
    <row r="9" spans="1:15" s="872" customFormat="1" ht="12" customHeight="1" x14ac:dyDescent="0.2">
      <c r="A9" s="568">
        <v>6302</v>
      </c>
      <c r="B9" s="29" t="s">
        <v>464</v>
      </c>
      <c r="C9" s="566"/>
      <c r="D9" s="1336">
        <f>D17+D25</f>
        <v>0</v>
      </c>
      <c r="E9" s="1336">
        <f t="shared" ref="E9:L9" si="0">E17+E25</f>
        <v>1.5959999999999998E-2</v>
      </c>
      <c r="F9" s="1336">
        <f t="shared" si="0"/>
        <v>0</v>
      </c>
      <c r="G9" s="1336">
        <f t="shared" si="0"/>
        <v>0</v>
      </c>
      <c r="H9" s="1336">
        <f t="shared" si="0"/>
        <v>0</v>
      </c>
      <c r="I9" s="1336">
        <f t="shared" si="0"/>
        <v>0</v>
      </c>
      <c r="J9" s="1336">
        <f t="shared" si="0"/>
        <v>0.15638078</v>
      </c>
      <c r="K9" s="1336">
        <f t="shared" si="0"/>
        <v>0</v>
      </c>
      <c r="L9" s="1336">
        <f t="shared" si="0"/>
        <v>0.15638078</v>
      </c>
      <c r="O9" s="873"/>
    </row>
    <row r="10" spans="1:15" s="872" customFormat="1" ht="12" customHeight="1" x14ac:dyDescent="0.2">
      <c r="A10" s="568">
        <v>6303</v>
      </c>
      <c r="B10" s="29" t="s">
        <v>465</v>
      </c>
      <c r="C10" s="566"/>
      <c r="D10" s="1336">
        <f t="shared" ref="D10:L15" si="1">D18+D26</f>
        <v>465538.6926462024</v>
      </c>
      <c r="E10" s="1336">
        <f t="shared" si="1"/>
        <v>1870.4699999999998</v>
      </c>
      <c r="F10" s="1336">
        <f t="shared" si="1"/>
        <v>0</v>
      </c>
      <c r="G10" s="1336">
        <f t="shared" si="1"/>
        <v>-2412.3146040845299</v>
      </c>
      <c r="H10" s="1336">
        <f t="shared" si="1"/>
        <v>464996.8480421179</v>
      </c>
      <c r="I10" s="1336">
        <f t="shared" si="1"/>
        <v>0</v>
      </c>
      <c r="J10" s="1336">
        <f t="shared" si="1"/>
        <v>4075.87631999</v>
      </c>
      <c r="K10" s="1336">
        <f t="shared" si="1"/>
        <v>-30.061855980940202</v>
      </c>
      <c r="L10" s="1336">
        <f t="shared" si="1"/>
        <v>469042.66250612697</v>
      </c>
      <c r="O10" s="873"/>
    </row>
    <row r="11" spans="1:15" s="872" customFormat="1" ht="12" customHeight="1" x14ac:dyDescent="0.2">
      <c r="A11" s="568">
        <v>6304</v>
      </c>
      <c r="B11" s="29" t="s">
        <v>466</v>
      </c>
      <c r="C11" s="566"/>
      <c r="D11" s="1336">
        <f t="shared" si="1"/>
        <v>35693.649953586792</v>
      </c>
      <c r="E11" s="1336">
        <f t="shared" si="1"/>
        <v>3869.48501966</v>
      </c>
      <c r="F11" s="1336">
        <f t="shared" si="1"/>
        <v>0</v>
      </c>
      <c r="G11" s="1336">
        <f t="shared" si="1"/>
        <v>-466.27416499999998</v>
      </c>
      <c r="H11" s="1336">
        <f t="shared" si="1"/>
        <v>39096.860808246798</v>
      </c>
      <c r="I11" s="1336">
        <f t="shared" si="1"/>
        <v>0</v>
      </c>
      <c r="J11" s="1336">
        <f t="shared" si="1"/>
        <v>22275.679085319996</v>
      </c>
      <c r="K11" s="1336">
        <f t="shared" si="1"/>
        <v>-3027.6123629799999</v>
      </c>
      <c r="L11" s="1336">
        <f t="shared" si="1"/>
        <v>58344.927530586792</v>
      </c>
      <c r="O11" s="873"/>
    </row>
    <row r="12" spans="1:15" s="872" customFormat="1" ht="12" customHeight="1" x14ac:dyDescent="0.2">
      <c r="A12" s="568">
        <v>6305</v>
      </c>
      <c r="B12" s="29" t="s">
        <v>467</v>
      </c>
      <c r="C12" s="566"/>
      <c r="D12" s="1336">
        <f t="shared" si="1"/>
        <v>0</v>
      </c>
      <c r="E12" s="1336">
        <f t="shared" si="1"/>
        <v>0</v>
      </c>
      <c r="F12" s="1336">
        <f t="shared" si="1"/>
        <v>0</v>
      </c>
      <c r="G12" s="1336">
        <f t="shared" si="1"/>
        <v>0</v>
      </c>
      <c r="H12" s="1336">
        <f t="shared" si="1"/>
        <v>0</v>
      </c>
      <c r="I12" s="1336">
        <f t="shared" si="1"/>
        <v>0</v>
      </c>
      <c r="J12" s="1336">
        <f t="shared" si="1"/>
        <v>0</v>
      </c>
      <c r="K12" s="1336">
        <f t="shared" si="1"/>
        <v>0</v>
      </c>
      <c r="L12" s="1336">
        <f t="shared" si="1"/>
        <v>0</v>
      </c>
      <c r="O12" s="873"/>
    </row>
    <row r="13" spans="1:15" s="872" customFormat="1" ht="12" customHeight="1" x14ac:dyDescent="0.2">
      <c r="A13" s="568">
        <v>6306</v>
      </c>
      <c r="B13" s="29" t="s">
        <v>468</v>
      </c>
      <c r="C13" s="566"/>
      <c r="D13" s="1336">
        <f t="shared" si="1"/>
        <v>0</v>
      </c>
      <c r="E13" s="1336">
        <f t="shared" si="1"/>
        <v>0</v>
      </c>
      <c r="F13" s="1336">
        <f t="shared" si="1"/>
        <v>0</v>
      </c>
      <c r="G13" s="1336">
        <f t="shared" si="1"/>
        <v>0</v>
      </c>
      <c r="H13" s="1336">
        <f t="shared" si="1"/>
        <v>0</v>
      </c>
      <c r="I13" s="1336">
        <f t="shared" si="1"/>
        <v>0</v>
      </c>
      <c r="J13" s="1336">
        <f t="shared" si="1"/>
        <v>0</v>
      </c>
      <c r="K13" s="1336">
        <f t="shared" si="1"/>
        <v>0</v>
      </c>
      <c r="L13" s="1336">
        <f t="shared" si="1"/>
        <v>0</v>
      </c>
      <c r="O13" s="873"/>
    </row>
    <row r="14" spans="1:15" s="872" customFormat="1" ht="12" customHeight="1" x14ac:dyDescent="0.2">
      <c r="A14" s="568">
        <v>6307</v>
      </c>
      <c r="B14" s="29" t="s">
        <v>469</v>
      </c>
      <c r="C14" s="566"/>
      <c r="D14" s="1336">
        <f t="shared" si="1"/>
        <v>0</v>
      </c>
      <c r="E14" s="1336">
        <f t="shared" si="1"/>
        <v>0</v>
      </c>
      <c r="F14" s="1336">
        <f t="shared" si="1"/>
        <v>0</v>
      </c>
      <c r="G14" s="1336">
        <f t="shared" si="1"/>
        <v>0</v>
      </c>
      <c r="H14" s="1336">
        <f t="shared" si="1"/>
        <v>0</v>
      </c>
      <c r="I14" s="1336">
        <f t="shared" si="1"/>
        <v>0</v>
      </c>
      <c r="J14" s="1336">
        <f t="shared" si="1"/>
        <v>0</v>
      </c>
      <c r="K14" s="1336">
        <f t="shared" si="1"/>
        <v>0</v>
      </c>
      <c r="L14" s="1336">
        <f t="shared" si="1"/>
        <v>0</v>
      </c>
      <c r="O14" s="873"/>
    </row>
    <row r="15" spans="1:15" s="872" customFormat="1" ht="12" customHeight="1" x14ac:dyDescent="0.2">
      <c r="A15" s="568">
        <v>6308</v>
      </c>
      <c r="B15" s="29" t="s">
        <v>470</v>
      </c>
      <c r="C15" s="566"/>
      <c r="D15" s="1336">
        <f t="shared" si="1"/>
        <v>0</v>
      </c>
      <c r="E15" s="1336">
        <f t="shared" si="1"/>
        <v>0</v>
      </c>
      <c r="F15" s="1336">
        <f t="shared" si="1"/>
        <v>0</v>
      </c>
      <c r="G15" s="1336">
        <f t="shared" si="1"/>
        <v>0</v>
      </c>
      <c r="H15" s="1336">
        <f t="shared" si="1"/>
        <v>0</v>
      </c>
      <c r="I15" s="1336">
        <f t="shared" si="1"/>
        <v>0</v>
      </c>
      <c r="J15" s="1336">
        <f t="shared" si="1"/>
        <v>0</v>
      </c>
      <c r="K15" s="1336">
        <f t="shared" si="1"/>
        <v>0</v>
      </c>
      <c r="L15" s="1336">
        <f t="shared" si="1"/>
        <v>0</v>
      </c>
      <c r="O15" s="873"/>
    </row>
    <row r="16" spans="1:15" s="888" customFormat="1" ht="15" customHeight="1" x14ac:dyDescent="0.2">
      <c r="A16" s="569">
        <v>631</v>
      </c>
      <c r="B16" s="567" t="s">
        <v>817</v>
      </c>
      <c r="C16" s="893" t="s">
        <v>571</v>
      </c>
      <c r="D16" s="1335">
        <v>310497.42312707467</v>
      </c>
      <c r="E16" s="1335">
        <v>2011.9884796599999</v>
      </c>
      <c r="F16" s="1335">
        <v>0</v>
      </c>
      <c r="G16" s="1335">
        <v>-2878.5887690845298</v>
      </c>
      <c r="H16" s="1335">
        <v>309630.82283765014</v>
      </c>
      <c r="I16" s="1335"/>
      <c r="J16" s="1335">
        <v>23361.397626169997</v>
      </c>
      <c r="K16" s="1335">
        <v>-3057.6742189609399</v>
      </c>
      <c r="L16" s="1335">
        <v>329934.54624485923</v>
      </c>
      <c r="O16" s="892"/>
    </row>
    <row r="17" spans="1:15" ht="12" customHeight="1" x14ac:dyDescent="0.2">
      <c r="A17" s="568">
        <v>6312</v>
      </c>
      <c r="B17" s="565" t="s">
        <v>616</v>
      </c>
      <c r="C17" s="566" t="s">
        <v>571</v>
      </c>
      <c r="D17" s="1336">
        <v>0</v>
      </c>
      <c r="E17" s="1336">
        <v>1.5959999999999998E-2</v>
      </c>
      <c r="F17" s="1336">
        <v>0</v>
      </c>
      <c r="G17" s="1336">
        <v>0</v>
      </c>
      <c r="H17" s="1336">
        <v>0</v>
      </c>
      <c r="I17" s="1785"/>
      <c r="J17" s="1336">
        <v>0.15638078</v>
      </c>
      <c r="K17" s="1336">
        <v>0</v>
      </c>
      <c r="L17" s="1336">
        <v>0.15638078</v>
      </c>
      <c r="O17" s="560"/>
    </row>
    <row r="18" spans="1:15" ht="12" customHeight="1" x14ac:dyDescent="0.2">
      <c r="A18" s="568">
        <v>6313</v>
      </c>
      <c r="B18" s="565" t="s">
        <v>368</v>
      </c>
      <c r="C18" s="566" t="s">
        <v>571</v>
      </c>
      <c r="D18" s="1336">
        <v>303542.8579490768</v>
      </c>
      <c r="E18" s="1336">
        <v>1154.07</v>
      </c>
      <c r="F18" s="1336">
        <v>0</v>
      </c>
      <c r="G18" s="1336">
        <v>-2412.3146040845299</v>
      </c>
      <c r="H18" s="1336">
        <v>302284.61334499228</v>
      </c>
      <c r="I18" s="1785"/>
      <c r="J18" s="1336">
        <v>4075.87631999</v>
      </c>
      <c r="K18" s="1336">
        <v>-30.061855980940202</v>
      </c>
      <c r="L18" s="1336">
        <v>306330.42780900135</v>
      </c>
      <c r="N18" s="560"/>
      <c r="O18" s="560"/>
    </row>
    <row r="19" spans="1:15" ht="12" customHeight="1" x14ac:dyDescent="0.2">
      <c r="A19" s="568">
        <v>6314</v>
      </c>
      <c r="B19" s="565" t="s">
        <v>364</v>
      </c>
      <c r="C19" s="566" t="s">
        <v>571</v>
      </c>
      <c r="D19" s="1336">
        <v>6954.5651779978498</v>
      </c>
      <c r="E19" s="1336">
        <v>857.90251965999994</v>
      </c>
      <c r="F19" s="1336">
        <v>0</v>
      </c>
      <c r="G19" s="1336">
        <v>-466.27416499999998</v>
      </c>
      <c r="H19" s="1336">
        <v>7346.1935326578496</v>
      </c>
      <c r="I19" s="1785"/>
      <c r="J19" s="1336">
        <v>19285.364925399997</v>
      </c>
      <c r="K19" s="1336">
        <v>-3027.6123629799999</v>
      </c>
      <c r="L19" s="1336">
        <v>23603.946095077848</v>
      </c>
      <c r="O19" s="560"/>
    </row>
    <row r="20" spans="1:15" ht="12" customHeight="1" x14ac:dyDescent="0.2">
      <c r="A20" s="568">
        <v>6315</v>
      </c>
      <c r="B20" s="565" t="s">
        <v>463</v>
      </c>
      <c r="C20" s="566"/>
      <c r="D20" s="1336"/>
      <c r="E20" s="1336"/>
      <c r="F20" s="1336"/>
      <c r="G20" s="1336"/>
      <c r="H20" s="1336"/>
      <c r="I20" s="1785"/>
      <c r="J20" s="1336"/>
      <c r="K20" s="1336"/>
      <c r="L20" s="1336"/>
      <c r="O20" s="560"/>
    </row>
    <row r="21" spans="1:15" ht="12" customHeight="1" x14ac:dyDescent="0.2">
      <c r="A21" s="568">
        <v>6316</v>
      </c>
      <c r="B21" s="565" t="s">
        <v>665</v>
      </c>
      <c r="C21" s="566" t="s">
        <v>571</v>
      </c>
      <c r="D21" s="1336">
        <v>0</v>
      </c>
      <c r="E21" s="1336">
        <v>0</v>
      </c>
      <c r="F21" s="1336">
        <v>0</v>
      </c>
      <c r="G21" s="1336">
        <v>0</v>
      </c>
      <c r="H21" s="1336">
        <v>0</v>
      </c>
      <c r="I21" s="1336"/>
      <c r="J21" s="1336">
        <v>0</v>
      </c>
      <c r="K21" s="1336">
        <v>0</v>
      </c>
      <c r="L21" s="1336">
        <v>0</v>
      </c>
      <c r="O21" s="560"/>
    </row>
    <row r="22" spans="1:15" ht="12" customHeight="1" x14ac:dyDescent="0.2">
      <c r="A22" s="568">
        <v>6317</v>
      </c>
      <c r="B22" s="565" t="s">
        <v>366</v>
      </c>
      <c r="C22" s="566" t="s">
        <v>571</v>
      </c>
      <c r="D22" s="1336">
        <v>0</v>
      </c>
      <c r="E22" s="1336">
        <v>0</v>
      </c>
      <c r="F22" s="1336">
        <v>0</v>
      </c>
      <c r="G22" s="1336">
        <v>0</v>
      </c>
      <c r="H22" s="1336">
        <v>0</v>
      </c>
      <c r="I22" s="1336"/>
      <c r="J22" s="1336">
        <v>0</v>
      </c>
      <c r="K22" s="1336">
        <v>0</v>
      </c>
      <c r="L22" s="1336">
        <v>0</v>
      </c>
      <c r="O22" s="560"/>
    </row>
    <row r="23" spans="1:15" ht="12" customHeight="1" x14ac:dyDescent="0.2">
      <c r="A23" s="568">
        <v>6318</v>
      </c>
      <c r="B23" s="565" t="s">
        <v>618</v>
      </c>
      <c r="C23" s="566" t="s">
        <v>571</v>
      </c>
      <c r="D23" s="1336">
        <v>0</v>
      </c>
      <c r="E23" s="1336">
        <v>0</v>
      </c>
      <c r="F23" s="1336">
        <v>0</v>
      </c>
      <c r="G23" s="1336">
        <v>0</v>
      </c>
      <c r="H23" s="1336">
        <v>0</v>
      </c>
      <c r="I23" s="1336"/>
      <c r="J23" s="1336">
        <v>0</v>
      </c>
      <c r="K23" s="1336">
        <v>0</v>
      </c>
      <c r="L23" s="1336">
        <v>0</v>
      </c>
      <c r="O23" s="560"/>
    </row>
    <row r="24" spans="1:15" s="888" customFormat="1" ht="15" customHeight="1" x14ac:dyDescent="0.2">
      <c r="A24" s="569">
        <v>632</v>
      </c>
      <c r="B24" s="567" t="s">
        <v>825</v>
      </c>
      <c r="C24" s="893" t="s">
        <v>571</v>
      </c>
      <c r="D24" s="1335">
        <v>190734.91947271457</v>
      </c>
      <c r="E24" s="1335">
        <v>3727.9825000000001</v>
      </c>
      <c r="F24" s="1335">
        <v>0</v>
      </c>
      <c r="G24" s="1335">
        <v>0</v>
      </c>
      <c r="H24" s="1335">
        <v>194462.90197271458</v>
      </c>
      <c r="I24" s="1335"/>
      <c r="J24" s="1335">
        <v>2990.3141599200003</v>
      </c>
      <c r="K24" s="1335">
        <v>0</v>
      </c>
      <c r="L24" s="1335">
        <v>197453.21613263458</v>
      </c>
      <c r="O24" s="892"/>
    </row>
    <row r="25" spans="1:15" ht="12" customHeight="1" x14ac:dyDescent="0.2">
      <c r="A25" s="568">
        <v>6322</v>
      </c>
      <c r="B25" s="565" t="s">
        <v>362</v>
      </c>
      <c r="C25" s="566" t="s">
        <v>571</v>
      </c>
      <c r="D25" s="1336">
        <v>0</v>
      </c>
      <c r="E25" s="1336">
        <v>0</v>
      </c>
      <c r="F25" s="1336">
        <v>0</v>
      </c>
      <c r="G25" s="1336">
        <v>0</v>
      </c>
      <c r="H25" s="1779">
        <v>0</v>
      </c>
      <c r="I25" s="1785"/>
      <c r="J25" s="1336">
        <v>0</v>
      </c>
      <c r="K25" s="1336">
        <v>0</v>
      </c>
      <c r="L25" s="1780">
        <v>0</v>
      </c>
      <c r="O25" s="560"/>
    </row>
    <row r="26" spans="1:15" ht="12" customHeight="1" x14ac:dyDescent="0.2">
      <c r="A26" s="568">
        <v>6323</v>
      </c>
      <c r="B26" s="565" t="s">
        <v>368</v>
      </c>
      <c r="C26" s="566" t="s">
        <v>571</v>
      </c>
      <c r="D26" s="1336">
        <v>161995.83469712563</v>
      </c>
      <c r="E26" s="1336">
        <v>716.4</v>
      </c>
      <c r="F26" s="1336">
        <v>0</v>
      </c>
      <c r="G26" s="1336">
        <v>0</v>
      </c>
      <c r="H26" s="1779">
        <v>162712.23469712562</v>
      </c>
      <c r="I26" s="1785"/>
      <c r="J26" s="1336">
        <v>0</v>
      </c>
      <c r="K26" s="1336">
        <v>0</v>
      </c>
      <c r="L26" s="1780">
        <v>162712.23469712562</v>
      </c>
      <c r="O26" s="560"/>
    </row>
    <row r="27" spans="1:15" ht="12" customHeight="1" x14ac:dyDescent="0.2">
      <c r="A27" s="568">
        <v>6324</v>
      </c>
      <c r="B27" s="565" t="s">
        <v>364</v>
      </c>
      <c r="C27" s="566" t="s">
        <v>571</v>
      </c>
      <c r="D27" s="1336">
        <v>28739.084775588944</v>
      </c>
      <c r="E27" s="1336">
        <v>3011.5825</v>
      </c>
      <c r="F27" s="1336">
        <v>0</v>
      </c>
      <c r="G27" s="1336">
        <v>0</v>
      </c>
      <c r="H27" s="1779">
        <v>31750.667275588945</v>
      </c>
      <c r="I27" s="1785"/>
      <c r="J27" s="1336">
        <v>2990.3141599200003</v>
      </c>
      <c r="K27" s="1336">
        <v>0</v>
      </c>
      <c r="L27" s="1780">
        <v>34740.981435508947</v>
      </c>
      <c r="O27" s="560"/>
    </row>
    <row r="28" spans="1:15" ht="12" customHeight="1" x14ac:dyDescent="0.2">
      <c r="A28" s="568">
        <v>6325</v>
      </c>
      <c r="B28" s="565" t="s">
        <v>463</v>
      </c>
      <c r="C28" s="566"/>
      <c r="D28" s="1336"/>
      <c r="E28" s="1336"/>
      <c r="F28" s="1336"/>
      <c r="G28" s="1336"/>
      <c r="H28" s="1779"/>
      <c r="I28" s="1785"/>
      <c r="J28" s="1336"/>
      <c r="K28" s="1336"/>
      <c r="L28" s="1780"/>
      <c r="O28" s="560"/>
    </row>
    <row r="29" spans="1:15" ht="12" customHeight="1" x14ac:dyDescent="0.2">
      <c r="A29" s="568">
        <v>6326</v>
      </c>
      <c r="B29" s="565" t="s">
        <v>665</v>
      </c>
      <c r="C29" s="566" t="s">
        <v>571</v>
      </c>
      <c r="D29" s="1336">
        <v>0</v>
      </c>
      <c r="E29" s="1336">
        <v>0</v>
      </c>
      <c r="F29" s="1336">
        <v>0</v>
      </c>
      <c r="G29" s="1336">
        <v>0</v>
      </c>
      <c r="H29" s="1779">
        <v>0</v>
      </c>
      <c r="I29" s="1336"/>
      <c r="J29" s="1336">
        <v>0</v>
      </c>
      <c r="K29" s="1336">
        <v>0</v>
      </c>
      <c r="L29" s="1780">
        <v>0</v>
      </c>
      <c r="O29" s="560"/>
    </row>
    <row r="30" spans="1:15" ht="12" customHeight="1" x14ac:dyDescent="0.2">
      <c r="A30" s="568">
        <v>6327</v>
      </c>
      <c r="B30" s="565" t="s">
        <v>366</v>
      </c>
      <c r="C30" s="566" t="s">
        <v>571</v>
      </c>
      <c r="D30" s="1336">
        <v>0</v>
      </c>
      <c r="E30" s="1336">
        <v>0</v>
      </c>
      <c r="F30" s="1336">
        <v>0</v>
      </c>
      <c r="G30" s="1336">
        <v>0</v>
      </c>
      <c r="H30" s="1779">
        <v>0</v>
      </c>
      <c r="I30" s="1336"/>
      <c r="J30" s="1336">
        <v>0</v>
      </c>
      <c r="K30" s="1336">
        <v>0</v>
      </c>
      <c r="L30" s="1780">
        <v>0</v>
      </c>
      <c r="O30" s="560"/>
    </row>
    <row r="31" spans="1:15" ht="12" customHeight="1" x14ac:dyDescent="0.2">
      <c r="A31" s="585">
        <v>6328</v>
      </c>
      <c r="B31" s="583" t="s">
        <v>619</v>
      </c>
      <c r="C31" s="582" t="s">
        <v>571</v>
      </c>
      <c r="D31" s="1775">
        <v>0</v>
      </c>
      <c r="E31" s="1775">
        <v>0</v>
      </c>
      <c r="F31" s="1775">
        <v>0</v>
      </c>
      <c r="G31" s="1775">
        <v>0</v>
      </c>
      <c r="H31" s="1775">
        <v>0</v>
      </c>
      <c r="I31" s="1775"/>
      <c r="J31" s="1775">
        <v>0</v>
      </c>
      <c r="K31" s="1775">
        <v>0</v>
      </c>
      <c r="L31" s="1775">
        <v>0</v>
      </c>
      <c r="O31" s="560"/>
    </row>
    <row r="32" spans="1:15" ht="12.75" customHeight="1" x14ac:dyDescent="0.2">
      <c r="A32" s="551" t="s">
        <v>634</v>
      </c>
      <c r="B32" s="566"/>
      <c r="C32" s="528"/>
      <c r="D32" s="1200"/>
      <c r="E32" s="1200"/>
      <c r="F32" s="1200"/>
      <c r="G32" s="1200"/>
      <c r="H32" s="1200"/>
      <c r="I32" s="1200"/>
      <c r="J32" s="1200"/>
      <c r="K32" s="1200"/>
      <c r="L32" s="1200"/>
    </row>
    <row r="33" spans="1:12" ht="9.75" customHeight="1" x14ac:dyDescent="0.2">
      <c r="A33" s="551" t="s">
        <v>635</v>
      </c>
      <c r="B33" s="566"/>
      <c r="C33" s="528"/>
      <c r="D33" s="1200"/>
      <c r="E33" s="1200"/>
      <c r="F33" s="1200"/>
      <c r="G33" s="1200"/>
      <c r="H33" s="1200"/>
      <c r="I33" s="1200"/>
      <c r="J33" s="1200"/>
      <c r="K33" s="1200"/>
      <c r="L33" s="1200"/>
    </row>
    <row r="34" spans="1:12" ht="9.75" customHeight="1" x14ac:dyDescent="0.2">
      <c r="A34" s="551" t="s">
        <v>636</v>
      </c>
      <c r="B34" s="566"/>
      <c r="C34" s="528"/>
      <c r="D34" s="1200"/>
      <c r="E34" s="1214"/>
      <c r="F34" s="1200"/>
      <c r="G34" s="1200"/>
      <c r="H34" s="1200"/>
      <c r="I34" s="1200"/>
      <c r="J34" s="1200"/>
      <c r="K34" s="1200"/>
      <c r="L34" s="1200"/>
    </row>
    <row r="35" spans="1:12" ht="9.75" customHeight="1" x14ac:dyDescent="0.2">
      <c r="A35" s="566"/>
      <c r="B35" s="566"/>
      <c r="C35" s="528"/>
      <c r="D35" s="1200"/>
      <c r="E35" s="1214"/>
      <c r="F35" s="1200"/>
      <c r="G35" s="1200"/>
      <c r="H35" s="1200"/>
      <c r="I35" s="1200"/>
      <c r="J35" s="1200"/>
      <c r="K35" s="1200"/>
      <c r="L35" s="1200"/>
    </row>
  </sheetData>
  <mergeCells count="10">
    <mergeCell ref="A4:B5"/>
    <mergeCell ref="D4:H4"/>
    <mergeCell ref="I4:I5"/>
    <mergeCell ref="J4:J5"/>
    <mergeCell ref="G1:K1"/>
    <mergeCell ref="G2:L2"/>
    <mergeCell ref="G3:H3"/>
    <mergeCell ref="K4:K5"/>
    <mergeCell ref="L4:L5"/>
    <mergeCell ref="A1:B1"/>
  </mergeCells>
  <phoneticPr fontId="2" type="noConversion"/>
  <printOptions horizontalCentered="1"/>
  <pageMargins left="0.19685039370078741" right="0.19685039370078741" top="0.6692913385826772" bottom="0.51181102362204722" header="0" footer="0.31496062992125984"/>
  <pageSetup paperSize="9" firstPageNumber="31" fitToWidth="0" orientation="landscape" r:id="rId1"/>
  <headerFooter alignWithMargins="0">
    <oddFooter>&amp;C&amp;P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A1:AL34"/>
  <sheetViews>
    <sheetView view="pageBreakPreview" zoomScale="50" zoomScaleNormal="100" zoomScaleSheetLayoutView="50" workbookViewId="0">
      <selection activeCell="J37" sqref="J37"/>
    </sheetView>
  </sheetViews>
  <sheetFormatPr defaultRowHeight="12.75" x14ac:dyDescent="0.2"/>
  <cols>
    <col min="1" max="1" width="4.42578125" style="78" bestFit="1" customWidth="1"/>
    <col min="2" max="2" width="22.85546875" style="78" customWidth="1"/>
    <col min="3" max="12" width="9.7109375" style="78" customWidth="1"/>
    <col min="13" max="13" width="9.5703125" style="78" customWidth="1"/>
    <col min="14" max="14" width="9.140625" style="78"/>
    <col min="15" max="15" width="9.5703125" style="78" customWidth="1"/>
    <col min="16" max="16" width="9.7109375" style="78" customWidth="1"/>
    <col min="17" max="17" width="9.140625" style="78"/>
    <col min="18" max="19" width="9.5703125" style="78" customWidth="1"/>
    <col min="20" max="20" width="9.140625" style="78"/>
    <col min="21" max="22" width="9.5703125" style="78" customWidth="1"/>
    <col min="23" max="23" width="9.140625" style="78"/>
    <col min="24" max="25" width="9.5703125" style="78" customWidth="1"/>
    <col min="26" max="26" width="9.140625" style="78"/>
    <col min="27" max="28" width="9.5703125" style="78" customWidth="1"/>
    <col min="29" max="30" width="9.140625" style="78"/>
    <col min="31" max="31" width="10.140625" style="78" customWidth="1"/>
    <col min="32" max="32" width="9.140625" style="78"/>
    <col min="33" max="33" width="9.140625" style="2253"/>
    <col min="34" max="34" width="9.7109375" style="2253" customWidth="1"/>
    <col min="35" max="36" width="9.140625" style="2253"/>
    <col min="37" max="37" width="9.7109375" style="2253" customWidth="1"/>
    <col min="38" max="38" width="9.140625" style="2253"/>
    <col min="39" max="256" width="9.140625" style="78"/>
    <col min="257" max="257" width="4.42578125" style="78" bestFit="1" customWidth="1"/>
    <col min="258" max="258" width="22.85546875" style="78" customWidth="1"/>
    <col min="259" max="268" width="9.7109375" style="78" customWidth="1"/>
    <col min="269" max="269" width="9.5703125" style="78" customWidth="1"/>
    <col min="270" max="270" width="9.140625" style="78"/>
    <col min="271" max="271" width="9.5703125" style="78" customWidth="1"/>
    <col min="272" max="272" width="9.7109375" style="78" customWidth="1"/>
    <col min="273" max="273" width="9.140625" style="78"/>
    <col min="274" max="275" width="9.5703125" style="78" customWidth="1"/>
    <col min="276" max="276" width="9.140625" style="78"/>
    <col min="277" max="278" width="9.5703125" style="78" customWidth="1"/>
    <col min="279" max="279" width="9.140625" style="78"/>
    <col min="280" max="281" width="9.5703125" style="78" customWidth="1"/>
    <col min="282" max="282" width="9.140625" style="78"/>
    <col min="283" max="284" width="9.5703125" style="78" customWidth="1"/>
    <col min="285" max="286" width="9.140625" style="78"/>
    <col min="287" max="287" width="10.140625" style="78" customWidth="1"/>
    <col min="288" max="289" width="9.140625" style="78"/>
    <col min="290" max="290" width="9.7109375" style="78" customWidth="1"/>
    <col min="291" max="292" width="9.140625" style="78"/>
    <col min="293" max="293" width="9.7109375" style="78" customWidth="1"/>
    <col min="294" max="512" width="9.140625" style="78"/>
    <col min="513" max="513" width="4.42578125" style="78" bestFit="1" customWidth="1"/>
    <col min="514" max="514" width="22.85546875" style="78" customWidth="1"/>
    <col min="515" max="524" width="9.7109375" style="78" customWidth="1"/>
    <col min="525" max="525" width="9.5703125" style="78" customWidth="1"/>
    <col min="526" max="526" width="9.140625" style="78"/>
    <col min="527" max="527" width="9.5703125" style="78" customWidth="1"/>
    <col min="528" max="528" width="9.7109375" style="78" customWidth="1"/>
    <col min="529" max="529" width="9.140625" style="78"/>
    <col min="530" max="531" width="9.5703125" style="78" customWidth="1"/>
    <col min="532" max="532" width="9.140625" style="78"/>
    <col min="533" max="534" width="9.5703125" style="78" customWidth="1"/>
    <col min="535" max="535" width="9.140625" style="78"/>
    <col min="536" max="537" width="9.5703125" style="78" customWidth="1"/>
    <col min="538" max="538" width="9.140625" style="78"/>
    <col min="539" max="540" width="9.5703125" style="78" customWidth="1"/>
    <col min="541" max="542" width="9.140625" style="78"/>
    <col min="543" max="543" width="10.140625" style="78" customWidth="1"/>
    <col min="544" max="545" width="9.140625" style="78"/>
    <col min="546" max="546" width="9.7109375" style="78" customWidth="1"/>
    <col min="547" max="548" width="9.140625" style="78"/>
    <col min="549" max="549" width="9.7109375" style="78" customWidth="1"/>
    <col min="550" max="768" width="9.140625" style="78"/>
    <col min="769" max="769" width="4.42578125" style="78" bestFit="1" customWidth="1"/>
    <col min="770" max="770" width="22.85546875" style="78" customWidth="1"/>
    <col min="771" max="780" width="9.7109375" style="78" customWidth="1"/>
    <col min="781" max="781" width="9.5703125" style="78" customWidth="1"/>
    <col min="782" max="782" width="9.140625" style="78"/>
    <col min="783" max="783" width="9.5703125" style="78" customWidth="1"/>
    <col min="784" max="784" width="9.7109375" style="78" customWidth="1"/>
    <col min="785" max="785" width="9.140625" style="78"/>
    <col min="786" max="787" width="9.5703125" style="78" customWidth="1"/>
    <col min="788" max="788" width="9.140625" style="78"/>
    <col min="789" max="790" width="9.5703125" style="78" customWidth="1"/>
    <col min="791" max="791" width="9.140625" style="78"/>
    <col min="792" max="793" width="9.5703125" style="78" customWidth="1"/>
    <col min="794" max="794" width="9.140625" style="78"/>
    <col min="795" max="796" width="9.5703125" style="78" customWidth="1"/>
    <col min="797" max="798" width="9.140625" style="78"/>
    <col min="799" max="799" width="10.140625" style="78" customWidth="1"/>
    <col min="800" max="801" width="9.140625" style="78"/>
    <col min="802" max="802" width="9.7109375" style="78" customWidth="1"/>
    <col min="803" max="804" width="9.140625" style="78"/>
    <col min="805" max="805" width="9.7109375" style="78" customWidth="1"/>
    <col min="806" max="1024" width="9.140625" style="78"/>
    <col min="1025" max="1025" width="4.42578125" style="78" bestFit="1" customWidth="1"/>
    <col min="1026" max="1026" width="22.85546875" style="78" customWidth="1"/>
    <col min="1027" max="1036" width="9.7109375" style="78" customWidth="1"/>
    <col min="1037" max="1037" width="9.5703125" style="78" customWidth="1"/>
    <col min="1038" max="1038" width="9.140625" style="78"/>
    <col min="1039" max="1039" width="9.5703125" style="78" customWidth="1"/>
    <col min="1040" max="1040" width="9.7109375" style="78" customWidth="1"/>
    <col min="1041" max="1041" width="9.140625" style="78"/>
    <col min="1042" max="1043" width="9.5703125" style="78" customWidth="1"/>
    <col min="1044" max="1044" width="9.140625" style="78"/>
    <col min="1045" max="1046" width="9.5703125" style="78" customWidth="1"/>
    <col min="1047" max="1047" width="9.140625" style="78"/>
    <col min="1048" max="1049" width="9.5703125" style="78" customWidth="1"/>
    <col min="1050" max="1050" width="9.140625" style="78"/>
    <col min="1051" max="1052" width="9.5703125" style="78" customWidth="1"/>
    <col min="1053" max="1054" width="9.140625" style="78"/>
    <col min="1055" max="1055" width="10.140625" style="78" customWidth="1"/>
    <col min="1056" max="1057" width="9.140625" style="78"/>
    <col min="1058" max="1058" width="9.7109375" style="78" customWidth="1"/>
    <col min="1059" max="1060" width="9.140625" style="78"/>
    <col min="1061" max="1061" width="9.7109375" style="78" customWidth="1"/>
    <col min="1062" max="1280" width="9.140625" style="78"/>
    <col min="1281" max="1281" width="4.42578125" style="78" bestFit="1" customWidth="1"/>
    <col min="1282" max="1282" width="22.85546875" style="78" customWidth="1"/>
    <col min="1283" max="1292" width="9.7109375" style="78" customWidth="1"/>
    <col min="1293" max="1293" width="9.5703125" style="78" customWidth="1"/>
    <col min="1294" max="1294" width="9.140625" style="78"/>
    <col min="1295" max="1295" width="9.5703125" style="78" customWidth="1"/>
    <col min="1296" max="1296" width="9.7109375" style="78" customWidth="1"/>
    <col min="1297" max="1297" width="9.140625" style="78"/>
    <col min="1298" max="1299" width="9.5703125" style="78" customWidth="1"/>
    <col min="1300" max="1300" width="9.140625" style="78"/>
    <col min="1301" max="1302" width="9.5703125" style="78" customWidth="1"/>
    <col min="1303" max="1303" width="9.140625" style="78"/>
    <col min="1304" max="1305" width="9.5703125" style="78" customWidth="1"/>
    <col min="1306" max="1306" width="9.140625" style="78"/>
    <col min="1307" max="1308" width="9.5703125" style="78" customWidth="1"/>
    <col min="1309" max="1310" width="9.140625" style="78"/>
    <col min="1311" max="1311" width="10.140625" style="78" customWidth="1"/>
    <col min="1312" max="1313" width="9.140625" style="78"/>
    <col min="1314" max="1314" width="9.7109375" style="78" customWidth="1"/>
    <col min="1315" max="1316" width="9.140625" style="78"/>
    <col min="1317" max="1317" width="9.7109375" style="78" customWidth="1"/>
    <col min="1318" max="1536" width="9.140625" style="78"/>
    <col min="1537" max="1537" width="4.42578125" style="78" bestFit="1" customWidth="1"/>
    <col min="1538" max="1538" width="22.85546875" style="78" customWidth="1"/>
    <col min="1539" max="1548" width="9.7109375" style="78" customWidth="1"/>
    <col min="1549" max="1549" width="9.5703125" style="78" customWidth="1"/>
    <col min="1550" max="1550" width="9.140625" style="78"/>
    <col min="1551" max="1551" width="9.5703125" style="78" customWidth="1"/>
    <col min="1552" max="1552" width="9.7109375" style="78" customWidth="1"/>
    <col min="1553" max="1553" width="9.140625" style="78"/>
    <col min="1554" max="1555" width="9.5703125" style="78" customWidth="1"/>
    <col min="1556" max="1556" width="9.140625" style="78"/>
    <col min="1557" max="1558" width="9.5703125" style="78" customWidth="1"/>
    <col min="1559" max="1559" width="9.140625" style="78"/>
    <col min="1560" max="1561" width="9.5703125" style="78" customWidth="1"/>
    <col min="1562" max="1562" width="9.140625" style="78"/>
    <col min="1563" max="1564" width="9.5703125" style="78" customWidth="1"/>
    <col min="1565" max="1566" width="9.140625" style="78"/>
    <col min="1567" max="1567" width="10.140625" style="78" customWidth="1"/>
    <col min="1568" max="1569" width="9.140625" style="78"/>
    <col min="1570" max="1570" width="9.7109375" style="78" customWidth="1"/>
    <col min="1571" max="1572" width="9.140625" style="78"/>
    <col min="1573" max="1573" width="9.7109375" style="78" customWidth="1"/>
    <col min="1574" max="1792" width="9.140625" style="78"/>
    <col min="1793" max="1793" width="4.42578125" style="78" bestFit="1" customWidth="1"/>
    <col min="1794" max="1794" width="22.85546875" style="78" customWidth="1"/>
    <col min="1795" max="1804" width="9.7109375" style="78" customWidth="1"/>
    <col min="1805" max="1805" width="9.5703125" style="78" customWidth="1"/>
    <col min="1806" max="1806" width="9.140625" style="78"/>
    <col min="1807" max="1807" width="9.5703125" style="78" customWidth="1"/>
    <col min="1808" max="1808" width="9.7109375" style="78" customWidth="1"/>
    <col min="1809" max="1809" width="9.140625" style="78"/>
    <col min="1810" max="1811" width="9.5703125" style="78" customWidth="1"/>
    <col min="1812" max="1812" width="9.140625" style="78"/>
    <col min="1813" max="1814" width="9.5703125" style="78" customWidth="1"/>
    <col min="1815" max="1815" width="9.140625" style="78"/>
    <col min="1816" max="1817" width="9.5703125" style="78" customWidth="1"/>
    <col min="1818" max="1818" width="9.140625" style="78"/>
    <col min="1819" max="1820" width="9.5703125" style="78" customWidth="1"/>
    <col min="1821" max="1822" width="9.140625" style="78"/>
    <col min="1823" max="1823" width="10.140625" style="78" customWidth="1"/>
    <col min="1824" max="1825" width="9.140625" style="78"/>
    <col min="1826" max="1826" width="9.7109375" style="78" customWidth="1"/>
    <col min="1827" max="1828" width="9.140625" style="78"/>
    <col min="1829" max="1829" width="9.7109375" style="78" customWidth="1"/>
    <col min="1830" max="2048" width="9.140625" style="78"/>
    <col min="2049" max="2049" width="4.42578125" style="78" bestFit="1" customWidth="1"/>
    <col min="2050" max="2050" width="22.85546875" style="78" customWidth="1"/>
    <col min="2051" max="2060" width="9.7109375" style="78" customWidth="1"/>
    <col min="2061" max="2061" width="9.5703125" style="78" customWidth="1"/>
    <col min="2062" max="2062" width="9.140625" style="78"/>
    <col min="2063" max="2063" width="9.5703125" style="78" customWidth="1"/>
    <col min="2064" max="2064" width="9.7109375" style="78" customWidth="1"/>
    <col min="2065" max="2065" width="9.140625" style="78"/>
    <col min="2066" max="2067" width="9.5703125" style="78" customWidth="1"/>
    <col min="2068" max="2068" width="9.140625" style="78"/>
    <col min="2069" max="2070" width="9.5703125" style="78" customWidth="1"/>
    <col min="2071" max="2071" width="9.140625" style="78"/>
    <col min="2072" max="2073" width="9.5703125" style="78" customWidth="1"/>
    <col min="2074" max="2074" width="9.140625" style="78"/>
    <col min="2075" max="2076" width="9.5703125" style="78" customWidth="1"/>
    <col min="2077" max="2078" width="9.140625" style="78"/>
    <col min="2079" max="2079" width="10.140625" style="78" customWidth="1"/>
    <col min="2080" max="2081" width="9.140625" style="78"/>
    <col min="2082" max="2082" width="9.7109375" style="78" customWidth="1"/>
    <col min="2083" max="2084" width="9.140625" style="78"/>
    <col min="2085" max="2085" width="9.7109375" style="78" customWidth="1"/>
    <col min="2086" max="2304" width="9.140625" style="78"/>
    <col min="2305" max="2305" width="4.42578125" style="78" bestFit="1" customWidth="1"/>
    <col min="2306" max="2306" width="22.85546875" style="78" customWidth="1"/>
    <col min="2307" max="2316" width="9.7109375" style="78" customWidth="1"/>
    <col min="2317" max="2317" width="9.5703125" style="78" customWidth="1"/>
    <col min="2318" max="2318" width="9.140625" style="78"/>
    <col min="2319" max="2319" width="9.5703125" style="78" customWidth="1"/>
    <col min="2320" max="2320" width="9.7109375" style="78" customWidth="1"/>
    <col min="2321" max="2321" width="9.140625" style="78"/>
    <col min="2322" max="2323" width="9.5703125" style="78" customWidth="1"/>
    <col min="2324" max="2324" width="9.140625" style="78"/>
    <col min="2325" max="2326" width="9.5703125" style="78" customWidth="1"/>
    <col min="2327" max="2327" width="9.140625" style="78"/>
    <col min="2328" max="2329" width="9.5703125" style="78" customWidth="1"/>
    <col min="2330" max="2330" width="9.140625" style="78"/>
    <col min="2331" max="2332" width="9.5703125" style="78" customWidth="1"/>
    <col min="2333" max="2334" width="9.140625" style="78"/>
    <col min="2335" max="2335" width="10.140625" style="78" customWidth="1"/>
    <col min="2336" max="2337" width="9.140625" style="78"/>
    <col min="2338" max="2338" width="9.7109375" style="78" customWidth="1"/>
    <col min="2339" max="2340" width="9.140625" style="78"/>
    <col min="2341" max="2341" width="9.7109375" style="78" customWidth="1"/>
    <col min="2342" max="2560" width="9.140625" style="78"/>
    <col min="2561" max="2561" width="4.42578125" style="78" bestFit="1" customWidth="1"/>
    <col min="2562" max="2562" width="22.85546875" style="78" customWidth="1"/>
    <col min="2563" max="2572" width="9.7109375" style="78" customWidth="1"/>
    <col min="2573" max="2573" width="9.5703125" style="78" customWidth="1"/>
    <col min="2574" max="2574" width="9.140625" style="78"/>
    <col min="2575" max="2575" width="9.5703125" style="78" customWidth="1"/>
    <col min="2576" max="2576" width="9.7109375" style="78" customWidth="1"/>
    <col min="2577" max="2577" width="9.140625" style="78"/>
    <col min="2578" max="2579" width="9.5703125" style="78" customWidth="1"/>
    <col min="2580" max="2580" width="9.140625" style="78"/>
    <col min="2581" max="2582" width="9.5703125" style="78" customWidth="1"/>
    <col min="2583" max="2583" width="9.140625" style="78"/>
    <col min="2584" max="2585" width="9.5703125" style="78" customWidth="1"/>
    <col min="2586" max="2586" width="9.140625" style="78"/>
    <col min="2587" max="2588" width="9.5703125" style="78" customWidth="1"/>
    <col min="2589" max="2590" width="9.140625" style="78"/>
    <col min="2591" max="2591" width="10.140625" style="78" customWidth="1"/>
    <col min="2592" max="2593" width="9.140625" style="78"/>
    <col min="2594" max="2594" width="9.7109375" style="78" customWidth="1"/>
    <col min="2595" max="2596" width="9.140625" style="78"/>
    <col min="2597" max="2597" width="9.7109375" style="78" customWidth="1"/>
    <col min="2598" max="2816" width="9.140625" style="78"/>
    <col min="2817" max="2817" width="4.42578125" style="78" bestFit="1" customWidth="1"/>
    <col min="2818" max="2818" width="22.85546875" style="78" customWidth="1"/>
    <col min="2819" max="2828" width="9.7109375" style="78" customWidth="1"/>
    <col min="2829" max="2829" width="9.5703125" style="78" customWidth="1"/>
    <col min="2830" max="2830" width="9.140625" style="78"/>
    <col min="2831" max="2831" width="9.5703125" style="78" customWidth="1"/>
    <col min="2832" max="2832" width="9.7109375" style="78" customWidth="1"/>
    <col min="2833" max="2833" width="9.140625" style="78"/>
    <col min="2834" max="2835" width="9.5703125" style="78" customWidth="1"/>
    <col min="2836" max="2836" width="9.140625" style="78"/>
    <col min="2837" max="2838" width="9.5703125" style="78" customWidth="1"/>
    <col min="2839" max="2839" width="9.140625" style="78"/>
    <col min="2840" max="2841" width="9.5703125" style="78" customWidth="1"/>
    <col min="2842" max="2842" width="9.140625" style="78"/>
    <col min="2843" max="2844" width="9.5703125" style="78" customWidth="1"/>
    <col min="2845" max="2846" width="9.140625" style="78"/>
    <col min="2847" max="2847" width="10.140625" style="78" customWidth="1"/>
    <col min="2848" max="2849" width="9.140625" style="78"/>
    <col min="2850" max="2850" width="9.7109375" style="78" customWidth="1"/>
    <col min="2851" max="2852" width="9.140625" style="78"/>
    <col min="2853" max="2853" width="9.7109375" style="78" customWidth="1"/>
    <col min="2854" max="3072" width="9.140625" style="78"/>
    <col min="3073" max="3073" width="4.42578125" style="78" bestFit="1" customWidth="1"/>
    <col min="3074" max="3074" width="22.85546875" style="78" customWidth="1"/>
    <col min="3075" max="3084" width="9.7109375" style="78" customWidth="1"/>
    <col min="3085" max="3085" width="9.5703125" style="78" customWidth="1"/>
    <col min="3086" max="3086" width="9.140625" style="78"/>
    <col min="3087" max="3087" width="9.5703125" style="78" customWidth="1"/>
    <col min="3088" max="3088" width="9.7109375" style="78" customWidth="1"/>
    <col min="3089" max="3089" width="9.140625" style="78"/>
    <col min="3090" max="3091" width="9.5703125" style="78" customWidth="1"/>
    <col min="3092" max="3092" width="9.140625" style="78"/>
    <col min="3093" max="3094" width="9.5703125" style="78" customWidth="1"/>
    <col min="3095" max="3095" width="9.140625" style="78"/>
    <col min="3096" max="3097" width="9.5703125" style="78" customWidth="1"/>
    <col min="3098" max="3098" width="9.140625" style="78"/>
    <col min="3099" max="3100" width="9.5703125" style="78" customWidth="1"/>
    <col min="3101" max="3102" width="9.140625" style="78"/>
    <col min="3103" max="3103" width="10.140625" style="78" customWidth="1"/>
    <col min="3104" max="3105" width="9.140625" style="78"/>
    <col min="3106" max="3106" width="9.7109375" style="78" customWidth="1"/>
    <col min="3107" max="3108" width="9.140625" style="78"/>
    <col min="3109" max="3109" width="9.7109375" style="78" customWidth="1"/>
    <col min="3110" max="3328" width="9.140625" style="78"/>
    <col min="3329" max="3329" width="4.42578125" style="78" bestFit="1" customWidth="1"/>
    <col min="3330" max="3330" width="22.85546875" style="78" customWidth="1"/>
    <col min="3331" max="3340" width="9.7109375" style="78" customWidth="1"/>
    <col min="3341" max="3341" width="9.5703125" style="78" customWidth="1"/>
    <col min="3342" max="3342" width="9.140625" style="78"/>
    <col min="3343" max="3343" width="9.5703125" style="78" customWidth="1"/>
    <col min="3344" max="3344" width="9.7109375" style="78" customWidth="1"/>
    <col min="3345" max="3345" width="9.140625" style="78"/>
    <col min="3346" max="3347" width="9.5703125" style="78" customWidth="1"/>
    <col min="3348" max="3348" width="9.140625" style="78"/>
    <col min="3349" max="3350" width="9.5703125" style="78" customWidth="1"/>
    <col min="3351" max="3351" width="9.140625" style="78"/>
    <col min="3352" max="3353" width="9.5703125" style="78" customWidth="1"/>
    <col min="3354" max="3354" width="9.140625" style="78"/>
    <col min="3355" max="3356" width="9.5703125" style="78" customWidth="1"/>
    <col min="3357" max="3358" width="9.140625" style="78"/>
    <col min="3359" max="3359" width="10.140625" style="78" customWidth="1"/>
    <col min="3360" max="3361" width="9.140625" style="78"/>
    <col min="3362" max="3362" width="9.7109375" style="78" customWidth="1"/>
    <col min="3363" max="3364" width="9.140625" style="78"/>
    <col min="3365" max="3365" width="9.7109375" style="78" customWidth="1"/>
    <col min="3366" max="3584" width="9.140625" style="78"/>
    <col min="3585" max="3585" width="4.42578125" style="78" bestFit="1" customWidth="1"/>
    <col min="3586" max="3586" width="22.85546875" style="78" customWidth="1"/>
    <col min="3587" max="3596" width="9.7109375" style="78" customWidth="1"/>
    <col min="3597" max="3597" width="9.5703125" style="78" customWidth="1"/>
    <col min="3598" max="3598" width="9.140625" style="78"/>
    <col min="3599" max="3599" width="9.5703125" style="78" customWidth="1"/>
    <col min="3600" max="3600" width="9.7109375" style="78" customWidth="1"/>
    <col min="3601" max="3601" width="9.140625" style="78"/>
    <col min="3602" max="3603" width="9.5703125" style="78" customWidth="1"/>
    <col min="3604" max="3604" width="9.140625" style="78"/>
    <col min="3605" max="3606" width="9.5703125" style="78" customWidth="1"/>
    <col min="3607" max="3607" width="9.140625" style="78"/>
    <col min="3608" max="3609" width="9.5703125" style="78" customWidth="1"/>
    <col min="3610" max="3610" width="9.140625" style="78"/>
    <col min="3611" max="3612" width="9.5703125" style="78" customWidth="1"/>
    <col min="3613" max="3614" width="9.140625" style="78"/>
    <col min="3615" max="3615" width="10.140625" style="78" customWidth="1"/>
    <col min="3616" max="3617" width="9.140625" style="78"/>
    <col min="3618" max="3618" width="9.7109375" style="78" customWidth="1"/>
    <col min="3619" max="3620" width="9.140625" style="78"/>
    <col min="3621" max="3621" width="9.7109375" style="78" customWidth="1"/>
    <col min="3622" max="3840" width="9.140625" style="78"/>
    <col min="3841" max="3841" width="4.42578125" style="78" bestFit="1" customWidth="1"/>
    <col min="3842" max="3842" width="22.85546875" style="78" customWidth="1"/>
    <col min="3843" max="3852" width="9.7109375" style="78" customWidth="1"/>
    <col min="3853" max="3853" width="9.5703125" style="78" customWidth="1"/>
    <col min="3854" max="3854" width="9.140625" style="78"/>
    <col min="3855" max="3855" width="9.5703125" style="78" customWidth="1"/>
    <col min="3856" max="3856" width="9.7109375" style="78" customWidth="1"/>
    <col min="3857" max="3857" width="9.140625" style="78"/>
    <col min="3858" max="3859" width="9.5703125" style="78" customWidth="1"/>
    <col min="3860" max="3860" width="9.140625" style="78"/>
    <col min="3861" max="3862" width="9.5703125" style="78" customWidth="1"/>
    <col min="3863" max="3863" width="9.140625" style="78"/>
    <col min="3864" max="3865" width="9.5703125" style="78" customWidth="1"/>
    <col min="3866" max="3866" width="9.140625" style="78"/>
    <col min="3867" max="3868" width="9.5703125" style="78" customWidth="1"/>
    <col min="3869" max="3870" width="9.140625" style="78"/>
    <col min="3871" max="3871" width="10.140625" style="78" customWidth="1"/>
    <col min="3872" max="3873" width="9.140625" style="78"/>
    <col min="3874" max="3874" width="9.7109375" style="78" customWidth="1"/>
    <col min="3875" max="3876" width="9.140625" style="78"/>
    <col min="3877" max="3877" width="9.7109375" style="78" customWidth="1"/>
    <col min="3878" max="4096" width="9.140625" style="78"/>
    <col min="4097" max="4097" width="4.42578125" style="78" bestFit="1" customWidth="1"/>
    <col min="4098" max="4098" width="22.85546875" style="78" customWidth="1"/>
    <col min="4099" max="4108" width="9.7109375" style="78" customWidth="1"/>
    <col min="4109" max="4109" width="9.5703125" style="78" customWidth="1"/>
    <col min="4110" max="4110" width="9.140625" style="78"/>
    <col min="4111" max="4111" width="9.5703125" style="78" customWidth="1"/>
    <col min="4112" max="4112" width="9.7109375" style="78" customWidth="1"/>
    <col min="4113" max="4113" width="9.140625" style="78"/>
    <col min="4114" max="4115" width="9.5703125" style="78" customWidth="1"/>
    <col min="4116" max="4116" width="9.140625" style="78"/>
    <col min="4117" max="4118" width="9.5703125" style="78" customWidth="1"/>
    <col min="4119" max="4119" width="9.140625" style="78"/>
    <col min="4120" max="4121" width="9.5703125" style="78" customWidth="1"/>
    <col min="4122" max="4122" width="9.140625" style="78"/>
    <col min="4123" max="4124" width="9.5703125" style="78" customWidth="1"/>
    <col min="4125" max="4126" width="9.140625" style="78"/>
    <col min="4127" max="4127" width="10.140625" style="78" customWidth="1"/>
    <col min="4128" max="4129" width="9.140625" style="78"/>
    <col min="4130" max="4130" width="9.7109375" style="78" customWidth="1"/>
    <col min="4131" max="4132" width="9.140625" style="78"/>
    <col min="4133" max="4133" width="9.7109375" style="78" customWidth="1"/>
    <col min="4134" max="4352" width="9.140625" style="78"/>
    <col min="4353" max="4353" width="4.42578125" style="78" bestFit="1" customWidth="1"/>
    <col min="4354" max="4354" width="22.85546875" style="78" customWidth="1"/>
    <col min="4355" max="4364" width="9.7109375" style="78" customWidth="1"/>
    <col min="4365" max="4365" width="9.5703125" style="78" customWidth="1"/>
    <col min="4366" max="4366" width="9.140625" style="78"/>
    <col min="4367" max="4367" width="9.5703125" style="78" customWidth="1"/>
    <col min="4368" max="4368" width="9.7109375" style="78" customWidth="1"/>
    <col min="4369" max="4369" width="9.140625" style="78"/>
    <col min="4370" max="4371" width="9.5703125" style="78" customWidth="1"/>
    <col min="4372" max="4372" width="9.140625" style="78"/>
    <col min="4373" max="4374" width="9.5703125" style="78" customWidth="1"/>
    <col min="4375" max="4375" width="9.140625" style="78"/>
    <col min="4376" max="4377" width="9.5703125" style="78" customWidth="1"/>
    <col min="4378" max="4378" width="9.140625" style="78"/>
    <col min="4379" max="4380" width="9.5703125" style="78" customWidth="1"/>
    <col min="4381" max="4382" width="9.140625" style="78"/>
    <col min="4383" max="4383" width="10.140625" style="78" customWidth="1"/>
    <col min="4384" max="4385" width="9.140625" style="78"/>
    <col min="4386" max="4386" width="9.7109375" style="78" customWidth="1"/>
    <col min="4387" max="4388" width="9.140625" style="78"/>
    <col min="4389" max="4389" width="9.7109375" style="78" customWidth="1"/>
    <col min="4390" max="4608" width="9.140625" style="78"/>
    <col min="4609" max="4609" width="4.42578125" style="78" bestFit="1" customWidth="1"/>
    <col min="4610" max="4610" width="22.85546875" style="78" customWidth="1"/>
    <col min="4611" max="4620" width="9.7109375" style="78" customWidth="1"/>
    <col min="4621" max="4621" width="9.5703125" style="78" customWidth="1"/>
    <col min="4622" max="4622" width="9.140625" style="78"/>
    <col min="4623" max="4623" width="9.5703125" style="78" customWidth="1"/>
    <col min="4624" max="4624" width="9.7109375" style="78" customWidth="1"/>
    <col min="4625" max="4625" width="9.140625" style="78"/>
    <col min="4626" max="4627" width="9.5703125" style="78" customWidth="1"/>
    <col min="4628" max="4628" width="9.140625" style="78"/>
    <col min="4629" max="4630" width="9.5703125" style="78" customWidth="1"/>
    <col min="4631" max="4631" width="9.140625" style="78"/>
    <col min="4632" max="4633" width="9.5703125" style="78" customWidth="1"/>
    <col min="4634" max="4634" width="9.140625" style="78"/>
    <col min="4635" max="4636" width="9.5703125" style="78" customWidth="1"/>
    <col min="4637" max="4638" width="9.140625" style="78"/>
    <col min="4639" max="4639" width="10.140625" style="78" customWidth="1"/>
    <col min="4640" max="4641" width="9.140625" style="78"/>
    <col min="4642" max="4642" width="9.7109375" style="78" customWidth="1"/>
    <col min="4643" max="4644" width="9.140625" style="78"/>
    <col min="4645" max="4645" width="9.7109375" style="78" customWidth="1"/>
    <col min="4646" max="4864" width="9.140625" style="78"/>
    <col min="4865" max="4865" width="4.42578125" style="78" bestFit="1" customWidth="1"/>
    <col min="4866" max="4866" width="22.85546875" style="78" customWidth="1"/>
    <col min="4867" max="4876" width="9.7109375" style="78" customWidth="1"/>
    <col min="4877" max="4877" width="9.5703125" style="78" customWidth="1"/>
    <col min="4878" max="4878" width="9.140625" style="78"/>
    <col min="4879" max="4879" width="9.5703125" style="78" customWidth="1"/>
    <col min="4880" max="4880" width="9.7109375" style="78" customWidth="1"/>
    <col min="4881" max="4881" width="9.140625" style="78"/>
    <col min="4882" max="4883" width="9.5703125" style="78" customWidth="1"/>
    <col min="4884" max="4884" width="9.140625" style="78"/>
    <col min="4885" max="4886" width="9.5703125" style="78" customWidth="1"/>
    <col min="4887" max="4887" width="9.140625" style="78"/>
    <col min="4888" max="4889" width="9.5703125" style="78" customWidth="1"/>
    <col min="4890" max="4890" width="9.140625" style="78"/>
    <col min="4891" max="4892" width="9.5703125" style="78" customWidth="1"/>
    <col min="4893" max="4894" width="9.140625" style="78"/>
    <col min="4895" max="4895" width="10.140625" style="78" customWidth="1"/>
    <col min="4896" max="4897" width="9.140625" style="78"/>
    <col min="4898" max="4898" width="9.7109375" style="78" customWidth="1"/>
    <col min="4899" max="4900" width="9.140625" style="78"/>
    <col min="4901" max="4901" width="9.7109375" style="78" customWidth="1"/>
    <col min="4902" max="5120" width="9.140625" style="78"/>
    <col min="5121" max="5121" width="4.42578125" style="78" bestFit="1" customWidth="1"/>
    <col min="5122" max="5122" width="22.85546875" style="78" customWidth="1"/>
    <col min="5123" max="5132" width="9.7109375" style="78" customWidth="1"/>
    <col min="5133" max="5133" width="9.5703125" style="78" customWidth="1"/>
    <col min="5134" max="5134" width="9.140625" style="78"/>
    <col min="5135" max="5135" width="9.5703125" style="78" customWidth="1"/>
    <col min="5136" max="5136" width="9.7109375" style="78" customWidth="1"/>
    <col min="5137" max="5137" width="9.140625" style="78"/>
    <col min="5138" max="5139" width="9.5703125" style="78" customWidth="1"/>
    <col min="5140" max="5140" width="9.140625" style="78"/>
    <col min="5141" max="5142" width="9.5703125" style="78" customWidth="1"/>
    <col min="5143" max="5143" width="9.140625" style="78"/>
    <col min="5144" max="5145" width="9.5703125" style="78" customWidth="1"/>
    <col min="5146" max="5146" width="9.140625" style="78"/>
    <col min="5147" max="5148" width="9.5703125" style="78" customWidth="1"/>
    <col min="5149" max="5150" width="9.140625" style="78"/>
    <col min="5151" max="5151" width="10.140625" style="78" customWidth="1"/>
    <col min="5152" max="5153" width="9.140625" style="78"/>
    <col min="5154" max="5154" width="9.7109375" style="78" customWidth="1"/>
    <col min="5155" max="5156" width="9.140625" style="78"/>
    <col min="5157" max="5157" width="9.7109375" style="78" customWidth="1"/>
    <col min="5158" max="5376" width="9.140625" style="78"/>
    <col min="5377" max="5377" width="4.42578125" style="78" bestFit="1" customWidth="1"/>
    <col min="5378" max="5378" width="22.85546875" style="78" customWidth="1"/>
    <col min="5379" max="5388" width="9.7109375" style="78" customWidth="1"/>
    <col min="5389" max="5389" width="9.5703125" style="78" customWidth="1"/>
    <col min="5390" max="5390" width="9.140625" style="78"/>
    <col min="5391" max="5391" width="9.5703125" style="78" customWidth="1"/>
    <col min="5392" max="5392" width="9.7109375" style="78" customWidth="1"/>
    <col min="5393" max="5393" width="9.140625" style="78"/>
    <col min="5394" max="5395" width="9.5703125" style="78" customWidth="1"/>
    <col min="5396" max="5396" width="9.140625" style="78"/>
    <col min="5397" max="5398" width="9.5703125" style="78" customWidth="1"/>
    <col min="5399" max="5399" width="9.140625" style="78"/>
    <col min="5400" max="5401" width="9.5703125" style="78" customWidth="1"/>
    <col min="5402" max="5402" width="9.140625" style="78"/>
    <col min="5403" max="5404" width="9.5703125" style="78" customWidth="1"/>
    <col min="5405" max="5406" width="9.140625" style="78"/>
    <col min="5407" max="5407" width="10.140625" style="78" customWidth="1"/>
    <col min="5408" max="5409" width="9.140625" style="78"/>
    <col min="5410" max="5410" width="9.7109375" style="78" customWidth="1"/>
    <col min="5411" max="5412" width="9.140625" style="78"/>
    <col min="5413" max="5413" width="9.7109375" style="78" customWidth="1"/>
    <col min="5414" max="5632" width="9.140625" style="78"/>
    <col min="5633" max="5633" width="4.42578125" style="78" bestFit="1" customWidth="1"/>
    <col min="5634" max="5634" width="22.85546875" style="78" customWidth="1"/>
    <col min="5635" max="5644" width="9.7109375" style="78" customWidth="1"/>
    <col min="5645" max="5645" width="9.5703125" style="78" customWidth="1"/>
    <col min="5646" max="5646" width="9.140625" style="78"/>
    <col min="5647" max="5647" width="9.5703125" style="78" customWidth="1"/>
    <col min="5648" max="5648" width="9.7109375" style="78" customWidth="1"/>
    <col min="5649" max="5649" width="9.140625" style="78"/>
    <col min="5650" max="5651" width="9.5703125" style="78" customWidth="1"/>
    <col min="5652" max="5652" width="9.140625" style="78"/>
    <col min="5653" max="5654" width="9.5703125" style="78" customWidth="1"/>
    <col min="5655" max="5655" width="9.140625" style="78"/>
    <col min="5656" max="5657" width="9.5703125" style="78" customWidth="1"/>
    <col min="5658" max="5658" width="9.140625" style="78"/>
    <col min="5659" max="5660" width="9.5703125" style="78" customWidth="1"/>
    <col min="5661" max="5662" width="9.140625" style="78"/>
    <col min="5663" max="5663" width="10.140625" style="78" customWidth="1"/>
    <col min="5664" max="5665" width="9.140625" style="78"/>
    <col min="5666" max="5666" width="9.7109375" style="78" customWidth="1"/>
    <col min="5667" max="5668" width="9.140625" style="78"/>
    <col min="5669" max="5669" width="9.7109375" style="78" customWidth="1"/>
    <col min="5670" max="5888" width="9.140625" style="78"/>
    <col min="5889" max="5889" width="4.42578125" style="78" bestFit="1" customWidth="1"/>
    <col min="5890" max="5890" width="22.85546875" style="78" customWidth="1"/>
    <col min="5891" max="5900" width="9.7109375" style="78" customWidth="1"/>
    <col min="5901" max="5901" width="9.5703125" style="78" customWidth="1"/>
    <col min="5902" max="5902" width="9.140625" style="78"/>
    <col min="5903" max="5903" width="9.5703125" style="78" customWidth="1"/>
    <col min="5904" max="5904" width="9.7109375" style="78" customWidth="1"/>
    <col min="5905" max="5905" width="9.140625" style="78"/>
    <col min="5906" max="5907" width="9.5703125" style="78" customWidth="1"/>
    <col min="5908" max="5908" width="9.140625" style="78"/>
    <col min="5909" max="5910" width="9.5703125" style="78" customWidth="1"/>
    <col min="5911" max="5911" width="9.140625" style="78"/>
    <col min="5912" max="5913" width="9.5703125" style="78" customWidth="1"/>
    <col min="5914" max="5914" width="9.140625" style="78"/>
    <col min="5915" max="5916" width="9.5703125" style="78" customWidth="1"/>
    <col min="5917" max="5918" width="9.140625" style="78"/>
    <col min="5919" max="5919" width="10.140625" style="78" customWidth="1"/>
    <col min="5920" max="5921" width="9.140625" style="78"/>
    <col min="5922" max="5922" width="9.7109375" style="78" customWidth="1"/>
    <col min="5923" max="5924" width="9.140625" style="78"/>
    <col min="5925" max="5925" width="9.7109375" style="78" customWidth="1"/>
    <col min="5926" max="6144" width="9.140625" style="78"/>
    <col min="6145" max="6145" width="4.42578125" style="78" bestFit="1" customWidth="1"/>
    <col min="6146" max="6146" width="22.85546875" style="78" customWidth="1"/>
    <col min="6147" max="6156" width="9.7109375" style="78" customWidth="1"/>
    <col min="6157" max="6157" width="9.5703125" style="78" customWidth="1"/>
    <col min="6158" max="6158" width="9.140625" style="78"/>
    <col min="6159" max="6159" width="9.5703125" style="78" customWidth="1"/>
    <col min="6160" max="6160" width="9.7109375" style="78" customWidth="1"/>
    <col min="6161" max="6161" width="9.140625" style="78"/>
    <col min="6162" max="6163" width="9.5703125" style="78" customWidth="1"/>
    <col min="6164" max="6164" width="9.140625" style="78"/>
    <col min="6165" max="6166" width="9.5703125" style="78" customWidth="1"/>
    <col min="6167" max="6167" width="9.140625" style="78"/>
    <col min="6168" max="6169" width="9.5703125" style="78" customWidth="1"/>
    <col min="6170" max="6170" width="9.140625" style="78"/>
    <col min="6171" max="6172" width="9.5703125" style="78" customWidth="1"/>
    <col min="6173" max="6174" width="9.140625" style="78"/>
    <col min="6175" max="6175" width="10.140625" style="78" customWidth="1"/>
    <col min="6176" max="6177" width="9.140625" style="78"/>
    <col min="6178" max="6178" width="9.7109375" style="78" customWidth="1"/>
    <col min="6179" max="6180" width="9.140625" style="78"/>
    <col min="6181" max="6181" width="9.7109375" style="78" customWidth="1"/>
    <col min="6182" max="6400" width="9.140625" style="78"/>
    <col min="6401" max="6401" width="4.42578125" style="78" bestFit="1" customWidth="1"/>
    <col min="6402" max="6402" width="22.85546875" style="78" customWidth="1"/>
    <col min="6403" max="6412" width="9.7109375" style="78" customWidth="1"/>
    <col min="6413" max="6413" width="9.5703125" style="78" customWidth="1"/>
    <col min="6414" max="6414" width="9.140625" style="78"/>
    <col min="6415" max="6415" width="9.5703125" style="78" customWidth="1"/>
    <col min="6416" max="6416" width="9.7109375" style="78" customWidth="1"/>
    <col min="6417" max="6417" width="9.140625" style="78"/>
    <col min="6418" max="6419" width="9.5703125" style="78" customWidth="1"/>
    <col min="6420" max="6420" width="9.140625" style="78"/>
    <col min="6421" max="6422" width="9.5703125" style="78" customWidth="1"/>
    <col min="6423" max="6423" width="9.140625" style="78"/>
    <col min="6424" max="6425" width="9.5703125" style="78" customWidth="1"/>
    <col min="6426" max="6426" width="9.140625" style="78"/>
    <col min="6427" max="6428" width="9.5703125" style="78" customWidth="1"/>
    <col min="6429" max="6430" width="9.140625" style="78"/>
    <col min="6431" max="6431" width="10.140625" style="78" customWidth="1"/>
    <col min="6432" max="6433" width="9.140625" style="78"/>
    <col min="6434" max="6434" width="9.7109375" style="78" customWidth="1"/>
    <col min="6435" max="6436" width="9.140625" style="78"/>
    <col min="6437" max="6437" width="9.7109375" style="78" customWidth="1"/>
    <col min="6438" max="6656" width="9.140625" style="78"/>
    <col min="6657" max="6657" width="4.42578125" style="78" bestFit="1" customWidth="1"/>
    <col min="6658" max="6658" width="22.85546875" style="78" customWidth="1"/>
    <col min="6659" max="6668" width="9.7109375" style="78" customWidth="1"/>
    <col min="6669" max="6669" width="9.5703125" style="78" customWidth="1"/>
    <col min="6670" max="6670" width="9.140625" style="78"/>
    <col min="6671" max="6671" width="9.5703125" style="78" customWidth="1"/>
    <col min="6672" max="6672" width="9.7109375" style="78" customWidth="1"/>
    <col min="6673" max="6673" width="9.140625" style="78"/>
    <col min="6674" max="6675" width="9.5703125" style="78" customWidth="1"/>
    <col min="6676" max="6676" width="9.140625" style="78"/>
    <col min="6677" max="6678" width="9.5703125" style="78" customWidth="1"/>
    <col min="6679" max="6679" width="9.140625" style="78"/>
    <col min="6680" max="6681" width="9.5703125" style="78" customWidth="1"/>
    <col min="6682" max="6682" width="9.140625" style="78"/>
    <col min="6683" max="6684" width="9.5703125" style="78" customWidth="1"/>
    <col min="6685" max="6686" width="9.140625" style="78"/>
    <col min="6687" max="6687" width="10.140625" style="78" customWidth="1"/>
    <col min="6688" max="6689" width="9.140625" style="78"/>
    <col min="6690" max="6690" width="9.7109375" style="78" customWidth="1"/>
    <col min="6691" max="6692" width="9.140625" style="78"/>
    <col min="6693" max="6693" width="9.7109375" style="78" customWidth="1"/>
    <col min="6694" max="6912" width="9.140625" style="78"/>
    <col min="6913" max="6913" width="4.42578125" style="78" bestFit="1" customWidth="1"/>
    <col min="6914" max="6914" width="22.85546875" style="78" customWidth="1"/>
    <col min="6915" max="6924" width="9.7109375" style="78" customWidth="1"/>
    <col min="6925" max="6925" width="9.5703125" style="78" customWidth="1"/>
    <col min="6926" max="6926" width="9.140625" style="78"/>
    <col min="6927" max="6927" width="9.5703125" style="78" customWidth="1"/>
    <col min="6928" max="6928" width="9.7109375" style="78" customWidth="1"/>
    <col min="6929" max="6929" width="9.140625" style="78"/>
    <col min="6930" max="6931" width="9.5703125" style="78" customWidth="1"/>
    <col min="6932" max="6932" width="9.140625" style="78"/>
    <col min="6933" max="6934" width="9.5703125" style="78" customWidth="1"/>
    <col min="6935" max="6935" width="9.140625" style="78"/>
    <col min="6936" max="6937" width="9.5703125" style="78" customWidth="1"/>
    <col min="6938" max="6938" width="9.140625" style="78"/>
    <col min="6939" max="6940" width="9.5703125" style="78" customWidth="1"/>
    <col min="6941" max="6942" width="9.140625" style="78"/>
    <col min="6943" max="6943" width="10.140625" style="78" customWidth="1"/>
    <col min="6944" max="6945" width="9.140625" style="78"/>
    <col min="6946" max="6946" width="9.7109375" style="78" customWidth="1"/>
    <col min="6947" max="6948" width="9.140625" style="78"/>
    <col min="6949" max="6949" width="9.7109375" style="78" customWidth="1"/>
    <col min="6950" max="7168" width="9.140625" style="78"/>
    <col min="7169" max="7169" width="4.42578125" style="78" bestFit="1" customWidth="1"/>
    <col min="7170" max="7170" width="22.85546875" style="78" customWidth="1"/>
    <col min="7171" max="7180" width="9.7109375" style="78" customWidth="1"/>
    <col min="7181" max="7181" width="9.5703125" style="78" customWidth="1"/>
    <col min="7182" max="7182" width="9.140625" style="78"/>
    <col min="7183" max="7183" width="9.5703125" style="78" customWidth="1"/>
    <col min="7184" max="7184" width="9.7109375" style="78" customWidth="1"/>
    <col min="7185" max="7185" width="9.140625" style="78"/>
    <col min="7186" max="7187" width="9.5703125" style="78" customWidth="1"/>
    <col min="7188" max="7188" width="9.140625" style="78"/>
    <col min="7189" max="7190" width="9.5703125" style="78" customWidth="1"/>
    <col min="7191" max="7191" width="9.140625" style="78"/>
    <col min="7192" max="7193" width="9.5703125" style="78" customWidth="1"/>
    <col min="7194" max="7194" width="9.140625" style="78"/>
    <col min="7195" max="7196" width="9.5703125" style="78" customWidth="1"/>
    <col min="7197" max="7198" width="9.140625" style="78"/>
    <col min="7199" max="7199" width="10.140625" style="78" customWidth="1"/>
    <col min="7200" max="7201" width="9.140625" style="78"/>
    <col min="7202" max="7202" width="9.7109375" style="78" customWidth="1"/>
    <col min="7203" max="7204" width="9.140625" style="78"/>
    <col min="7205" max="7205" width="9.7109375" style="78" customWidth="1"/>
    <col min="7206" max="7424" width="9.140625" style="78"/>
    <col min="7425" max="7425" width="4.42578125" style="78" bestFit="1" customWidth="1"/>
    <col min="7426" max="7426" width="22.85546875" style="78" customWidth="1"/>
    <col min="7427" max="7436" width="9.7109375" style="78" customWidth="1"/>
    <col min="7437" max="7437" width="9.5703125" style="78" customWidth="1"/>
    <col min="7438" max="7438" width="9.140625" style="78"/>
    <col min="7439" max="7439" width="9.5703125" style="78" customWidth="1"/>
    <col min="7440" max="7440" width="9.7109375" style="78" customWidth="1"/>
    <col min="7441" max="7441" width="9.140625" style="78"/>
    <col min="7442" max="7443" width="9.5703125" style="78" customWidth="1"/>
    <col min="7444" max="7444" width="9.140625" style="78"/>
    <col min="7445" max="7446" width="9.5703125" style="78" customWidth="1"/>
    <col min="7447" max="7447" width="9.140625" style="78"/>
    <col min="7448" max="7449" width="9.5703125" style="78" customWidth="1"/>
    <col min="7450" max="7450" width="9.140625" style="78"/>
    <col min="7451" max="7452" width="9.5703125" style="78" customWidth="1"/>
    <col min="7453" max="7454" width="9.140625" style="78"/>
    <col min="7455" max="7455" width="10.140625" style="78" customWidth="1"/>
    <col min="7456" max="7457" width="9.140625" style="78"/>
    <col min="7458" max="7458" width="9.7109375" style="78" customWidth="1"/>
    <col min="7459" max="7460" width="9.140625" style="78"/>
    <col min="7461" max="7461" width="9.7109375" style="78" customWidth="1"/>
    <col min="7462" max="7680" width="9.140625" style="78"/>
    <col min="7681" max="7681" width="4.42578125" style="78" bestFit="1" customWidth="1"/>
    <col min="7682" max="7682" width="22.85546875" style="78" customWidth="1"/>
    <col min="7683" max="7692" width="9.7109375" style="78" customWidth="1"/>
    <col min="7693" max="7693" width="9.5703125" style="78" customWidth="1"/>
    <col min="7694" max="7694" width="9.140625" style="78"/>
    <col min="7695" max="7695" width="9.5703125" style="78" customWidth="1"/>
    <col min="7696" max="7696" width="9.7109375" style="78" customWidth="1"/>
    <col min="7697" max="7697" width="9.140625" style="78"/>
    <col min="7698" max="7699" width="9.5703125" style="78" customWidth="1"/>
    <col min="7700" max="7700" width="9.140625" style="78"/>
    <col min="7701" max="7702" width="9.5703125" style="78" customWidth="1"/>
    <col min="7703" max="7703" width="9.140625" style="78"/>
    <col min="7704" max="7705" width="9.5703125" style="78" customWidth="1"/>
    <col min="7706" max="7706" width="9.140625" style="78"/>
    <col min="7707" max="7708" width="9.5703125" style="78" customWidth="1"/>
    <col min="7709" max="7710" width="9.140625" style="78"/>
    <col min="7711" max="7711" width="10.140625" style="78" customWidth="1"/>
    <col min="7712" max="7713" width="9.140625" style="78"/>
    <col min="7714" max="7714" width="9.7109375" style="78" customWidth="1"/>
    <col min="7715" max="7716" width="9.140625" style="78"/>
    <col min="7717" max="7717" width="9.7109375" style="78" customWidth="1"/>
    <col min="7718" max="7936" width="9.140625" style="78"/>
    <col min="7937" max="7937" width="4.42578125" style="78" bestFit="1" customWidth="1"/>
    <col min="7938" max="7938" width="22.85546875" style="78" customWidth="1"/>
    <col min="7939" max="7948" width="9.7109375" style="78" customWidth="1"/>
    <col min="7949" max="7949" width="9.5703125" style="78" customWidth="1"/>
    <col min="7950" max="7950" width="9.140625" style="78"/>
    <col min="7951" max="7951" width="9.5703125" style="78" customWidth="1"/>
    <col min="7952" max="7952" width="9.7109375" style="78" customWidth="1"/>
    <col min="7953" max="7953" width="9.140625" style="78"/>
    <col min="7954" max="7955" width="9.5703125" style="78" customWidth="1"/>
    <col min="7956" max="7956" width="9.140625" style="78"/>
    <col min="7957" max="7958" width="9.5703125" style="78" customWidth="1"/>
    <col min="7959" max="7959" width="9.140625" style="78"/>
    <col min="7960" max="7961" width="9.5703125" style="78" customWidth="1"/>
    <col min="7962" max="7962" width="9.140625" style="78"/>
    <col min="7963" max="7964" width="9.5703125" style="78" customWidth="1"/>
    <col min="7965" max="7966" width="9.140625" style="78"/>
    <col min="7967" max="7967" width="10.140625" style="78" customWidth="1"/>
    <col min="7968" max="7969" width="9.140625" style="78"/>
    <col min="7970" max="7970" width="9.7109375" style="78" customWidth="1"/>
    <col min="7971" max="7972" width="9.140625" style="78"/>
    <col min="7973" max="7973" width="9.7109375" style="78" customWidth="1"/>
    <col min="7974" max="8192" width="9.140625" style="78"/>
    <col min="8193" max="8193" width="4.42578125" style="78" bestFit="1" customWidth="1"/>
    <col min="8194" max="8194" width="22.85546875" style="78" customWidth="1"/>
    <col min="8195" max="8204" width="9.7109375" style="78" customWidth="1"/>
    <col min="8205" max="8205" width="9.5703125" style="78" customWidth="1"/>
    <col min="8206" max="8206" width="9.140625" style="78"/>
    <col min="8207" max="8207" width="9.5703125" style="78" customWidth="1"/>
    <col min="8208" max="8208" width="9.7109375" style="78" customWidth="1"/>
    <col min="8209" max="8209" width="9.140625" style="78"/>
    <col min="8210" max="8211" width="9.5703125" style="78" customWidth="1"/>
    <col min="8212" max="8212" width="9.140625" style="78"/>
    <col min="8213" max="8214" width="9.5703125" style="78" customWidth="1"/>
    <col min="8215" max="8215" width="9.140625" style="78"/>
    <col min="8216" max="8217" width="9.5703125" style="78" customWidth="1"/>
    <col min="8218" max="8218" width="9.140625" style="78"/>
    <col min="8219" max="8220" width="9.5703125" style="78" customWidth="1"/>
    <col min="8221" max="8222" width="9.140625" style="78"/>
    <col min="8223" max="8223" width="10.140625" style="78" customWidth="1"/>
    <col min="8224" max="8225" width="9.140625" style="78"/>
    <col min="8226" max="8226" width="9.7109375" style="78" customWidth="1"/>
    <col min="8227" max="8228" width="9.140625" style="78"/>
    <col min="8229" max="8229" width="9.7109375" style="78" customWidth="1"/>
    <col min="8230" max="8448" width="9.140625" style="78"/>
    <col min="8449" max="8449" width="4.42578125" style="78" bestFit="1" customWidth="1"/>
    <col min="8450" max="8450" width="22.85546875" style="78" customWidth="1"/>
    <col min="8451" max="8460" width="9.7109375" style="78" customWidth="1"/>
    <col min="8461" max="8461" width="9.5703125" style="78" customWidth="1"/>
    <col min="8462" max="8462" width="9.140625" style="78"/>
    <col min="8463" max="8463" width="9.5703125" style="78" customWidth="1"/>
    <col min="8464" max="8464" width="9.7109375" style="78" customWidth="1"/>
    <col min="8465" max="8465" width="9.140625" style="78"/>
    <col min="8466" max="8467" width="9.5703125" style="78" customWidth="1"/>
    <col min="8468" max="8468" width="9.140625" style="78"/>
    <col min="8469" max="8470" width="9.5703125" style="78" customWidth="1"/>
    <col min="8471" max="8471" width="9.140625" style="78"/>
    <col min="8472" max="8473" width="9.5703125" style="78" customWidth="1"/>
    <col min="8474" max="8474" width="9.140625" style="78"/>
    <col min="8475" max="8476" width="9.5703125" style="78" customWidth="1"/>
    <col min="8477" max="8478" width="9.140625" style="78"/>
    <col min="8479" max="8479" width="10.140625" style="78" customWidth="1"/>
    <col min="8480" max="8481" width="9.140625" style="78"/>
    <col min="8482" max="8482" width="9.7109375" style="78" customWidth="1"/>
    <col min="8483" max="8484" width="9.140625" style="78"/>
    <col min="8485" max="8485" width="9.7109375" style="78" customWidth="1"/>
    <col min="8486" max="8704" width="9.140625" style="78"/>
    <col min="8705" max="8705" width="4.42578125" style="78" bestFit="1" customWidth="1"/>
    <col min="8706" max="8706" width="22.85546875" style="78" customWidth="1"/>
    <col min="8707" max="8716" width="9.7109375" style="78" customWidth="1"/>
    <col min="8717" max="8717" width="9.5703125" style="78" customWidth="1"/>
    <col min="8718" max="8718" width="9.140625" style="78"/>
    <col min="8719" max="8719" width="9.5703125" style="78" customWidth="1"/>
    <col min="8720" max="8720" width="9.7109375" style="78" customWidth="1"/>
    <col min="8721" max="8721" width="9.140625" style="78"/>
    <col min="8722" max="8723" width="9.5703125" style="78" customWidth="1"/>
    <col min="8724" max="8724" width="9.140625" style="78"/>
    <col min="8725" max="8726" width="9.5703125" style="78" customWidth="1"/>
    <col min="8727" max="8727" width="9.140625" style="78"/>
    <col min="8728" max="8729" width="9.5703125" style="78" customWidth="1"/>
    <col min="8730" max="8730" width="9.140625" style="78"/>
    <col min="8731" max="8732" width="9.5703125" style="78" customWidth="1"/>
    <col min="8733" max="8734" width="9.140625" style="78"/>
    <col min="8735" max="8735" width="10.140625" style="78" customWidth="1"/>
    <col min="8736" max="8737" width="9.140625" style="78"/>
    <col min="8738" max="8738" width="9.7109375" style="78" customWidth="1"/>
    <col min="8739" max="8740" width="9.140625" style="78"/>
    <col min="8741" max="8741" width="9.7109375" style="78" customWidth="1"/>
    <col min="8742" max="8960" width="9.140625" style="78"/>
    <col min="8961" max="8961" width="4.42578125" style="78" bestFit="1" customWidth="1"/>
    <col min="8962" max="8962" width="22.85546875" style="78" customWidth="1"/>
    <col min="8963" max="8972" width="9.7109375" style="78" customWidth="1"/>
    <col min="8973" max="8973" width="9.5703125" style="78" customWidth="1"/>
    <col min="8974" max="8974" width="9.140625" style="78"/>
    <col min="8975" max="8975" width="9.5703125" style="78" customWidth="1"/>
    <col min="8976" max="8976" width="9.7109375" style="78" customWidth="1"/>
    <col min="8977" max="8977" width="9.140625" style="78"/>
    <col min="8978" max="8979" width="9.5703125" style="78" customWidth="1"/>
    <col min="8980" max="8980" width="9.140625" style="78"/>
    <col min="8981" max="8982" width="9.5703125" style="78" customWidth="1"/>
    <col min="8983" max="8983" width="9.140625" style="78"/>
    <col min="8984" max="8985" width="9.5703125" style="78" customWidth="1"/>
    <col min="8986" max="8986" width="9.140625" style="78"/>
    <col min="8987" max="8988" width="9.5703125" style="78" customWidth="1"/>
    <col min="8989" max="8990" width="9.140625" style="78"/>
    <col min="8991" max="8991" width="10.140625" style="78" customWidth="1"/>
    <col min="8992" max="8993" width="9.140625" style="78"/>
    <col min="8994" max="8994" width="9.7109375" style="78" customWidth="1"/>
    <col min="8995" max="8996" width="9.140625" style="78"/>
    <col min="8997" max="8997" width="9.7109375" style="78" customWidth="1"/>
    <col min="8998" max="9216" width="9.140625" style="78"/>
    <col min="9217" max="9217" width="4.42578125" style="78" bestFit="1" customWidth="1"/>
    <col min="9218" max="9218" width="22.85546875" style="78" customWidth="1"/>
    <col min="9219" max="9228" width="9.7109375" style="78" customWidth="1"/>
    <col min="9229" max="9229" width="9.5703125" style="78" customWidth="1"/>
    <col min="9230" max="9230" width="9.140625" style="78"/>
    <col min="9231" max="9231" width="9.5703125" style="78" customWidth="1"/>
    <col min="9232" max="9232" width="9.7109375" style="78" customWidth="1"/>
    <col min="9233" max="9233" width="9.140625" style="78"/>
    <col min="9234" max="9235" width="9.5703125" style="78" customWidth="1"/>
    <col min="9236" max="9236" width="9.140625" style="78"/>
    <col min="9237" max="9238" width="9.5703125" style="78" customWidth="1"/>
    <col min="9239" max="9239" width="9.140625" style="78"/>
    <col min="9240" max="9241" width="9.5703125" style="78" customWidth="1"/>
    <col min="9242" max="9242" width="9.140625" style="78"/>
    <col min="9243" max="9244" width="9.5703125" style="78" customWidth="1"/>
    <col min="9245" max="9246" width="9.140625" style="78"/>
    <col min="9247" max="9247" width="10.140625" style="78" customWidth="1"/>
    <col min="9248" max="9249" width="9.140625" style="78"/>
    <col min="9250" max="9250" width="9.7109375" style="78" customWidth="1"/>
    <col min="9251" max="9252" width="9.140625" style="78"/>
    <col min="9253" max="9253" width="9.7109375" style="78" customWidth="1"/>
    <col min="9254" max="9472" width="9.140625" style="78"/>
    <col min="9473" max="9473" width="4.42578125" style="78" bestFit="1" customWidth="1"/>
    <col min="9474" max="9474" width="22.85546875" style="78" customWidth="1"/>
    <col min="9475" max="9484" width="9.7109375" style="78" customWidth="1"/>
    <col min="9485" max="9485" width="9.5703125" style="78" customWidth="1"/>
    <col min="9486" max="9486" width="9.140625" style="78"/>
    <col min="9487" max="9487" width="9.5703125" style="78" customWidth="1"/>
    <col min="9488" max="9488" width="9.7109375" style="78" customWidth="1"/>
    <col min="9489" max="9489" width="9.140625" style="78"/>
    <col min="9490" max="9491" width="9.5703125" style="78" customWidth="1"/>
    <col min="9492" max="9492" width="9.140625" style="78"/>
    <col min="9493" max="9494" width="9.5703125" style="78" customWidth="1"/>
    <col min="9495" max="9495" width="9.140625" style="78"/>
    <col min="9496" max="9497" width="9.5703125" style="78" customWidth="1"/>
    <col min="9498" max="9498" width="9.140625" style="78"/>
    <col min="9499" max="9500" width="9.5703125" style="78" customWidth="1"/>
    <col min="9501" max="9502" width="9.140625" style="78"/>
    <col min="9503" max="9503" width="10.140625" style="78" customWidth="1"/>
    <col min="9504" max="9505" width="9.140625" style="78"/>
    <col min="9506" max="9506" width="9.7109375" style="78" customWidth="1"/>
    <col min="9507" max="9508" width="9.140625" style="78"/>
    <col min="9509" max="9509" width="9.7109375" style="78" customWidth="1"/>
    <col min="9510" max="9728" width="9.140625" style="78"/>
    <col min="9729" max="9729" width="4.42578125" style="78" bestFit="1" customWidth="1"/>
    <col min="9730" max="9730" width="22.85546875" style="78" customWidth="1"/>
    <col min="9731" max="9740" width="9.7109375" style="78" customWidth="1"/>
    <col min="9741" max="9741" width="9.5703125" style="78" customWidth="1"/>
    <col min="9742" max="9742" width="9.140625" style="78"/>
    <col min="9743" max="9743" width="9.5703125" style="78" customWidth="1"/>
    <col min="9744" max="9744" width="9.7109375" style="78" customWidth="1"/>
    <col min="9745" max="9745" width="9.140625" style="78"/>
    <col min="9746" max="9747" width="9.5703125" style="78" customWidth="1"/>
    <col min="9748" max="9748" width="9.140625" style="78"/>
    <col min="9749" max="9750" width="9.5703125" style="78" customWidth="1"/>
    <col min="9751" max="9751" width="9.140625" style="78"/>
    <col min="9752" max="9753" width="9.5703125" style="78" customWidth="1"/>
    <col min="9754" max="9754" width="9.140625" style="78"/>
    <col min="9755" max="9756" width="9.5703125" style="78" customWidth="1"/>
    <col min="9757" max="9758" width="9.140625" style="78"/>
    <col min="9759" max="9759" width="10.140625" style="78" customWidth="1"/>
    <col min="9760" max="9761" width="9.140625" style="78"/>
    <col min="9762" max="9762" width="9.7109375" style="78" customWidth="1"/>
    <col min="9763" max="9764" width="9.140625" style="78"/>
    <col min="9765" max="9765" width="9.7109375" style="78" customWidth="1"/>
    <col min="9766" max="9984" width="9.140625" style="78"/>
    <col min="9985" max="9985" width="4.42578125" style="78" bestFit="1" customWidth="1"/>
    <col min="9986" max="9986" width="22.85546875" style="78" customWidth="1"/>
    <col min="9987" max="9996" width="9.7109375" style="78" customWidth="1"/>
    <col min="9997" max="9997" width="9.5703125" style="78" customWidth="1"/>
    <col min="9998" max="9998" width="9.140625" style="78"/>
    <col min="9999" max="9999" width="9.5703125" style="78" customWidth="1"/>
    <col min="10000" max="10000" width="9.7109375" style="78" customWidth="1"/>
    <col min="10001" max="10001" width="9.140625" style="78"/>
    <col min="10002" max="10003" width="9.5703125" style="78" customWidth="1"/>
    <col min="10004" max="10004" width="9.140625" style="78"/>
    <col min="10005" max="10006" width="9.5703125" style="78" customWidth="1"/>
    <col min="10007" max="10007" width="9.140625" style="78"/>
    <col min="10008" max="10009" width="9.5703125" style="78" customWidth="1"/>
    <col min="10010" max="10010" width="9.140625" style="78"/>
    <col min="10011" max="10012" width="9.5703125" style="78" customWidth="1"/>
    <col min="10013" max="10014" width="9.140625" style="78"/>
    <col min="10015" max="10015" width="10.140625" style="78" customWidth="1"/>
    <col min="10016" max="10017" width="9.140625" style="78"/>
    <col min="10018" max="10018" width="9.7109375" style="78" customWidth="1"/>
    <col min="10019" max="10020" width="9.140625" style="78"/>
    <col min="10021" max="10021" width="9.7109375" style="78" customWidth="1"/>
    <col min="10022" max="10240" width="9.140625" style="78"/>
    <col min="10241" max="10241" width="4.42578125" style="78" bestFit="1" customWidth="1"/>
    <col min="10242" max="10242" width="22.85546875" style="78" customWidth="1"/>
    <col min="10243" max="10252" width="9.7109375" style="78" customWidth="1"/>
    <col min="10253" max="10253" width="9.5703125" style="78" customWidth="1"/>
    <col min="10254" max="10254" width="9.140625" style="78"/>
    <col min="10255" max="10255" width="9.5703125" style="78" customWidth="1"/>
    <col min="10256" max="10256" width="9.7109375" style="78" customWidth="1"/>
    <col min="10257" max="10257" width="9.140625" style="78"/>
    <col min="10258" max="10259" width="9.5703125" style="78" customWidth="1"/>
    <col min="10260" max="10260" width="9.140625" style="78"/>
    <col min="10261" max="10262" width="9.5703125" style="78" customWidth="1"/>
    <col min="10263" max="10263" width="9.140625" style="78"/>
    <col min="10264" max="10265" width="9.5703125" style="78" customWidth="1"/>
    <col min="10266" max="10266" width="9.140625" style="78"/>
    <col min="10267" max="10268" width="9.5703125" style="78" customWidth="1"/>
    <col min="10269" max="10270" width="9.140625" style="78"/>
    <col min="10271" max="10271" width="10.140625" style="78" customWidth="1"/>
    <col min="10272" max="10273" width="9.140625" style="78"/>
    <col min="10274" max="10274" width="9.7109375" style="78" customWidth="1"/>
    <col min="10275" max="10276" width="9.140625" style="78"/>
    <col min="10277" max="10277" width="9.7109375" style="78" customWidth="1"/>
    <col min="10278" max="10496" width="9.140625" style="78"/>
    <col min="10497" max="10497" width="4.42578125" style="78" bestFit="1" customWidth="1"/>
    <col min="10498" max="10498" width="22.85546875" style="78" customWidth="1"/>
    <col min="10499" max="10508" width="9.7109375" style="78" customWidth="1"/>
    <col min="10509" max="10509" width="9.5703125" style="78" customWidth="1"/>
    <col min="10510" max="10510" width="9.140625" style="78"/>
    <col min="10511" max="10511" width="9.5703125" style="78" customWidth="1"/>
    <col min="10512" max="10512" width="9.7109375" style="78" customWidth="1"/>
    <col min="10513" max="10513" width="9.140625" style="78"/>
    <col min="10514" max="10515" width="9.5703125" style="78" customWidth="1"/>
    <col min="10516" max="10516" width="9.140625" style="78"/>
    <col min="10517" max="10518" width="9.5703125" style="78" customWidth="1"/>
    <col min="10519" max="10519" width="9.140625" style="78"/>
    <col min="10520" max="10521" width="9.5703125" style="78" customWidth="1"/>
    <col min="10522" max="10522" width="9.140625" style="78"/>
    <col min="10523" max="10524" width="9.5703125" style="78" customWidth="1"/>
    <col min="10525" max="10526" width="9.140625" style="78"/>
    <col min="10527" max="10527" width="10.140625" style="78" customWidth="1"/>
    <col min="10528" max="10529" width="9.140625" style="78"/>
    <col min="10530" max="10530" width="9.7109375" style="78" customWidth="1"/>
    <col min="10531" max="10532" width="9.140625" style="78"/>
    <col min="10533" max="10533" width="9.7109375" style="78" customWidth="1"/>
    <col min="10534" max="10752" width="9.140625" style="78"/>
    <col min="10753" max="10753" width="4.42578125" style="78" bestFit="1" customWidth="1"/>
    <col min="10754" max="10754" width="22.85546875" style="78" customWidth="1"/>
    <col min="10755" max="10764" width="9.7109375" style="78" customWidth="1"/>
    <col min="10765" max="10765" width="9.5703125" style="78" customWidth="1"/>
    <col min="10766" max="10766" width="9.140625" style="78"/>
    <col min="10767" max="10767" width="9.5703125" style="78" customWidth="1"/>
    <col min="10768" max="10768" width="9.7109375" style="78" customWidth="1"/>
    <col min="10769" max="10769" width="9.140625" style="78"/>
    <col min="10770" max="10771" width="9.5703125" style="78" customWidth="1"/>
    <col min="10772" max="10772" width="9.140625" style="78"/>
    <col min="10773" max="10774" width="9.5703125" style="78" customWidth="1"/>
    <col min="10775" max="10775" width="9.140625" style="78"/>
    <col min="10776" max="10777" width="9.5703125" style="78" customWidth="1"/>
    <col min="10778" max="10778" width="9.140625" style="78"/>
    <col min="10779" max="10780" width="9.5703125" style="78" customWidth="1"/>
    <col min="10781" max="10782" width="9.140625" style="78"/>
    <col min="10783" max="10783" width="10.140625" style="78" customWidth="1"/>
    <col min="10784" max="10785" width="9.140625" style="78"/>
    <col min="10786" max="10786" width="9.7109375" style="78" customWidth="1"/>
    <col min="10787" max="10788" width="9.140625" style="78"/>
    <col min="10789" max="10789" width="9.7109375" style="78" customWidth="1"/>
    <col min="10790" max="11008" width="9.140625" style="78"/>
    <col min="11009" max="11009" width="4.42578125" style="78" bestFit="1" customWidth="1"/>
    <col min="11010" max="11010" width="22.85546875" style="78" customWidth="1"/>
    <col min="11011" max="11020" width="9.7109375" style="78" customWidth="1"/>
    <col min="11021" max="11021" width="9.5703125" style="78" customWidth="1"/>
    <col min="11022" max="11022" width="9.140625" style="78"/>
    <col min="11023" max="11023" width="9.5703125" style="78" customWidth="1"/>
    <col min="11024" max="11024" width="9.7109375" style="78" customWidth="1"/>
    <col min="11025" max="11025" width="9.140625" style="78"/>
    <col min="11026" max="11027" width="9.5703125" style="78" customWidth="1"/>
    <col min="11028" max="11028" width="9.140625" style="78"/>
    <col min="11029" max="11030" width="9.5703125" style="78" customWidth="1"/>
    <col min="11031" max="11031" width="9.140625" style="78"/>
    <col min="11032" max="11033" width="9.5703125" style="78" customWidth="1"/>
    <col min="11034" max="11034" width="9.140625" style="78"/>
    <col min="11035" max="11036" width="9.5703125" style="78" customWidth="1"/>
    <col min="11037" max="11038" width="9.140625" style="78"/>
    <col min="11039" max="11039" width="10.140625" style="78" customWidth="1"/>
    <col min="11040" max="11041" width="9.140625" style="78"/>
    <col min="11042" max="11042" width="9.7109375" style="78" customWidth="1"/>
    <col min="11043" max="11044" width="9.140625" style="78"/>
    <col min="11045" max="11045" width="9.7109375" style="78" customWidth="1"/>
    <col min="11046" max="11264" width="9.140625" style="78"/>
    <col min="11265" max="11265" width="4.42578125" style="78" bestFit="1" customWidth="1"/>
    <col min="11266" max="11266" width="22.85546875" style="78" customWidth="1"/>
    <col min="11267" max="11276" width="9.7109375" style="78" customWidth="1"/>
    <col min="11277" max="11277" width="9.5703125" style="78" customWidth="1"/>
    <col min="11278" max="11278" width="9.140625" style="78"/>
    <col min="11279" max="11279" width="9.5703125" style="78" customWidth="1"/>
    <col min="11280" max="11280" width="9.7109375" style="78" customWidth="1"/>
    <col min="11281" max="11281" width="9.140625" style="78"/>
    <col min="11282" max="11283" width="9.5703125" style="78" customWidth="1"/>
    <col min="11284" max="11284" width="9.140625" style="78"/>
    <col min="11285" max="11286" width="9.5703125" style="78" customWidth="1"/>
    <col min="11287" max="11287" width="9.140625" style="78"/>
    <col min="11288" max="11289" width="9.5703125" style="78" customWidth="1"/>
    <col min="11290" max="11290" width="9.140625" style="78"/>
    <col min="11291" max="11292" width="9.5703125" style="78" customWidth="1"/>
    <col min="11293" max="11294" width="9.140625" style="78"/>
    <col min="11295" max="11295" width="10.140625" style="78" customWidth="1"/>
    <col min="11296" max="11297" width="9.140625" style="78"/>
    <col min="11298" max="11298" width="9.7109375" style="78" customWidth="1"/>
    <col min="11299" max="11300" width="9.140625" style="78"/>
    <col min="11301" max="11301" width="9.7109375" style="78" customWidth="1"/>
    <col min="11302" max="11520" width="9.140625" style="78"/>
    <col min="11521" max="11521" width="4.42578125" style="78" bestFit="1" customWidth="1"/>
    <col min="11522" max="11522" width="22.85546875" style="78" customWidth="1"/>
    <col min="11523" max="11532" width="9.7109375" style="78" customWidth="1"/>
    <col min="11533" max="11533" width="9.5703125" style="78" customWidth="1"/>
    <col min="11534" max="11534" width="9.140625" style="78"/>
    <col min="11535" max="11535" width="9.5703125" style="78" customWidth="1"/>
    <col min="11536" max="11536" width="9.7109375" style="78" customWidth="1"/>
    <col min="11537" max="11537" width="9.140625" style="78"/>
    <col min="11538" max="11539" width="9.5703125" style="78" customWidth="1"/>
    <col min="11540" max="11540" width="9.140625" style="78"/>
    <col min="11541" max="11542" width="9.5703125" style="78" customWidth="1"/>
    <col min="11543" max="11543" width="9.140625" style="78"/>
    <col min="11544" max="11545" width="9.5703125" style="78" customWidth="1"/>
    <col min="11546" max="11546" width="9.140625" style="78"/>
    <col min="11547" max="11548" width="9.5703125" style="78" customWidth="1"/>
    <col min="11549" max="11550" width="9.140625" style="78"/>
    <col min="11551" max="11551" width="10.140625" style="78" customWidth="1"/>
    <col min="11552" max="11553" width="9.140625" style="78"/>
    <col min="11554" max="11554" width="9.7109375" style="78" customWidth="1"/>
    <col min="11555" max="11556" width="9.140625" style="78"/>
    <col min="11557" max="11557" width="9.7109375" style="78" customWidth="1"/>
    <col min="11558" max="11776" width="9.140625" style="78"/>
    <col min="11777" max="11777" width="4.42578125" style="78" bestFit="1" customWidth="1"/>
    <col min="11778" max="11778" width="22.85546875" style="78" customWidth="1"/>
    <col min="11779" max="11788" width="9.7109375" style="78" customWidth="1"/>
    <col min="11789" max="11789" width="9.5703125" style="78" customWidth="1"/>
    <col min="11790" max="11790" width="9.140625" style="78"/>
    <col min="11791" max="11791" width="9.5703125" style="78" customWidth="1"/>
    <col min="11792" max="11792" width="9.7109375" style="78" customWidth="1"/>
    <col min="11793" max="11793" width="9.140625" style="78"/>
    <col min="11794" max="11795" width="9.5703125" style="78" customWidth="1"/>
    <col min="11796" max="11796" width="9.140625" style="78"/>
    <col min="11797" max="11798" width="9.5703125" style="78" customWidth="1"/>
    <col min="11799" max="11799" width="9.140625" style="78"/>
    <col min="11800" max="11801" width="9.5703125" style="78" customWidth="1"/>
    <col min="11802" max="11802" width="9.140625" style="78"/>
    <col min="11803" max="11804" width="9.5703125" style="78" customWidth="1"/>
    <col min="11805" max="11806" width="9.140625" style="78"/>
    <col min="11807" max="11807" width="10.140625" style="78" customWidth="1"/>
    <col min="11808" max="11809" width="9.140625" style="78"/>
    <col min="11810" max="11810" width="9.7109375" style="78" customWidth="1"/>
    <col min="11811" max="11812" width="9.140625" style="78"/>
    <col min="11813" max="11813" width="9.7109375" style="78" customWidth="1"/>
    <col min="11814" max="12032" width="9.140625" style="78"/>
    <col min="12033" max="12033" width="4.42578125" style="78" bestFit="1" customWidth="1"/>
    <col min="12034" max="12034" width="22.85546875" style="78" customWidth="1"/>
    <col min="12035" max="12044" width="9.7109375" style="78" customWidth="1"/>
    <col min="12045" max="12045" width="9.5703125" style="78" customWidth="1"/>
    <col min="12046" max="12046" width="9.140625" style="78"/>
    <col min="12047" max="12047" width="9.5703125" style="78" customWidth="1"/>
    <col min="12048" max="12048" width="9.7109375" style="78" customWidth="1"/>
    <col min="12049" max="12049" width="9.140625" style="78"/>
    <col min="12050" max="12051" width="9.5703125" style="78" customWidth="1"/>
    <col min="12052" max="12052" width="9.140625" style="78"/>
    <col min="12053" max="12054" width="9.5703125" style="78" customWidth="1"/>
    <col min="12055" max="12055" width="9.140625" style="78"/>
    <col min="12056" max="12057" width="9.5703125" style="78" customWidth="1"/>
    <col min="12058" max="12058" width="9.140625" style="78"/>
    <col min="12059" max="12060" width="9.5703125" style="78" customWidth="1"/>
    <col min="12061" max="12062" width="9.140625" style="78"/>
    <col min="12063" max="12063" width="10.140625" style="78" customWidth="1"/>
    <col min="12064" max="12065" width="9.140625" style="78"/>
    <col min="12066" max="12066" width="9.7109375" style="78" customWidth="1"/>
    <col min="12067" max="12068" width="9.140625" style="78"/>
    <col min="12069" max="12069" width="9.7109375" style="78" customWidth="1"/>
    <col min="12070" max="12288" width="9.140625" style="78"/>
    <col min="12289" max="12289" width="4.42578125" style="78" bestFit="1" customWidth="1"/>
    <col min="12290" max="12290" width="22.85546875" style="78" customWidth="1"/>
    <col min="12291" max="12300" width="9.7109375" style="78" customWidth="1"/>
    <col min="12301" max="12301" width="9.5703125" style="78" customWidth="1"/>
    <col min="12302" max="12302" width="9.140625" style="78"/>
    <col min="12303" max="12303" width="9.5703125" style="78" customWidth="1"/>
    <col min="12304" max="12304" width="9.7109375" style="78" customWidth="1"/>
    <col min="12305" max="12305" width="9.140625" style="78"/>
    <col min="12306" max="12307" width="9.5703125" style="78" customWidth="1"/>
    <col min="12308" max="12308" width="9.140625" style="78"/>
    <col min="12309" max="12310" width="9.5703125" style="78" customWidth="1"/>
    <col min="12311" max="12311" width="9.140625" style="78"/>
    <col min="12312" max="12313" width="9.5703125" style="78" customWidth="1"/>
    <col min="12314" max="12314" width="9.140625" style="78"/>
    <col min="12315" max="12316" width="9.5703125" style="78" customWidth="1"/>
    <col min="12317" max="12318" width="9.140625" style="78"/>
    <col min="12319" max="12319" width="10.140625" style="78" customWidth="1"/>
    <col min="12320" max="12321" width="9.140625" style="78"/>
    <col min="12322" max="12322" width="9.7109375" style="78" customWidth="1"/>
    <col min="12323" max="12324" width="9.140625" style="78"/>
    <col min="12325" max="12325" width="9.7109375" style="78" customWidth="1"/>
    <col min="12326" max="12544" width="9.140625" style="78"/>
    <col min="12545" max="12545" width="4.42578125" style="78" bestFit="1" customWidth="1"/>
    <col min="12546" max="12546" width="22.85546875" style="78" customWidth="1"/>
    <col min="12547" max="12556" width="9.7109375" style="78" customWidth="1"/>
    <col min="12557" max="12557" width="9.5703125" style="78" customWidth="1"/>
    <col min="12558" max="12558" width="9.140625" style="78"/>
    <col min="12559" max="12559" width="9.5703125" style="78" customWidth="1"/>
    <col min="12560" max="12560" width="9.7109375" style="78" customWidth="1"/>
    <col min="12561" max="12561" width="9.140625" style="78"/>
    <col min="12562" max="12563" width="9.5703125" style="78" customWidth="1"/>
    <col min="12564" max="12564" width="9.140625" style="78"/>
    <col min="12565" max="12566" width="9.5703125" style="78" customWidth="1"/>
    <col min="12567" max="12567" width="9.140625" style="78"/>
    <col min="12568" max="12569" width="9.5703125" style="78" customWidth="1"/>
    <col min="12570" max="12570" width="9.140625" style="78"/>
    <col min="12571" max="12572" width="9.5703125" style="78" customWidth="1"/>
    <col min="12573" max="12574" width="9.140625" style="78"/>
    <col min="12575" max="12575" width="10.140625" style="78" customWidth="1"/>
    <col min="12576" max="12577" width="9.140625" style="78"/>
    <col min="12578" max="12578" width="9.7109375" style="78" customWidth="1"/>
    <col min="12579" max="12580" width="9.140625" style="78"/>
    <col min="12581" max="12581" width="9.7109375" style="78" customWidth="1"/>
    <col min="12582" max="12800" width="9.140625" style="78"/>
    <col min="12801" max="12801" width="4.42578125" style="78" bestFit="1" customWidth="1"/>
    <col min="12802" max="12802" width="22.85546875" style="78" customWidth="1"/>
    <col min="12803" max="12812" width="9.7109375" style="78" customWidth="1"/>
    <col min="12813" max="12813" width="9.5703125" style="78" customWidth="1"/>
    <col min="12814" max="12814" width="9.140625" style="78"/>
    <col min="12815" max="12815" width="9.5703125" style="78" customWidth="1"/>
    <col min="12816" max="12816" width="9.7109375" style="78" customWidth="1"/>
    <col min="12817" max="12817" width="9.140625" style="78"/>
    <col min="12818" max="12819" width="9.5703125" style="78" customWidth="1"/>
    <col min="12820" max="12820" width="9.140625" style="78"/>
    <col min="12821" max="12822" width="9.5703125" style="78" customWidth="1"/>
    <col min="12823" max="12823" width="9.140625" style="78"/>
    <col min="12824" max="12825" width="9.5703125" style="78" customWidth="1"/>
    <col min="12826" max="12826" width="9.140625" style="78"/>
    <col min="12827" max="12828" width="9.5703125" style="78" customWidth="1"/>
    <col min="12829" max="12830" width="9.140625" style="78"/>
    <col min="12831" max="12831" width="10.140625" style="78" customWidth="1"/>
    <col min="12832" max="12833" width="9.140625" style="78"/>
    <col min="12834" max="12834" width="9.7109375" style="78" customWidth="1"/>
    <col min="12835" max="12836" width="9.140625" style="78"/>
    <col min="12837" max="12837" width="9.7109375" style="78" customWidth="1"/>
    <col min="12838" max="13056" width="9.140625" style="78"/>
    <col min="13057" max="13057" width="4.42578125" style="78" bestFit="1" customWidth="1"/>
    <col min="13058" max="13058" width="22.85546875" style="78" customWidth="1"/>
    <col min="13059" max="13068" width="9.7109375" style="78" customWidth="1"/>
    <col min="13069" max="13069" width="9.5703125" style="78" customWidth="1"/>
    <col min="13070" max="13070" width="9.140625" style="78"/>
    <col min="13071" max="13071" width="9.5703125" style="78" customWidth="1"/>
    <col min="13072" max="13072" width="9.7109375" style="78" customWidth="1"/>
    <col min="13073" max="13073" width="9.140625" style="78"/>
    <col min="13074" max="13075" width="9.5703125" style="78" customWidth="1"/>
    <col min="13076" max="13076" width="9.140625" style="78"/>
    <col min="13077" max="13078" width="9.5703125" style="78" customWidth="1"/>
    <col min="13079" max="13079" width="9.140625" style="78"/>
    <col min="13080" max="13081" width="9.5703125" style="78" customWidth="1"/>
    <col min="13082" max="13082" width="9.140625" style="78"/>
    <col min="13083" max="13084" width="9.5703125" style="78" customWidth="1"/>
    <col min="13085" max="13086" width="9.140625" style="78"/>
    <col min="13087" max="13087" width="10.140625" style="78" customWidth="1"/>
    <col min="13088" max="13089" width="9.140625" style="78"/>
    <col min="13090" max="13090" width="9.7109375" style="78" customWidth="1"/>
    <col min="13091" max="13092" width="9.140625" style="78"/>
    <col min="13093" max="13093" width="9.7109375" style="78" customWidth="1"/>
    <col min="13094" max="13312" width="9.140625" style="78"/>
    <col min="13313" max="13313" width="4.42578125" style="78" bestFit="1" customWidth="1"/>
    <col min="13314" max="13314" width="22.85546875" style="78" customWidth="1"/>
    <col min="13315" max="13324" width="9.7109375" style="78" customWidth="1"/>
    <col min="13325" max="13325" width="9.5703125" style="78" customWidth="1"/>
    <col min="13326" max="13326" width="9.140625" style="78"/>
    <col min="13327" max="13327" width="9.5703125" style="78" customWidth="1"/>
    <col min="13328" max="13328" width="9.7109375" style="78" customWidth="1"/>
    <col min="13329" max="13329" width="9.140625" style="78"/>
    <col min="13330" max="13331" width="9.5703125" style="78" customWidth="1"/>
    <col min="13332" max="13332" width="9.140625" style="78"/>
    <col min="13333" max="13334" width="9.5703125" style="78" customWidth="1"/>
    <col min="13335" max="13335" width="9.140625" style="78"/>
    <col min="13336" max="13337" width="9.5703125" style="78" customWidth="1"/>
    <col min="13338" max="13338" width="9.140625" style="78"/>
    <col min="13339" max="13340" width="9.5703125" style="78" customWidth="1"/>
    <col min="13341" max="13342" width="9.140625" style="78"/>
    <col min="13343" max="13343" width="10.140625" style="78" customWidth="1"/>
    <col min="13344" max="13345" width="9.140625" style="78"/>
    <col min="13346" max="13346" width="9.7109375" style="78" customWidth="1"/>
    <col min="13347" max="13348" width="9.140625" style="78"/>
    <col min="13349" max="13349" width="9.7109375" style="78" customWidth="1"/>
    <col min="13350" max="13568" width="9.140625" style="78"/>
    <col min="13569" max="13569" width="4.42578125" style="78" bestFit="1" customWidth="1"/>
    <col min="13570" max="13570" width="22.85546875" style="78" customWidth="1"/>
    <col min="13571" max="13580" width="9.7109375" style="78" customWidth="1"/>
    <col min="13581" max="13581" width="9.5703125" style="78" customWidth="1"/>
    <col min="13582" max="13582" width="9.140625" style="78"/>
    <col min="13583" max="13583" width="9.5703125" style="78" customWidth="1"/>
    <col min="13584" max="13584" width="9.7109375" style="78" customWidth="1"/>
    <col min="13585" max="13585" width="9.140625" style="78"/>
    <col min="13586" max="13587" width="9.5703125" style="78" customWidth="1"/>
    <col min="13588" max="13588" width="9.140625" style="78"/>
    <col min="13589" max="13590" width="9.5703125" style="78" customWidth="1"/>
    <col min="13591" max="13591" width="9.140625" style="78"/>
    <col min="13592" max="13593" width="9.5703125" style="78" customWidth="1"/>
    <col min="13594" max="13594" width="9.140625" style="78"/>
    <col min="13595" max="13596" width="9.5703125" style="78" customWidth="1"/>
    <col min="13597" max="13598" width="9.140625" style="78"/>
    <col min="13599" max="13599" width="10.140625" style="78" customWidth="1"/>
    <col min="13600" max="13601" width="9.140625" style="78"/>
    <col min="13602" max="13602" width="9.7109375" style="78" customWidth="1"/>
    <col min="13603" max="13604" width="9.140625" style="78"/>
    <col min="13605" max="13605" width="9.7109375" style="78" customWidth="1"/>
    <col min="13606" max="13824" width="9.140625" style="78"/>
    <col min="13825" max="13825" width="4.42578125" style="78" bestFit="1" customWidth="1"/>
    <col min="13826" max="13826" width="22.85546875" style="78" customWidth="1"/>
    <col min="13827" max="13836" width="9.7109375" style="78" customWidth="1"/>
    <col min="13837" max="13837" width="9.5703125" style="78" customWidth="1"/>
    <col min="13838" max="13838" width="9.140625" style="78"/>
    <col min="13839" max="13839" width="9.5703125" style="78" customWidth="1"/>
    <col min="13840" max="13840" width="9.7109375" style="78" customWidth="1"/>
    <col min="13841" max="13841" width="9.140625" style="78"/>
    <col min="13842" max="13843" width="9.5703125" style="78" customWidth="1"/>
    <col min="13844" max="13844" width="9.140625" style="78"/>
    <col min="13845" max="13846" width="9.5703125" style="78" customWidth="1"/>
    <col min="13847" max="13847" width="9.140625" style="78"/>
    <col min="13848" max="13849" width="9.5703125" style="78" customWidth="1"/>
    <col min="13850" max="13850" width="9.140625" style="78"/>
    <col min="13851" max="13852" width="9.5703125" style="78" customWidth="1"/>
    <col min="13853" max="13854" width="9.140625" style="78"/>
    <col min="13855" max="13855" width="10.140625" style="78" customWidth="1"/>
    <col min="13856" max="13857" width="9.140625" style="78"/>
    <col min="13858" max="13858" width="9.7109375" style="78" customWidth="1"/>
    <col min="13859" max="13860" width="9.140625" style="78"/>
    <col min="13861" max="13861" width="9.7109375" style="78" customWidth="1"/>
    <col min="13862" max="14080" width="9.140625" style="78"/>
    <col min="14081" max="14081" width="4.42578125" style="78" bestFit="1" customWidth="1"/>
    <col min="14082" max="14082" width="22.85546875" style="78" customWidth="1"/>
    <col min="14083" max="14092" width="9.7109375" style="78" customWidth="1"/>
    <col min="14093" max="14093" width="9.5703125" style="78" customWidth="1"/>
    <col min="14094" max="14094" width="9.140625" style="78"/>
    <col min="14095" max="14095" width="9.5703125" style="78" customWidth="1"/>
    <col min="14096" max="14096" width="9.7109375" style="78" customWidth="1"/>
    <col min="14097" max="14097" width="9.140625" style="78"/>
    <col min="14098" max="14099" width="9.5703125" style="78" customWidth="1"/>
    <col min="14100" max="14100" width="9.140625" style="78"/>
    <col min="14101" max="14102" width="9.5703125" style="78" customWidth="1"/>
    <col min="14103" max="14103" width="9.140625" style="78"/>
    <col min="14104" max="14105" width="9.5703125" style="78" customWidth="1"/>
    <col min="14106" max="14106" width="9.140625" style="78"/>
    <col min="14107" max="14108" width="9.5703125" style="78" customWidth="1"/>
    <col min="14109" max="14110" width="9.140625" style="78"/>
    <col min="14111" max="14111" width="10.140625" style="78" customWidth="1"/>
    <col min="14112" max="14113" width="9.140625" style="78"/>
    <col min="14114" max="14114" width="9.7109375" style="78" customWidth="1"/>
    <col min="14115" max="14116" width="9.140625" style="78"/>
    <col min="14117" max="14117" width="9.7109375" style="78" customWidth="1"/>
    <col min="14118" max="14336" width="9.140625" style="78"/>
    <col min="14337" max="14337" width="4.42578125" style="78" bestFit="1" customWidth="1"/>
    <col min="14338" max="14338" width="22.85546875" style="78" customWidth="1"/>
    <col min="14339" max="14348" width="9.7109375" style="78" customWidth="1"/>
    <col min="14349" max="14349" width="9.5703125" style="78" customWidth="1"/>
    <col min="14350" max="14350" width="9.140625" style="78"/>
    <col min="14351" max="14351" width="9.5703125" style="78" customWidth="1"/>
    <col min="14352" max="14352" width="9.7109375" style="78" customWidth="1"/>
    <col min="14353" max="14353" width="9.140625" style="78"/>
    <col min="14354" max="14355" width="9.5703125" style="78" customWidth="1"/>
    <col min="14356" max="14356" width="9.140625" style="78"/>
    <col min="14357" max="14358" width="9.5703125" style="78" customWidth="1"/>
    <col min="14359" max="14359" width="9.140625" style="78"/>
    <col min="14360" max="14361" width="9.5703125" style="78" customWidth="1"/>
    <col min="14362" max="14362" width="9.140625" style="78"/>
    <col min="14363" max="14364" width="9.5703125" style="78" customWidth="1"/>
    <col min="14365" max="14366" width="9.140625" style="78"/>
    <col min="14367" max="14367" width="10.140625" style="78" customWidth="1"/>
    <col min="14368" max="14369" width="9.140625" style="78"/>
    <col min="14370" max="14370" width="9.7109375" style="78" customWidth="1"/>
    <col min="14371" max="14372" width="9.140625" style="78"/>
    <col min="14373" max="14373" width="9.7109375" style="78" customWidth="1"/>
    <col min="14374" max="14592" width="9.140625" style="78"/>
    <col min="14593" max="14593" width="4.42578125" style="78" bestFit="1" customWidth="1"/>
    <col min="14594" max="14594" width="22.85546875" style="78" customWidth="1"/>
    <col min="14595" max="14604" width="9.7109375" style="78" customWidth="1"/>
    <col min="14605" max="14605" width="9.5703125" style="78" customWidth="1"/>
    <col min="14606" max="14606" width="9.140625" style="78"/>
    <col min="14607" max="14607" width="9.5703125" style="78" customWidth="1"/>
    <col min="14608" max="14608" width="9.7109375" style="78" customWidth="1"/>
    <col min="14609" max="14609" width="9.140625" style="78"/>
    <col min="14610" max="14611" width="9.5703125" style="78" customWidth="1"/>
    <col min="14612" max="14612" width="9.140625" style="78"/>
    <col min="14613" max="14614" width="9.5703125" style="78" customWidth="1"/>
    <col min="14615" max="14615" width="9.140625" style="78"/>
    <col min="14616" max="14617" width="9.5703125" style="78" customWidth="1"/>
    <col min="14618" max="14618" width="9.140625" style="78"/>
    <col min="14619" max="14620" width="9.5703125" style="78" customWidth="1"/>
    <col min="14621" max="14622" width="9.140625" style="78"/>
    <col min="14623" max="14623" width="10.140625" style="78" customWidth="1"/>
    <col min="14624" max="14625" width="9.140625" style="78"/>
    <col min="14626" max="14626" width="9.7109375" style="78" customWidth="1"/>
    <col min="14627" max="14628" width="9.140625" style="78"/>
    <col min="14629" max="14629" width="9.7109375" style="78" customWidth="1"/>
    <col min="14630" max="14848" width="9.140625" style="78"/>
    <col min="14849" max="14849" width="4.42578125" style="78" bestFit="1" customWidth="1"/>
    <col min="14850" max="14850" width="22.85546875" style="78" customWidth="1"/>
    <col min="14851" max="14860" width="9.7109375" style="78" customWidth="1"/>
    <col min="14861" max="14861" width="9.5703125" style="78" customWidth="1"/>
    <col min="14862" max="14862" width="9.140625" style="78"/>
    <col min="14863" max="14863" width="9.5703125" style="78" customWidth="1"/>
    <col min="14864" max="14864" width="9.7109375" style="78" customWidth="1"/>
    <col min="14865" max="14865" width="9.140625" style="78"/>
    <col min="14866" max="14867" width="9.5703125" style="78" customWidth="1"/>
    <col min="14868" max="14868" width="9.140625" style="78"/>
    <col min="14869" max="14870" width="9.5703125" style="78" customWidth="1"/>
    <col min="14871" max="14871" width="9.140625" style="78"/>
    <col min="14872" max="14873" width="9.5703125" style="78" customWidth="1"/>
    <col min="14874" max="14874" width="9.140625" style="78"/>
    <col min="14875" max="14876" width="9.5703125" style="78" customWidth="1"/>
    <col min="14877" max="14878" width="9.140625" style="78"/>
    <col min="14879" max="14879" width="10.140625" style="78" customWidth="1"/>
    <col min="14880" max="14881" width="9.140625" style="78"/>
    <col min="14882" max="14882" width="9.7109375" style="78" customWidth="1"/>
    <col min="14883" max="14884" width="9.140625" style="78"/>
    <col min="14885" max="14885" width="9.7109375" style="78" customWidth="1"/>
    <col min="14886" max="15104" width="9.140625" style="78"/>
    <col min="15105" max="15105" width="4.42578125" style="78" bestFit="1" customWidth="1"/>
    <col min="15106" max="15106" width="22.85546875" style="78" customWidth="1"/>
    <col min="15107" max="15116" width="9.7109375" style="78" customWidth="1"/>
    <col min="15117" max="15117" width="9.5703125" style="78" customWidth="1"/>
    <col min="15118" max="15118" width="9.140625" style="78"/>
    <col min="15119" max="15119" width="9.5703125" style="78" customWidth="1"/>
    <col min="15120" max="15120" width="9.7109375" style="78" customWidth="1"/>
    <col min="15121" max="15121" width="9.140625" style="78"/>
    <col min="15122" max="15123" width="9.5703125" style="78" customWidth="1"/>
    <col min="15124" max="15124" width="9.140625" style="78"/>
    <col min="15125" max="15126" width="9.5703125" style="78" customWidth="1"/>
    <col min="15127" max="15127" width="9.140625" style="78"/>
    <col min="15128" max="15129" width="9.5703125" style="78" customWidth="1"/>
    <col min="15130" max="15130" width="9.140625" style="78"/>
    <col min="15131" max="15132" width="9.5703125" style="78" customWidth="1"/>
    <col min="15133" max="15134" width="9.140625" style="78"/>
    <col min="15135" max="15135" width="10.140625" style="78" customWidth="1"/>
    <col min="15136" max="15137" width="9.140625" style="78"/>
    <col min="15138" max="15138" width="9.7109375" style="78" customWidth="1"/>
    <col min="15139" max="15140" width="9.140625" style="78"/>
    <col min="15141" max="15141" width="9.7109375" style="78" customWidth="1"/>
    <col min="15142" max="15360" width="9.140625" style="78"/>
    <col min="15361" max="15361" width="4.42578125" style="78" bestFit="1" customWidth="1"/>
    <col min="15362" max="15362" width="22.85546875" style="78" customWidth="1"/>
    <col min="15363" max="15372" width="9.7109375" style="78" customWidth="1"/>
    <col min="15373" max="15373" width="9.5703125" style="78" customWidth="1"/>
    <col min="15374" max="15374" width="9.140625" style="78"/>
    <col min="15375" max="15375" width="9.5703125" style="78" customWidth="1"/>
    <col min="15376" max="15376" width="9.7109375" style="78" customWidth="1"/>
    <col min="15377" max="15377" width="9.140625" style="78"/>
    <col min="15378" max="15379" width="9.5703125" style="78" customWidth="1"/>
    <col min="15380" max="15380" width="9.140625" style="78"/>
    <col min="15381" max="15382" width="9.5703125" style="78" customWidth="1"/>
    <col min="15383" max="15383" width="9.140625" style="78"/>
    <col min="15384" max="15385" width="9.5703125" style="78" customWidth="1"/>
    <col min="15386" max="15386" width="9.140625" style="78"/>
    <col min="15387" max="15388" width="9.5703125" style="78" customWidth="1"/>
    <col min="15389" max="15390" width="9.140625" style="78"/>
    <col min="15391" max="15391" width="10.140625" style="78" customWidth="1"/>
    <col min="15392" max="15393" width="9.140625" style="78"/>
    <col min="15394" max="15394" width="9.7109375" style="78" customWidth="1"/>
    <col min="15395" max="15396" width="9.140625" style="78"/>
    <col min="15397" max="15397" width="9.7109375" style="78" customWidth="1"/>
    <col min="15398" max="15616" width="9.140625" style="78"/>
    <col min="15617" max="15617" width="4.42578125" style="78" bestFit="1" customWidth="1"/>
    <col min="15618" max="15618" width="22.85546875" style="78" customWidth="1"/>
    <col min="15619" max="15628" width="9.7109375" style="78" customWidth="1"/>
    <col min="15629" max="15629" width="9.5703125" style="78" customWidth="1"/>
    <col min="15630" max="15630" width="9.140625" style="78"/>
    <col min="15631" max="15631" width="9.5703125" style="78" customWidth="1"/>
    <col min="15632" max="15632" width="9.7109375" style="78" customWidth="1"/>
    <col min="15633" max="15633" width="9.140625" style="78"/>
    <col min="15634" max="15635" width="9.5703125" style="78" customWidth="1"/>
    <col min="15636" max="15636" width="9.140625" style="78"/>
    <col min="15637" max="15638" width="9.5703125" style="78" customWidth="1"/>
    <col min="15639" max="15639" width="9.140625" style="78"/>
    <col min="15640" max="15641" width="9.5703125" style="78" customWidth="1"/>
    <col min="15642" max="15642" width="9.140625" style="78"/>
    <col min="15643" max="15644" width="9.5703125" style="78" customWidth="1"/>
    <col min="15645" max="15646" width="9.140625" style="78"/>
    <col min="15647" max="15647" width="10.140625" style="78" customWidth="1"/>
    <col min="15648" max="15649" width="9.140625" style="78"/>
    <col min="15650" max="15650" width="9.7109375" style="78" customWidth="1"/>
    <col min="15651" max="15652" width="9.140625" style="78"/>
    <col min="15653" max="15653" width="9.7109375" style="78" customWidth="1"/>
    <col min="15654" max="15872" width="9.140625" style="78"/>
    <col min="15873" max="15873" width="4.42578125" style="78" bestFit="1" customWidth="1"/>
    <col min="15874" max="15874" width="22.85546875" style="78" customWidth="1"/>
    <col min="15875" max="15884" width="9.7109375" style="78" customWidth="1"/>
    <col min="15885" max="15885" width="9.5703125" style="78" customWidth="1"/>
    <col min="15886" max="15886" width="9.140625" style="78"/>
    <col min="15887" max="15887" width="9.5703125" style="78" customWidth="1"/>
    <col min="15888" max="15888" width="9.7109375" style="78" customWidth="1"/>
    <col min="15889" max="15889" width="9.140625" style="78"/>
    <col min="15890" max="15891" width="9.5703125" style="78" customWidth="1"/>
    <col min="15892" max="15892" width="9.140625" style="78"/>
    <col min="15893" max="15894" width="9.5703125" style="78" customWidth="1"/>
    <col min="15895" max="15895" width="9.140625" style="78"/>
    <col min="15896" max="15897" width="9.5703125" style="78" customWidth="1"/>
    <col min="15898" max="15898" width="9.140625" style="78"/>
    <col min="15899" max="15900" width="9.5703125" style="78" customWidth="1"/>
    <col min="15901" max="15902" width="9.140625" style="78"/>
    <col min="15903" max="15903" width="10.140625" style="78" customWidth="1"/>
    <col min="15904" max="15905" width="9.140625" style="78"/>
    <col min="15906" max="15906" width="9.7109375" style="78" customWidth="1"/>
    <col min="15907" max="15908" width="9.140625" style="78"/>
    <col min="15909" max="15909" width="9.7109375" style="78" customWidth="1"/>
    <col min="15910" max="16128" width="9.140625" style="78"/>
    <col min="16129" max="16129" width="4.42578125" style="78" bestFit="1" customWidth="1"/>
    <col min="16130" max="16130" width="22.85546875" style="78" customWidth="1"/>
    <col min="16131" max="16140" width="9.7109375" style="78" customWidth="1"/>
    <col min="16141" max="16141" width="9.5703125" style="78" customWidth="1"/>
    <col min="16142" max="16142" width="9.140625" style="78"/>
    <col min="16143" max="16143" width="9.5703125" style="78" customWidth="1"/>
    <col min="16144" max="16144" width="9.7109375" style="78" customWidth="1"/>
    <col min="16145" max="16145" width="9.140625" style="78"/>
    <col min="16146" max="16147" width="9.5703125" style="78" customWidth="1"/>
    <col min="16148" max="16148" width="9.140625" style="78"/>
    <col min="16149" max="16150" width="9.5703125" style="78" customWidth="1"/>
    <col min="16151" max="16151" width="9.140625" style="78"/>
    <col min="16152" max="16153" width="9.5703125" style="78" customWidth="1"/>
    <col min="16154" max="16154" width="9.140625" style="78"/>
    <col min="16155" max="16156" width="9.5703125" style="78" customWidth="1"/>
    <col min="16157" max="16158" width="9.140625" style="78"/>
    <col min="16159" max="16159" width="10.140625" style="78" customWidth="1"/>
    <col min="16160" max="16161" width="9.140625" style="78"/>
    <col min="16162" max="16162" width="9.7109375" style="78" customWidth="1"/>
    <col min="16163" max="16164" width="9.140625" style="78"/>
    <col min="16165" max="16165" width="9.7109375" style="78" customWidth="1"/>
    <col min="16166" max="16384" width="9.140625" style="78"/>
  </cols>
  <sheetData>
    <row r="1" spans="1:38" ht="15.75" customHeight="1" x14ac:dyDescent="0.2">
      <c r="A1" s="3091"/>
      <c r="B1" s="3075"/>
      <c r="C1" s="2185"/>
      <c r="D1" s="2185"/>
      <c r="E1" s="2185"/>
      <c r="F1" s="2185"/>
      <c r="H1" s="79"/>
      <c r="I1" s="79"/>
      <c r="J1" s="79"/>
      <c r="Q1" s="79" t="s">
        <v>306</v>
      </c>
      <c r="R1" s="2189"/>
      <c r="S1" s="79"/>
      <c r="W1" s="79"/>
      <c r="Z1" s="79"/>
      <c r="AF1" s="79" t="s">
        <v>306</v>
      </c>
    </row>
    <row r="2" spans="1:38" x14ac:dyDescent="0.2">
      <c r="A2" s="74"/>
      <c r="B2" s="75"/>
      <c r="C2" s="76"/>
      <c r="D2" s="76"/>
      <c r="E2" s="77"/>
      <c r="F2" s="77"/>
      <c r="H2" s="79"/>
      <c r="I2" s="79"/>
      <c r="J2" s="79"/>
      <c r="K2" s="79"/>
    </row>
    <row r="3" spans="1:38" x14ac:dyDescent="0.2">
      <c r="A3" s="74"/>
      <c r="B3" s="75"/>
      <c r="C3" s="76"/>
      <c r="D3" s="76"/>
      <c r="E3" s="77"/>
      <c r="F3" s="77"/>
      <c r="H3" s="80"/>
      <c r="I3" s="80"/>
      <c r="J3" s="80"/>
      <c r="K3" s="80"/>
    </row>
    <row r="4" spans="1:38" s="2009" customFormat="1" ht="12" x14ac:dyDescent="0.2">
      <c r="A4" s="2007"/>
      <c r="B4" s="2008"/>
      <c r="C4" s="3073">
        <v>2002</v>
      </c>
      <c r="D4" s="3073"/>
      <c r="E4" s="3073"/>
      <c r="F4" s="3073">
        <v>2003</v>
      </c>
      <c r="G4" s="3073"/>
      <c r="H4" s="3073"/>
      <c r="I4" s="3073">
        <v>2004</v>
      </c>
      <c r="J4" s="3073"/>
      <c r="K4" s="3073"/>
      <c r="L4" s="3073">
        <v>2005</v>
      </c>
      <c r="M4" s="3073"/>
      <c r="N4" s="3073"/>
      <c r="O4" s="3073">
        <v>2006</v>
      </c>
      <c r="P4" s="3073"/>
      <c r="Q4" s="3073"/>
      <c r="R4" s="3073">
        <v>2007</v>
      </c>
      <c r="S4" s="3073"/>
      <c r="T4" s="3073"/>
      <c r="U4" s="3073">
        <v>2008</v>
      </c>
      <c r="V4" s="3073"/>
      <c r="W4" s="3073"/>
      <c r="X4" s="3073">
        <v>2009</v>
      </c>
      <c r="Y4" s="3073"/>
      <c r="Z4" s="3073"/>
      <c r="AA4" s="3073">
        <v>2010</v>
      </c>
      <c r="AB4" s="3073"/>
      <c r="AC4" s="3073"/>
      <c r="AD4" s="3073">
        <v>2011</v>
      </c>
      <c r="AE4" s="3073"/>
      <c r="AF4" s="3073"/>
      <c r="AG4" s="3073">
        <v>2012</v>
      </c>
      <c r="AH4" s="3073"/>
      <c r="AI4" s="3073"/>
      <c r="AJ4" s="3073">
        <v>2013</v>
      </c>
      <c r="AK4" s="3073"/>
      <c r="AL4" s="3073"/>
    </row>
    <row r="5" spans="1:38" s="1973" customFormat="1" ht="12.75" customHeight="1" x14ac:dyDescent="0.2">
      <c r="A5" s="2010"/>
      <c r="B5" s="2011"/>
      <c r="C5" s="1933"/>
      <c r="D5" s="1935"/>
      <c r="E5" s="3071" t="s">
        <v>550</v>
      </c>
      <c r="F5" s="1933"/>
      <c r="G5" s="1935"/>
      <c r="H5" s="3071" t="s">
        <v>737</v>
      </c>
      <c r="I5" s="1933"/>
      <c r="J5" s="1935"/>
      <c r="K5" s="3071" t="s">
        <v>550</v>
      </c>
      <c r="L5" s="1933"/>
      <c r="M5" s="1935"/>
      <c r="N5" s="3071" t="s">
        <v>550</v>
      </c>
      <c r="O5" s="1933"/>
      <c r="P5" s="1935"/>
      <c r="Q5" s="3071" t="s">
        <v>550</v>
      </c>
      <c r="R5" s="1933"/>
      <c r="S5" s="1935"/>
      <c r="T5" s="3071" t="s">
        <v>550</v>
      </c>
      <c r="U5" s="1933"/>
      <c r="V5" s="1935"/>
      <c r="W5" s="3071" t="s">
        <v>550</v>
      </c>
      <c r="X5" s="1933"/>
      <c r="Y5" s="1935"/>
      <c r="Z5" s="3071" t="s">
        <v>550</v>
      </c>
      <c r="AA5" s="1933"/>
      <c r="AB5" s="1935"/>
      <c r="AC5" s="3071" t="s">
        <v>550</v>
      </c>
      <c r="AD5" s="1933"/>
      <c r="AE5" s="1935"/>
      <c r="AF5" s="3071" t="s">
        <v>550</v>
      </c>
      <c r="AG5" s="2276"/>
      <c r="AH5" s="2278"/>
      <c r="AI5" s="3082" t="s">
        <v>550</v>
      </c>
      <c r="AJ5" s="2276"/>
      <c r="AK5" s="2278"/>
      <c r="AL5" s="3082" t="s">
        <v>550</v>
      </c>
    </row>
    <row r="6" spans="1:38" s="1973" customFormat="1" ht="31.5" x14ac:dyDescent="0.2">
      <c r="A6" s="2249"/>
      <c r="B6" s="2250"/>
      <c r="C6" s="1936" t="s">
        <v>552</v>
      </c>
      <c r="D6" s="1936" t="s">
        <v>554</v>
      </c>
      <c r="E6" s="3072"/>
      <c r="F6" s="1936" t="s">
        <v>552</v>
      </c>
      <c r="G6" s="1936" t="s">
        <v>554</v>
      </c>
      <c r="H6" s="3072"/>
      <c r="I6" s="1936" t="s">
        <v>552</v>
      </c>
      <c r="J6" s="1936" t="s">
        <v>554</v>
      </c>
      <c r="K6" s="3072"/>
      <c r="L6" s="1936" t="s">
        <v>552</v>
      </c>
      <c r="M6" s="1936" t="s">
        <v>554</v>
      </c>
      <c r="N6" s="3072"/>
      <c r="O6" s="1936" t="s">
        <v>552</v>
      </c>
      <c r="P6" s="1936" t="s">
        <v>554</v>
      </c>
      <c r="Q6" s="3072"/>
      <c r="R6" s="1936" t="s">
        <v>552</v>
      </c>
      <c r="S6" s="1936" t="s">
        <v>554</v>
      </c>
      <c r="T6" s="3072"/>
      <c r="U6" s="1936" t="s">
        <v>552</v>
      </c>
      <c r="V6" s="1936" t="s">
        <v>554</v>
      </c>
      <c r="W6" s="3072"/>
      <c r="X6" s="1936" t="s">
        <v>552</v>
      </c>
      <c r="Y6" s="1936" t="s">
        <v>554</v>
      </c>
      <c r="Z6" s="3072"/>
      <c r="AA6" s="1936" t="s">
        <v>552</v>
      </c>
      <c r="AB6" s="1936" t="s">
        <v>554</v>
      </c>
      <c r="AC6" s="3072"/>
      <c r="AD6" s="1936" t="s">
        <v>552</v>
      </c>
      <c r="AE6" s="1936" t="s">
        <v>554</v>
      </c>
      <c r="AF6" s="3072"/>
      <c r="AG6" s="2277" t="s">
        <v>552</v>
      </c>
      <c r="AH6" s="2277" t="s">
        <v>554</v>
      </c>
      <c r="AI6" s="3083"/>
      <c r="AJ6" s="2277" t="s">
        <v>552</v>
      </c>
      <c r="AK6" s="2277" t="s">
        <v>554</v>
      </c>
      <c r="AL6" s="3083"/>
    </row>
    <row r="7" spans="1:38" s="1973" customFormat="1" x14ac:dyDescent="0.2">
      <c r="A7" s="2012"/>
      <c r="B7" s="2013"/>
      <c r="C7" s="2014"/>
      <c r="D7" s="2014"/>
      <c r="E7" s="2014"/>
      <c r="F7" s="2014"/>
      <c r="G7" s="2014"/>
      <c r="H7" s="2014"/>
      <c r="I7" s="2014"/>
      <c r="J7" s="2014"/>
      <c r="K7" s="2014"/>
      <c r="L7" s="2014"/>
      <c r="M7" s="2014"/>
      <c r="N7" s="2014"/>
      <c r="O7" s="2014"/>
      <c r="P7" s="2014"/>
      <c r="Q7" s="2014"/>
      <c r="R7" s="2014"/>
      <c r="S7" s="2014"/>
      <c r="T7" s="2014"/>
      <c r="U7" s="2014"/>
      <c r="V7" s="2014"/>
      <c r="W7" s="2014"/>
      <c r="X7" s="2014"/>
      <c r="Y7" s="2014"/>
      <c r="Z7" s="2014"/>
      <c r="AA7" s="2014"/>
      <c r="AB7" s="2014"/>
      <c r="AC7" s="2014"/>
      <c r="AD7" s="1937"/>
      <c r="AE7" s="1937"/>
      <c r="AF7" s="1937"/>
      <c r="AG7" s="2281"/>
      <c r="AH7" s="2281"/>
      <c r="AI7" s="2282"/>
      <c r="AJ7" s="2281"/>
      <c r="AK7" s="2281"/>
      <c r="AL7" s="2282"/>
    </row>
    <row r="8" spans="1:38" s="1982" customFormat="1" x14ac:dyDescent="0.2">
      <c r="A8" s="1938">
        <v>7</v>
      </c>
      <c r="B8" s="1940" t="s">
        <v>351</v>
      </c>
      <c r="C8" s="1941">
        <v>290223</v>
      </c>
      <c r="D8" s="1941">
        <v>126320</v>
      </c>
      <c r="E8" s="1941">
        <v>362170</v>
      </c>
      <c r="F8" s="2831">
        <v>333649</v>
      </c>
      <c r="G8" s="1941">
        <v>100464</v>
      </c>
      <c r="H8" s="1941">
        <v>381187</v>
      </c>
      <c r="I8" s="1941">
        <v>350098</v>
      </c>
      <c r="J8" s="1941">
        <v>115057</v>
      </c>
      <c r="K8" s="1941">
        <v>407232</v>
      </c>
      <c r="L8" s="1941">
        <v>369291</v>
      </c>
      <c r="M8" s="1941">
        <v>125158</v>
      </c>
      <c r="N8" s="1941">
        <v>430724</v>
      </c>
      <c r="O8" s="1941">
        <v>393476</v>
      </c>
      <c r="P8" s="1941">
        <v>140990</v>
      </c>
      <c r="Q8" s="1941">
        <v>462690</v>
      </c>
      <c r="R8" s="1941">
        <v>411462</v>
      </c>
      <c r="S8" s="1941">
        <v>151570</v>
      </c>
      <c r="T8" s="1941">
        <v>484124</v>
      </c>
      <c r="U8" s="1941">
        <v>472277</v>
      </c>
      <c r="V8" s="1941">
        <v>174876</v>
      </c>
      <c r="W8" s="1941">
        <v>557064</v>
      </c>
      <c r="X8" s="1941">
        <v>506677</v>
      </c>
      <c r="Y8" s="1941">
        <v>197405</v>
      </c>
      <c r="Z8" s="1941">
        <v>606020</v>
      </c>
      <c r="AA8" s="1941">
        <v>547205</v>
      </c>
      <c r="AB8" s="1941">
        <v>216797</v>
      </c>
      <c r="AC8" s="1941">
        <v>658611</v>
      </c>
      <c r="AD8" s="1941">
        <v>564621</v>
      </c>
      <c r="AE8" s="1941">
        <v>218050</v>
      </c>
      <c r="AF8" s="1941">
        <v>676584</v>
      </c>
      <c r="AG8" s="1941">
        <v>577472</v>
      </c>
      <c r="AH8" s="1941">
        <v>213555</v>
      </c>
      <c r="AI8" s="2284">
        <v>684465</v>
      </c>
      <c r="AJ8" s="1941">
        <v>585840</v>
      </c>
      <c r="AK8" s="1941">
        <v>217488</v>
      </c>
      <c r="AL8" s="2284">
        <v>693772</v>
      </c>
    </row>
    <row r="9" spans="1:38" s="1982" customFormat="1" ht="11.25" x14ac:dyDescent="0.2">
      <c r="A9" s="1938">
        <v>701</v>
      </c>
      <c r="B9" s="1939" t="s">
        <v>327</v>
      </c>
      <c r="C9" s="2015">
        <v>39791</v>
      </c>
      <c r="D9" s="2015">
        <v>10467</v>
      </c>
      <c r="E9" s="2016">
        <v>44653</v>
      </c>
      <c r="F9" s="1941">
        <v>42040</v>
      </c>
      <c r="G9" s="1941">
        <v>10299</v>
      </c>
      <c r="H9" s="1941">
        <v>46856</v>
      </c>
      <c r="I9" s="1941">
        <v>50043</v>
      </c>
      <c r="J9" s="1941">
        <v>11794</v>
      </c>
      <c r="K9" s="1941">
        <v>54246</v>
      </c>
      <c r="L9" s="1941">
        <v>55753</v>
      </c>
      <c r="M9" s="1941">
        <v>12654</v>
      </c>
      <c r="N9" s="1941">
        <v>60752</v>
      </c>
      <c r="O9" s="1941">
        <v>56546</v>
      </c>
      <c r="P9" s="1941">
        <v>13308</v>
      </c>
      <c r="Q9" s="1941">
        <v>60423</v>
      </c>
      <c r="R9" s="1941">
        <v>57469</v>
      </c>
      <c r="S9" s="1941">
        <v>14271</v>
      </c>
      <c r="T9" s="1941">
        <v>61287</v>
      </c>
      <c r="U9" s="1941">
        <v>65266</v>
      </c>
      <c r="V9" s="1941">
        <v>16713</v>
      </c>
      <c r="W9" s="1941">
        <v>70153</v>
      </c>
      <c r="X9" s="1941">
        <v>75054</v>
      </c>
      <c r="Y9" s="1941">
        <v>18193</v>
      </c>
      <c r="Z9" s="1941">
        <v>78546</v>
      </c>
      <c r="AA9" s="1941">
        <v>79730</v>
      </c>
      <c r="AB9" s="1941">
        <v>19403</v>
      </c>
      <c r="AC9" s="1941">
        <v>84011</v>
      </c>
      <c r="AD9" s="2213">
        <v>80581</v>
      </c>
      <c r="AE9" s="2213">
        <v>20791</v>
      </c>
      <c r="AF9" s="2213">
        <v>87292</v>
      </c>
      <c r="AG9" s="2213">
        <v>87234</v>
      </c>
      <c r="AH9" s="2213">
        <v>21528</v>
      </c>
      <c r="AI9" s="2279">
        <v>94885</v>
      </c>
      <c r="AJ9" s="2213">
        <v>85119</v>
      </c>
      <c r="AK9" s="2213">
        <v>21624</v>
      </c>
      <c r="AL9" s="2279">
        <v>92639</v>
      </c>
    </row>
    <row r="10" spans="1:38" s="1982" customFormat="1" ht="11.25" x14ac:dyDescent="0.2">
      <c r="A10" s="1942">
        <v>7017</v>
      </c>
      <c r="B10" s="1943" t="s">
        <v>328</v>
      </c>
      <c r="C10" s="1947">
        <v>23062</v>
      </c>
      <c r="D10" s="1947">
        <v>1211</v>
      </c>
      <c r="E10" s="2017">
        <v>24271</v>
      </c>
      <c r="F10" s="1944">
        <v>24393</v>
      </c>
      <c r="G10" s="1944">
        <v>1058</v>
      </c>
      <c r="H10" s="1944">
        <v>25439</v>
      </c>
      <c r="I10" s="1944">
        <v>24353</v>
      </c>
      <c r="J10" s="1944">
        <v>1391</v>
      </c>
      <c r="K10" s="1944">
        <v>25744</v>
      </c>
      <c r="L10" s="1944">
        <v>26178</v>
      </c>
      <c r="M10" s="1944">
        <v>1381</v>
      </c>
      <c r="N10" s="1944">
        <v>27523</v>
      </c>
      <c r="O10" s="1944">
        <v>24733</v>
      </c>
      <c r="P10" s="1944">
        <v>1169</v>
      </c>
      <c r="Q10" s="1944">
        <v>25888</v>
      </c>
      <c r="R10" s="1944">
        <v>23004</v>
      </c>
      <c r="S10" s="1944">
        <v>1154</v>
      </c>
      <c r="T10" s="1944">
        <v>24145</v>
      </c>
      <c r="U10" s="1944">
        <v>28862</v>
      </c>
      <c r="V10" s="1944">
        <v>1667</v>
      </c>
      <c r="W10" s="1944">
        <v>30529</v>
      </c>
      <c r="X10" s="1944">
        <v>33324</v>
      </c>
      <c r="Y10" s="1944">
        <v>1580</v>
      </c>
      <c r="Z10" s="1944">
        <v>34903</v>
      </c>
      <c r="AA10" s="1944">
        <v>34067</v>
      </c>
      <c r="AB10" s="1944">
        <v>2096</v>
      </c>
      <c r="AC10" s="1944">
        <v>36163</v>
      </c>
      <c r="AD10" s="2214">
        <v>36586</v>
      </c>
      <c r="AE10" s="2214">
        <v>3092</v>
      </c>
      <c r="AF10" s="2214">
        <v>39675</v>
      </c>
      <c r="AG10" s="2214">
        <v>39456</v>
      </c>
      <c r="AH10" s="2214">
        <v>3896</v>
      </c>
      <c r="AI10" s="2280">
        <v>43350</v>
      </c>
      <c r="AJ10" s="2214">
        <v>37655</v>
      </c>
      <c r="AK10" s="2214">
        <v>3232</v>
      </c>
      <c r="AL10" s="2280">
        <v>40884</v>
      </c>
    </row>
    <row r="11" spans="1:38" s="1982" customFormat="1" ht="22.5" x14ac:dyDescent="0.2">
      <c r="A11" s="1942">
        <v>7018</v>
      </c>
      <c r="B11" s="1943" t="s">
        <v>329</v>
      </c>
      <c r="C11" s="1947">
        <v>4816</v>
      </c>
      <c r="D11" s="1947">
        <v>222</v>
      </c>
      <c r="E11" s="2017">
        <v>0</v>
      </c>
      <c r="F11" s="1944">
        <v>4764</v>
      </c>
      <c r="G11" s="1944">
        <v>244</v>
      </c>
      <c r="H11" s="1944">
        <v>0</v>
      </c>
      <c r="I11" s="1944">
        <v>6304</v>
      </c>
      <c r="J11" s="1944">
        <v>791</v>
      </c>
      <c r="K11" s="1944">
        <v>0</v>
      </c>
      <c r="L11" s="1944">
        <v>6156</v>
      </c>
      <c r="M11" s="1944">
        <v>844</v>
      </c>
      <c r="N11" s="1944">
        <v>0</v>
      </c>
      <c r="O11" s="1944">
        <v>7759</v>
      </c>
      <c r="P11" s="1944">
        <v>1032</v>
      </c>
      <c r="Q11" s="1944">
        <v>0</v>
      </c>
      <c r="R11" s="1944">
        <v>8553</v>
      </c>
      <c r="S11" s="1944">
        <v>1202</v>
      </c>
      <c r="T11" s="1944">
        <v>0</v>
      </c>
      <c r="U11" s="1944">
        <v>9757</v>
      </c>
      <c r="V11" s="1944">
        <v>1433</v>
      </c>
      <c r="W11" s="1944">
        <v>0</v>
      </c>
      <c r="X11" s="1944">
        <v>11904</v>
      </c>
      <c r="Y11" s="1944">
        <v>1808</v>
      </c>
      <c r="Z11" s="1944">
        <v>0</v>
      </c>
      <c r="AA11" s="1944">
        <v>12175</v>
      </c>
      <c r="AB11" s="1944">
        <v>1770</v>
      </c>
      <c r="AC11" s="1944">
        <v>0</v>
      </c>
      <c r="AD11" s="2214">
        <v>11423</v>
      </c>
      <c r="AE11" s="2214">
        <v>1752</v>
      </c>
      <c r="AF11" s="2214">
        <v>0</v>
      </c>
      <c r="AG11" s="2214">
        <v>11496</v>
      </c>
      <c r="AH11" s="2214">
        <v>1725</v>
      </c>
      <c r="AI11" s="2214">
        <v>0</v>
      </c>
      <c r="AJ11" s="2214">
        <v>11748</v>
      </c>
      <c r="AK11" s="2214">
        <v>1649</v>
      </c>
      <c r="AL11" s="2214">
        <v>0</v>
      </c>
    </row>
    <row r="12" spans="1:38" s="1982" customFormat="1" ht="11.25" x14ac:dyDescent="0.2">
      <c r="A12" s="1938">
        <v>702</v>
      </c>
      <c r="B12" s="1939" t="s">
        <v>352</v>
      </c>
      <c r="C12" s="2015">
        <v>9948</v>
      </c>
      <c r="D12" s="2015">
        <v>25</v>
      </c>
      <c r="E12" s="2016">
        <v>9851</v>
      </c>
      <c r="F12" s="1941">
        <v>10660</v>
      </c>
      <c r="G12" s="1941">
        <v>31</v>
      </c>
      <c r="H12" s="1941">
        <v>10543</v>
      </c>
      <c r="I12" s="1941">
        <v>11978</v>
      </c>
      <c r="J12" s="1941">
        <v>41</v>
      </c>
      <c r="K12" s="1941">
        <v>11754</v>
      </c>
      <c r="L12" s="1941">
        <v>12559</v>
      </c>
      <c r="M12" s="1941">
        <v>48</v>
      </c>
      <c r="N12" s="1941">
        <v>12307</v>
      </c>
      <c r="O12" s="1941">
        <v>14810</v>
      </c>
      <c r="P12" s="1941">
        <v>44</v>
      </c>
      <c r="Q12" s="1941">
        <v>14606</v>
      </c>
      <c r="R12" s="1941">
        <v>18999</v>
      </c>
      <c r="S12" s="1941">
        <v>42</v>
      </c>
      <c r="T12" s="1941">
        <v>18800</v>
      </c>
      <c r="U12" s="1941">
        <v>20708</v>
      </c>
      <c r="V12" s="1941">
        <v>59</v>
      </c>
      <c r="W12" s="1941">
        <v>20543</v>
      </c>
      <c r="X12" s="1941">
        <v>12609</v>
      </c>
      <c r="Y12" s="1941">
        <v>61</v>
      </c>
      <c r="Z12" s="1941">
        <v>12456</v>
      </c>
      <c r="AA12" s="1941">
        <v>19341</v>
      </c>
      <c r="AB12" s="1941">
        <v>40</v>
      </c>
      <c r="AC12" s="1941">
        <v>19142</v>
      </c>
      <c r="AD12" s="2213">
        <v>19593</v>
      </c>
      <c r="AE12" s="2213">
        <v>75</v>
      </c>
      <c r="AF12" s="2213">
        <v>19442</v>
      </c>
      <c r="AG12" s="2213">
        <v>19970</v>
      </c>
      <c r="AH12" s="2213">
        <v>67</v>
      </c>
      <c r="AI12" s="2279">
        <v>19804</v>
      </c>
      <c r="AJ12" s="2213">
        <v>22398</v>
      </c>
      <c r="AK12" s="2213">
        <v>67</v>
      </c>
      <c r="AL12" s="2279">
        <v>22228</v>
      </c>
    </row>
    <row r="13" spans="1:38" s="1982" customFormat="1" ht="11.25" x14ac:dyDescent="0.2">
      <c r="A13" s="1938">
        <v>703</v>
      </c>
      <c r="B13" s="1939" t="s">
        <v>330</v>
      </c>
      <c r="C13" s="2015">
        <v>14049</v>
      </c>
      <c r="D13" s="2015">
        <v>5129</v>
      </c>
      <c r="E13" s="2016">
        <v>14887</v>
      </c>
      <c r="F13" s="1941">
        <v>16221</v>
      </c>
      <c r="G13" s="1941">
        <v>1800</v>
      </c>
      <c r="H13" s="1941">
        <v>16743</v>
      </c>
      <c r="I13" s="1941">
        <v>16862</v>
      </c>
      <c r="J13" s="1941">
        <v>2088</v>
      </c>
      <c r="K13" s="1941">
        <v>17513</v>
      </c>
      <c r="L13" s="1941">
        <v>18400</v>
      </c>
      <c r="M13" s="1941">
        <v>2262</v>
      </c>
      <c r="N13" s="1941">
        <v>19258</v>
      </c>
      <c r="O13" s="1941">
        <v>19562</v>
      </c>
      <c r="P13" s="1941">
        <v>2583</v>
      </c>
      <c r="Q13" s="1941">
        <v>20700</v>
      </c>
      <c r="R13" s="1941">
        <v>22323</v>
      </c>
      <c r="S13" s="1941">
        <v>2734</v>
      </c>
      <c r="T13" s="1941">
        <v>23408</v>
      </c>
      <c r="U13" s="1941">
        <v>24883</v>
      </c>
      <c r="V13" s="1941">
        <v>3223</v>
      </c>
      <c r="W13" s="1941">
        <v>26140</v>
      </c>
      <c r="X13" s="1941">
        <v>24798</v>
      </c>
      <c r="Y13" s="1941">
        <v>3518</v>
      </c>
      <c r="Z13" s="1941">
        <v>26210</v>
      </c>
      <c r="AA13" s="1941">
        <v>25834</v>
      </c>
      <c r="AB13" s="1941">
        <v>4251</v>
      </c>
      <c r="AC13" s="1941">
        <v>27905</v>
      </c>
      <c r="AD13" s="2213">
        <v>25605</v>
      </c>
      <c r="AE13" s="2213">
        <v>3899</v>
      </c>
      <c r="AF13" s="2213">
        <v>27402</v>
      </c>
      <c r="AG13" s="2213">
        <v>25374</v>
      </c>
      <c r="AH13" s="2213">
        <v>3970</v>
      </c>
      <c r="AI13" s="2279">
        <v>27200</v>
      </c>
      <c r="AJ13" s="2213">
        <v>26074</v>
      </c>
      <c r="AK13" s="2213">
        <v>4057</v>
      </c>
      <c r="AL13" s="2279">
        <v>27908</v>
      </c>
    </row>
    <row r="14" spans="1:38" s="1982" customFormat="1" ht="11.25" x14ac:dyDescent="0.2">
      <c r="A14" s="1938">
        <v>704</v>
      </c>
      <c r="B14" s="1939" t="s">
        <v>353</v>
      </c>
      <c r="C14" s="2015">
        <v>14487</v>
      </c>
      <c r="D14" s="2015">
        <v>14503</v>
      </c>
      <c r="E14" s="2016">
        <v>24364</v>
      </c>
      <c r="F14" s="1941">
        <v>17973</v>
      </c>
      <c r="G14" s="1941">
        <v>12086</v>
      </c>
      <c r="H14" s="1941">
        <v>25257</v>
      </c>
      <c r="I14" s="1941">
        <v>17257</v>
      </c>
      <c r="J14" s="1941">
        <v>13531</v>
      </c>
      <c r="K14" s="1941">
        <v>29462</v>
      </c>
      <c r="L14" s="1941">
        <v>20726</v>
      </c>
      <c r="M14" s="1941">
        <v>16000</v>
      </c>
      <c r="N14" s="1941">
        <v>35602</v>
      </c>
      <c r="O14" s="1941">
        <v>25697</v>
      </c>
      <c r="P14" s="1941">
        <v>20805</v>
      </c>
      <c r="Q14" s="1941">
        <v>44925</v>
      </c>
      <c r="R14" s="1941">
        <v>27610</v>
      </c>
      <c r="S14" s="1941">
        <v>22755</v>
      </c>
      <c r="T14" s="1941">
        <v>48726</v>
      </c>
      <c r="U14" s="1941">
        <v>38082</v>
      </c>
      <c r="V14" s="1941">
        <v>28381</v>
      </c>
      <c r="W14" s="1941">
        <v>63204</v>
      </c>
      <c r="X14" s="1941">
        <v>42870</v>
      </c>
      <c r="Y14" s="1941">
        <v>33813</v>
      </c>
      <c r="Z14" s="1941">
        <v>72390</v>
      </c>
      <c r="AA14" s="1941">
        <v>50571</v>
      </c>
      <c r="AB14" s="1941">
        <v>39124</v>
      </c>
      <c r="AC14" s="1941">
        <v>84643</v>
      </c>
      <c r="AD14" s="2213">
        <v>55004</v>
      </c>
      <c r="AE14" s="2213">
        <v>39363</v>
      </c>
      <c r="AF14" s="2213">
        <v>89324</v>
      </c>
      <c r="AG14" s="2213">
        <v>48602</v>
      </c>
      <c r="AH14" s="2213">
        <v>36061</v>
      </c>
      <c r="AI14" s="2279">
        <v>80230</v>
      </c>
      <c r="AJ14" s="2213">
        <v>35484</v>
      </c>
      <c r="AK14" s="2213">
        <v>36263</v>
      </c>
      <c r="AL14" s="2279">
        <v>67225</v>
      </c>
    </row>
    <row r="15" spans="1:38" s="1982" customFormat="1" ht="22.5" x14ac:dyDescent="0.2">
      <c r="A15" s="1942">
        <v>7042</v>
      </c>
      <c r="B15" s="1943" t="s">
        <v>331</v>
      </c>
      <c r="C15" s="1947">
        <v>3711</v>
      </c>
      <c r="D15" s="1947">
        <v>1121</v>
      </c>
      <c r="E15" s="2017">
        <v>4381</v>
      </c>
      <c r="F15" s="1944">
        <v>5989</v>
      </c>
      <c r="G15" s="1944">
        <v>1096</v>
      </c>
      <c r="H15" s="1944">
        <v>6458</v>
      </c>
      <c r="I15" s="1944">
        <v>6052</v>
      </c>
      <c r="J15" s="1944">
        <v>989</v>
      </c>
      <c r="K15" s="1944">
        <v>6434</v>
      </c>
      <c r="L15" s="1944">
        <v>8617</v>
      </c>
      <c r="M15" s="1944">
        <v>824</v>
      </c>
      <c r="N15" s="1944">
        <v>9136</v>
      </c>
      <c r="O15" s="1944">
        <v>9250</v>
      </c>
      <c r="P15" s="1944">
        <v>1123</v>
      </c>
      <c r="Q15" s="1944">
        <v>9859</v>
      </c>
      <c r="R15" s="1944">
        <v>8850</v>
      </c>
      <c r="S15" s="1944">
        <v>1459</v>
      </c>
      <c r="T15" s="1944">
        <v>9550</v>
      </c>
      <c r="U15" s="1944">
        <v>11127</v>
      </c>
      <c r="V15" s="1944">
        <v>1726</v>
      </c>
      <c r="W15" s="1944">
        <v>11714</v>
      </c>
      <c r="X15" s="1944">
        <v>10261</v>
      </c>
      <c r="Y15" s="1944">
        <v>2069</v>
      </c>
      <c r="Z15" s="1944">
        <v>11014</v>
      </c>
      <c r="AA15" s="1944">
        <v>10293</v>
      </c>
      <c r="AB15" s="1944">
        <v>2934</v>
      </c>
      <c r="AC15" s="1944">
        <v>11523</v>
      </c>
      <c r="AD15" s="2214">
        <v>9823</v>
      </c>
      <c r="AE15" s="2214">
        <v>3184</v>
      </c>
      <c r="AF15" s="2214">
        <v>11317</v>
      </c>
      <c r="AG15" s="2214">
        <v>9024</v>
      </c>
      <c r="AH15" s="2214">
        <v>3081</v>
      </c>
      <c r="AI15" s="2280">
        <v>10358</v>
      </c>
      <c r="AJ15" s="2214">
        <v>7694</v>
      </c>
      <c r="AK15" s="2214">
        <v>3007</v>
      </c>
      <c r="AL15" s="2280">
        <v>8989</v>
      </c>
    </row>
    <row r="16" spans="1:38" s="1982" customFormat="1" ht="11.25" x14ac:dyDescent="0.2">
      <c r="A16" s="1942">
        <v>7043</v>
      </c>
      <c r="B16" s="1943" t="s">
        <v>332</v>
      </c>
      <c r="C16" s="1947">
        <v>1042</v>
      </c>
      <c r="D16" s="1947">
        <v>12</v>
      </c>
      <c r="E16" s="2017">
        <v>1054</v>
      </c>
      <c r="F16" s="1944">
        <v>998</v>
      </c>
      <c r="G16" s="1944">
        <v>4</v>
      </c>
      <c r="H16" s="1944">
        <v>1001</v>
      </c>
      <c r="I16" s="1944">
        <v>1134</v>
      </c>
      <c r="J16" s="1944">
        <v>4</v>
      </c>
      <c r="K16" s="1944">
        <v>1138</v>
      </c>
      <c r="L16" s="1944">
        <v>934</v>
      </c>
      <c r="M16" s="1944">
        <v>36</v>
      </c>
      <c r="N16" s="1944">
        <v>970</v>
      </c>
      <c r="O16" s="1944">
        <v>807</v>
      </c>
      <c r="P16" s="1944">
        <v>31</v>
      </c>
      <c r="Q16" s="1944">
        <v>838</v>
      </c>
      <c r="R16" s="1944">
        <v>538</v>
      </c>
      <c r="S16" s="1944">
        <v>20</v>
      </c>
      <c r="T16" s="1944">
        <v>558</v>
      </c>
      <c r="U16" s="1944">
        <v>487</v>
      </c>
      <c r="V16" s="1944">
        <v>6</v>
      </c>
      <c r="W16" s="1944">
        <v>493</v>
      </c>
      <c r="X16" s="1944">
        <v>488</v>
      </c>
      <c r="Y16" s="1944">
        <v>6</v>
      </c>
      <c r="Z16" s="1944">
        <v>494</v>
      </c>
      <c r="AA16" s="1944">
        <v>1037</v>
      </c>
      <c r="AB16" s="1944">
        <v>9</v>
      </c>
      <c r="AC16" s="1944">
        <v>1041</v>
      </c>
      <c r="AD16" s="2214">
        <v>773</v>
      </c>
      <c r="AE16" s="2214">
        <v>6</v>
      </c>
      <c r="AF16" s="2214">
        <v>749</v>
      </c>
      <c r="AG16" s="2214">
        <v>994</v>
      </c>
      <c r="AH16" s="2214">
        <v>13</v>
      </c>
      <c r="AI16" s="2280">
        <v>939</v>
      </c>
      <c r="AJ16" s="2214">
        <v>-188</v>
      </c>
      <c r="AK16" s="2214">
        <v>32</v>
      </c>
      <c r="AL16" s="2280">
        <v>-235</v>
      </c>
    </row>
    <row r="17" spans="1:38" s="1982" customFormat="1" ht="22.5" x14ac:dyDescent="0.2">
      <c r="A17" s="1942">
        <v>7044</v>
      </c>
      <c r="B17" s="1943" t="s">
        <v>333</v>
      </c>
      <c r="C17" s="1947">
        <v>331</v>
      </c>
      <c r="D17" s="1947">
        <v>109</v>
      </c>
      <c r="E17" s="2017">
        <v>331</v>
      </c>
      <c r="F17" s="1944">
        <v>840</v>
      </c>
      <c r="G17" s="1944">
        <v>155</v>
      </c>
      <c r="H17" s="1944">
        <v>850</v>
      </c>
      <c r="I17" s="1944">
        <v>741</v>
      </c>
      <c r="J17" s="1944">
        <v>185</v>
      </c>
      <c r="K17" s="1944">
        <v>734</v>
      </c>
      <c r="L17" s="1944">
        <v>1237</v>
      </c>
      <c r="M17" s="1944">
        <v>162</v>
      </c>
      <c r="N17" s="1944">
        <v>1293</v>
      </c>
      <c r="O17" s="1944">
        <v>2392</v>
      </c>
      <c r="P17" s="1944">
        <v>435</v>
      </c>
      <c r="Q17" s="1944">
        <v>2580</v>
      </c>
      <c r="R17" s="1944">
        <v>1475</v>
      </c>
      <c r="S17" s="1944">
        <v>250</v>
      </c>
      <c r="T17" s="1944">
        <v>1559</v>
      </c>
      <c r="U17" s="1944">
        <v>611</v>
      </c>
      <c r="V17" s="1944">
        <v>327</v>
      </c>
      <c r="W17" s="1944">
        <v>862</v>
      </c>
      <c r="X17" s="1944">
        <v>727</v>
      </c>
      <c r="Y17" s="1944">
        <v>697</v>
      </c>
      <c r="Z17" s="1944">
        <v>1261</v>
      </c>
      <c r="AA17" s="1944">
        <v>1824</v>
      </c>
      <c r="AB17" s="1944">
        <v>659</v>
      </c>
      <c r="AC17" s="1944">
        <v>2269</v>
      </c>
      <c r="AD17" s="2214">
        <v>1283</v>
      </c>
      <c r="AE17" s="2214">
        <v>651</v>
      </c>
      <c r="AF17" s="2214">
        <v>1722</v>
      </c>
      <c r="AG17" s="2214">
        <v>711</v>
      </c>
      <c r="AH17" s="2214">
        <v>631</v>
      </c>
      <c r="AI17" s="2280">
        <v>1105</v>
      </c>
      <c r="AJ17" s="2214">
        <v>758</v>
      </c>
      <c r="AK17" s="2214">
        <v>628</v>
      </c>
      <c r="AL17" s="2280">
        <v>1162</v>
      </c>
    </row>
    <row r="18" spans="1:38" s="1982" customFormat="1" ht="11.25" x14ac:dyDescent="0.2">
      <c r="A18" s="1942">
        <v>7045</v>
      </c>
      <c r="B18" s="1943" t="s">
        <v>334</v>
      </c>
      <c r="C18" s="1947">
        <v>7902</v>
      </c>
      <c r="D18" s="1947">
        <v>12792</v>
      </c>
      <c r="E18" s="2017">
        <v>16683</v>
      </c>
      <c r="F18" s="1944">
        <v>8503</v>
      </c>
      <c r="G18" s="1944">
        <v>10376</v>
      </c>
      <c r="H18" s="1944">
        <v>14924</v>
      </c>
      <c r="I18" s="1944">
        <v>5653</v>
      </c>
      <c r="J18" s="1944">
        <v>11902</v>
      </c>
      <c r="K18" s="1944">
        <v>17022</v>
      </c>
      <c r="L18" s="1944">
        <v>8290</v>
      </c>
      <c r="M18" s="1944">
        <v>14374</v>
      </c>
      <c r="N18" s="1944">
        <v>22152</v>
      </c>
      <c r="O18" s="1944">
        <v>11339</v>
      </c>
      <c r="P18" s="1944">
        <v>18358</v>
      </c>
      <c r="Q18" s="1944">
        <v>29051</v>
      </c>
      <c r="R18" s="1944">
        <v>14851</v>
      </c>
      <c r="S18" s="1944">
        <v>19987</v>
      </c>
      <c r="T18" s="1944">
        <v>34222</v>
      </c>
      <c r="U18" s="1944">
        <v>22480</v>
      </c>
      <c r="V18" s="1944">
        <v>25063</v>
      </c>
      <c r="W18" s="1944">
        <v>45789</v>
      </c>
      <c r="X18" s="1944">
        <v>26324</v>
      </c>
      <c r="Y18" s="1944">
        <v>29308</v>
      </c>
      <c r="Z18" s="1944">
        <v>52914</v>
      </c>
      <c r="AA18" s="1944">
        <v>32388</v>
      </c>
      <c r="AB18" s="1944">
        <v>33541</v>
      </c>
      <c r="AC18" s="1944">
        <v>62978</v>
      </c>
      <c r="AD18" s="2214">
        <v>38499</v>
      </c>
      <c r="AE18" s="2214">
        <v>33535</v>
      </c>
      <c r="AF18" s="2214">
        <v>69034</v>
      </c>
      <c r="AG18" s="2214">
        <v>32721</v>
      </c>
      <c r="AH18" s="2214">
        <v>30602</v>
      </c>
      <c r="AI18" s="2280">
        <v>61061</v>
      </c>
      <c r="AJ18" s="2214">
        <v>22659</v>
      </c>
      <c r="AK18" s="2214">
        <v>30715</v>
      </c>
      <c r="AL18" s="2280">
        <v>51007</v>
      </c>
    </row>
    <row r="19" spans="1:38" s="1982" customFormat="1" ht="11.25" x14ac:dyDescent="0.2">
      <c r="A19" s="1942">
        <v>7046</v>
      </c>
      <c r="B19" s="1943" t="s">
        <v>335</v>
      </c>
      <c r="C19" s="1947">
        <v>108</v>
      </c>
      <c r="D19" s="1947">
        <v>0</v>
      </c>
      <c r="E19" s="2017">
        <v>108</v>
      </c>
      <c r="F19" s="1944">
        <v>96</v>
      </c>
      <c r="G19" s="1944">
        <v>0</v>
      </c>
      <c r="H19" s="1944">
        <v>96</v>
      </c>
      <c r="I19" s="1944">
        <v>123</v>
      </c>
      <c r="J19" s="1944">
        <v>0</v>
      </c>
      <c r="K19" s="1944">
        <v>123</v>
      </c>
      <c r="L19" s="1944">
        <v>118</v>
      </c>
      <c r="M19" s="1944">
        <v>0</v>
      </c>
      <c r="N19" s="1944">
        <v>117</v>
      </c>
      <c r="O19" s="1944">
        <v>104</v>
      </c>
      <c r="P19" s="1944">
        <v>0</v>
      </c>
      <c r="Q19" s="1944">
        <v>104</v>
      </c>
      <c r="R19" s="1944">
        <v>126</v>
      </c>
      <c r="S19" s="1944">
        <v>9</v>
      </c>
      <c r="T19" s="1944">
        <v>135</v>
      </c>
      <c r="U19" s="1944">
        <v>121</v>
      </c>
      <c r="V19" s="1944">
        <v>1</v>
      </c>
      <c r="W19" s="1944">
        <v>122</v>
      </c>
      <c r="X19" s="1944">
        <v>101</v>
      </c>
      <c r="Y19" s="1944">
        <v>1</v>
      </c>
      <c r="Z19" s="1944">
        <v>102</v>
      </c>
      <c r="AA19" s="1944">
        <v>120</v>
      </c>
      <c r="AB19" s="1944">
        <v>21</v>
      </c>
      <c r="AC19" s="1944">
        <v>141</v>
      </c>
      <c r="AD19" s="2214">
        <v>140</v>
      </c>
      <c r="AE19" s="2214">
        <v>26</v>
      </c>
      <c r="AF19" s="2214">
        <v>166</v>
      </c>
      <c r="AG19" s="2214">
        <v>129</v>
      </c>
      <c r="AH19" s="2214">
        <v>93</v>
      </c>
      <c r="AI19" s="2280">
        <v>222</v>
      </c>
      <c r="AJ19" s="2214">
        <v>164</v>
      </c>
      <c r="AK19" s="2214">
        <v>164</v>
      </c>
      <c r="AL19" s="2280">
        <v>328</v>
      </c>
    </row>
    <row r="20" spans="1:38" s="1982" customFormat="1" ht="11.25" x14ac:dyDescent="0.2">
      <c r="A20" s="1938">
        <v>705</v>
      </c>
      <c r="B20" s="1939" t="s">
        <v>336</v>
      </c>
      <c r="C20" s="2015">
        <v>1138</v>
      </c>
      <c r="D20" s="2015">
        <v>4484</v>
      </c>
      <c r="E20" s="2016">
        <v>5159</v>
      </c>
      <c r="F20" s="1941">
        <v>1179</v>
      </c>
      <c r="G20" s="1941">
        <v>4455</v>
      </c>
      <c r="H20" s="1941">
        <v>5322</v>
      </c>
      <c r="I20" s="1941">
        <v>1295</v>
      </c>
      <c r="J20" s="1941">
        <v>5077</v>
      </c>
      <c r="K20" s="1941">
        <v>6041</v>
      </c>
      <c r="L20" s="1941">
        <v>875</v>
      </c>
      <c r="M20" s="1941">
        <v>5379</v>
      </c>
      <c r="N20" s="1941">
        <v>6045</v>
      </c>
      <c r="O20" s="1941">
        <v>838</v>
      </c>
      <c r="P20" s="1941">
        <v>5615</v>
      </c>
      <c r="Q20" s="1941">
        <v>6200</v>
      </c>
      <c r="R20" s="1941">
        <v>842</v>
      </c>
      <c r="S20" s="1941">
        <v>6049</v>
      </c>
      <c r="T20" s="1941">
        <v>6777</v>
      </c>
      <c r="U20" s="1941">
        <v>1116</v>
      </c>
      <c r="V20" s="1941">
        <v>6980</v>
      </c>
      <c r="W20" s="1941">
        <v>7799</v>
      </c>
      <c r="X20" s="1941">
        <v>1161</v>
      </c>
      <c r="Y20" s="1941">
        <v>8945</v>
      </c>
      <c r="Z20" s="1941">
        <v>9973</v>
      </c>
      <c r="AA20" s="1941">
        <v>1288</v>
      </c>
      <c r="AB20" s="1941">
        <v>8454</v>
      </c>
      <c r="AC20" s="1941">
        <v>9406</v>
      </c>
      <c r="AD20" s="2213">
        <v>1421</v>
      </c>
      <c r="AE20" s="2213">
        <v>7544</v>
      </c>
      <c r="AF20" s="2213">
        <v>8546</v>
      </c>
      <c r="AG20" s="2213">
        <v>1050</v>
      </c>
      <c r="AH20" s="2213">
        <v>6935</v>
      </c>
      <c r="AI20" s="2279">
        <v>7527</v>
      </c>
      <c r="AJ20" s="2213">
        <v>1922</v>
      </c>
      <c r="AK20" s="2213">
        <v>8796</v>
      </c>
      <c r="AL20" s="2279">
        <v>10207</v>
      </c>
    </row>
    <row r="21" spans="1:38" s="1982" customFormat="1" ht="22.5" x14ac:dyDescent="0.2">
      <c r="A21" s="1938">
        <v>706</v>
      </c>
      <c r="B21" s="1939" t="s">
        <v>354</v>
      </c>
      <c r="C21" s="2015">
        <v>3340</v>
      </c>
      <c r="D21" s="2015">
        <v>8478</v>
      </c>
      <c r="E21" s="2016">
        <v>11108</v>
      </c>
      <c r="F21" s="1941">
        <v>3484</v>
      </c>
      <c r="G21" s="1941">
        <v>8513</v>
      </c>
      <c r="H21" s="1941">
        <v>11337</v>
      </c>
      <c r="I21" s="1941">
        <v>3812</v>
      </c>
      <c r="J21" s="1941">
        <v>9217</v>
      </c>
      <c r="K21" s="1941">
        <v>12002</v>
      </c>
      <c r="L21" s="1941">
        <v>2708</v>
      </c>
      <c r="M21" s="1941">
        <v>8416</v>
      </c>
      <c r="N21" s="1941">
        <v>10604</v>
      </c>
      <c r="O21" s="1941">
        <v>2156</v>
      </c>
      <c r="P21" s="1941">
        <v>7910</v>
      </c>
      <c r="Q21" s="1941">
        <v>9210</v>
      </c>
      <c r="R21" s="1941">
        <v>2302</v>
      </c>
      <c r="S21" s="1941">
        <v>7457</v>
      </c>
      <c r="T21" s="1941">
        <v>8833</v>
      </c>
      <c r="U21" s="1941">
        <v>2278</v>
      </c>
      <c r="V21" s="1941">
        <v>9506</v>
      </c>
      <c r="W21" s="1941">
        <v>10785</v>
      </c>
      <c r="X21" s="1941">
        <v>1869</v>
      </c>
      <c r="Y21" s="1941">
        <v>11628</v>
      </c>
      <c r="Z21" s="1941">
        <v>12299</v>
      </c>
      <c r="AA21" s="1941">
        <v>1861</v>
      </c>
      <c r="AB21" s="1941">
        <v>13257</v>
      </c>
      <c r="AC21" s="1941">
        <v>13815</v>
      </c>
      <c r="AD21" s="2213">
        <v>2661</v>
      </c>
      <c r="AE21" s="2213">
        <v>11969</v>
      </c>
      <c r="AF21" s="2213">
        <v>13692</v>
      </c>
      <c r="AG21" s="2213">
        <v>3139</v>
      </c>
      <c r="AH21" s="2213">
        <v>11935</v>
      </c>
      <c r="AI21" s="2279">
        <v>14064</v>
      </c>
      <c r="AJ21" s="2213">
        <v>2980</v>
      </c>
      <c r="AK21" s="2213">
        <v>11258</v>
      </c>
      <c r="AL21" s="2279">
        <v>13250</v>
      </c>
    </row>
    <row r="22" spans="1:38" s="1982" customFormat="1" ht="11.25" x14ac:dyDescent="0.2">
      <c r="A22" s="1938">
        <v>707</v>
      </c>
      <c r="B22" s="1939" t="s">
        <v>337</v>
      </c>
      <c r="C22" s="2015">
        <v>12555</v>
      </c>
      <c r="D22" s="2015">
        <v>33638</v>
      </c>
      <c r="E22" s="2016">
        <v>37753</v>
      </c>
      <c r="F22" s="1941">
        <v>35192</v>
      </c>
      <c r="G22" s="1941">
        <v>12398</v>
      </c>
      <c r="H22" s="1941">
        <v>39280</v>
      </c>
      <c r="I22" s="1941">
        <v>35278</v>
      </c>
      <c r="J22" s="1941">
        <v>17545</v>
      </c>
      <c r="K22" s="1941">
        <v>40634</v>
      </c>
      <c r="L22" s="1941">
        <v>37964</v>
      </c>
      <c r="M22" s="1941">
        <v>18343</v>
      </c>
      <c r="N22" s="1941">
        <v>41359</v>
      </c>
      <c r="O22" s="1941">
        <v>41731</v>
      </c>
      <c r="P22" s="1941">
        <v>21596</v>
      </c>
      <c r="Q22" s="1941">
        <v>46628</v>
      </c>
      <c r="R22" s="1941">
        <v>47552</v>
      </c>
      <c r="S22" s="1941">
        <v>24115</v>
      </c>
      <c r="T22" s="1941">
        <v>51332</v>
      </c>
      <c r="U22" s="1941">
        <v>57213</v>
      </c>
      <c r="V22" s="1941">
        <v>27254</v>
      </c>
      <c r="W22" s="1941">
        <v>60071</v>
      </c>
      <c r="X22" s="1941">
        <v>62710</v>
      </c>
      <c r="Y22" s="1941">
        <v>30997</v>
      </c>
      <c r="Z22" s="1941">
        <v>67540</v>
      </c>
      <c r="AA22" s="1941">
        <v>64907</v>
      </c>
      <c r="AB22" s="1941">
        <v>33684</v>
      </c>
      <c r="AC22" s="1941">
        <v>70246</v>
      </c>
      <c r="AD22" s="2213">
        <v>67592</v>
      </c>
      <c r="AE22" s="2213">
        <v>34726</v>
      </c>
      <c r="AF22" s="2213">
        <v>72652</v>
      </c>
      <c r="AG22" s="2213">
        <v>68628</v>
      </c>
      <c r="AH22" s="2213">
        <v>32575</v>
      </c>
      <c r="AI22" s="2279">
        <v>73082</v>
      </c>
      <c r="AJ22" s="2213">
        <v>71758</v>
      </c>
      <c r="AK22" s="2213">
        <v>33666</v>
      </c>
      <c r="AL22" s="2279">
        <v>76903</v>
      </c>
    </row>
    <row r="23" spans="1:38" s="1982" customFormat="1" ht="11.25" x14ac:dyDescent="0.2">
      <c r="A23" s="1942">
        <v>7072</v>
      </c>
      <c r="B23" s="1943" t="s">
        <v>338</v>
      </c>
      <c r="C23" s="1947">
        <v>57</v>
      </c>
      <c r="D23" s="1947">
        <v>230</v>
      </c>
      <c r="E23" s="2017">
        <v>255</v>
      </c>
      <c r="F23" s="1944">
        <v>116</v>
      </c>
      <c r="G23" s="1944">
        <v>175</v>
      </c>
      <c r="H23" s="1944">
        <v>239</v>
      </c>
      <c r="I23" s="1944">
        <v>78</v>
      </c>
      <c r="J23" s="1944">
        <v>197</v>
      </c>
      <c r="K23" s="1944">
        <v>267</v>
      </c>
      <c r="L23" s="1944">
        <v>68</v>
      </c>
      <c r="M23" s="1944">
        <v>206</v>
      </c>
      <c r="N23" s="1944">
        <v>268</v>
      </c>
      <c r="O23" s="1944">
        <v>141</v>
      </c>
      <c r="P23" s="1944">
        <v>298</v>
      </c>
      <c r="Q23" s="1944">
        <v>391</v>
      </c>
      <c r="R23" s="1944">
        <v>1220</v>
      </c>
      <c r="S23" s="1944">
        <v>295</v>
      </c>
      <c r="T23" s="1944">
        <v>1479</v>
      </c>
      <c r="U23" s="1944">
        <v>19933</v>
      </c>
      <c r="V23" s="1944">
        <v>10339</v>
      </c>
      <c r="W23" s="1944">
        <v>22320</v>
      </c>
      <c r="X23" s="1944">
        <v>19777</v>
      </c>
      <c r="Y23" s="1944">
        <v>11363.165000000001</v>
      </c>
      <c r="Z23" s="1944">
        <v>22613.165000000001</v>
      </c>
      <c r="AA23" s="1944">
        <v>24261</v>
      </c>
      <c r="AB23" s="1944">
        <v>11561</v>
      </c>
      <c r="AC23" s="1944">
        <v>25845</v>
      </c>
      <c r="AD23" s="2214">
        <v>24185</v>
      </c>
      <c r="AE23" s="2214">
        <v>11963</v>
      </c>
      <c r="AF23" s="2214">
        <v>25957</v>
      </c>
      <c r="AG23" s="2214">
        <v>24438</v>
      </c>
      <c r="AH23" s="2214">
        <v>11130</v>
      </c>
      <c r="AI23" s="2280">
        <v>25752</v>
      </c>
      <c r="AJ23" s="2214">
        <v>24809</v>
      </c>
      <c r="AK23" s="2214">
        <v>11392</v>
      </c>
      <c r="AL23" s="2280">
        <v>26103</v>
      </c>
    </row>
    <row r="24" spans="1:38" s="1982" customFormat="1" ht="11.25" x14ac:dyDescent="0.2">
      <c r="A24" s="1942">
        <v>7073</v>
      </c>
      <c r="B24" s="1943" t="s">
        <v>339</v>
      </c>
      <c r="C24" s="1947">
        <v>1419</v>
      </c>
      <c r="D24" s="1947">
        <v>850</v>
      </c>
      <c r="E24" s="2017">
        <v>1717</v>
      </c>
      <c r="F24" s="1944">
        <v>1397</v>
      </c>
      <c r="G24" s="1944">
        <v>789</v>
      </c>
      <c r="H24" s="1944">
        <v>1619</v>
      </c>
      <c r="I24" s="1944">
        <v>1356</v>
      </c>
      <c r="J24" s="1944">
        <v>743</v>
      </c>
      <c r="K24" s="1944">
        <v>1660</v>
      </c>
      <c r="L24" s="1944">
        <v>1264</v>
      </c>
      <c r="M24" s="1944">
        <v>1142</v>
      </c>
      <c r="N24" s="1944">
        <v>2064</v>
      </c>
      <c r="O24" s="1944">
        <v>1200</v>
      </c>
      <c r="P24" s="1944">
        <v>1391</v>
      </c>
      <c r="Q24" s="1944">
        <v>2272</v>
      </c>
      <c r="R24" s="1944">
        <v>1280</v>
      </c>
      <c r="S24" s="1944">
        <v>1392</v>
      </c>
      <c r="T24" s="1944">
        <v>2337</v>
      </c>
      <c r="U24" s="1944">
        <v>29241</v>
      </c>
      <c r="V24" s="1944">
        <v>16997</v>
      </c>
      <c r="W24" s="1944">
        <v>33553</v>
      </c>
      <c r="X24" s="1944">
        <v>31334</v>
      </c>
      <c r="Y24" s="1944">
        <v>18244.355</v>
      </c>
      <c r="Z24" s="1944">
        <v>35983.354999999996</v>
      </c>
      <c r="AA24" s="1944">
        <v>36485</v>
      </c>
      <c r="AB24" s="1944">
        <v>20612</v>
      </c>
      <c r="AC24" s="1944">
        <v>39335</v>
      </c>
      <c r="AD24" s="2214">
        <v>39067</v>
      </c>
      <c r="AE24" s="2214">
        <v>20904</v>
      </c>
      <c r="AF24" s="2214">
        <v>41748</v>
      </c>
      <c r="AG24" s="2214">
        <v>39729</v>
      </c>
      <c r="AH24" s="2214">
        <v>20027</v>
      </c>
      <c r="AI24" s="2280">
        <v>42375</v>
      </c>
      <c r="AJ24" s="2214">
        <v>42093</v>
      </c>
      <c r="AK24" s="2214">
        <v>20654</v>
      </c>
      <c r="AL24" s="2280">
        <v>45233</v>
      </c>
    </row>
    <row r="25" spans="1:38" s="1982" customFormat="1" ht="11.25" x14ac:dyDescent="0.2">
      <c r="A25" s="1942">
        <v>7074</v>
      </c>
      <c r="B25" s="1943" t="s">
        <v>340</v>
      </c>
      <c r="C25" s="1947">
        <v>793</v>
      </c>
      <c r="D25" s="1947">
        <v>51</v>
      </c>
      <c r="E25" s="2017">
        <v>843</v>
      </c>
      <c r="F25" s="1944">
        <v>828</v>
      </c>
      <c r="G25" s="1944">
        <v>71</v>
      </c>
      <c r="H25" s="1944">
        <v>897</v>
      </c>
      <c r="I25" s="1944">
        <v>857</v>
      </c>
      <c r="J25" s="1944">
        <v>57</v>
      </c>
      <c r="K25" s="1944">
        <v>912</v>
      </c>
      <c r="L25" s="1944">
        <v>918</v>
      </c>
      <c r="M25" s="1944">
        <v>58</v>
      </c>
      <c r="N25" s="1944">
        <v>974</v>
      </c>
      <c r="O25" s="1944">
        <v>932</v>
      </c>
      <c r="P25" s="1944">
        <v>59</v>
      </c>
      <c r="Q25" s="1944">
        <v>989</v>
      </c>
      <c r="R25" s="1944">
        <v>974</v>
      </c>
      <c r="S25" s="1944">
        <v>62</v>
      </c>
      <c r="T25" s="1944">
        <v>967</v>
      </c>
      <c r="U25" s="1944">
        <v>1285</v>
      </c>
      <c r="V25" s="1944">
        <v>166</v>
      </c>
      <c r="W25" s="1944">
        <v>1380</v>
      </c>
      <c r="X25" s="1944">
        <v>1288</v>
      </c>
      <c r="Y25" s="1944">
        <v>178.62</v>
      </c>
      <c r="Z25" s="1944">
        <v>1389.62</v>
      </c>
      <c r="AA25" s="1944">
        <v>1269</v>
      </c>
      <c r="AB25" s="1944">
        <v>157</v>
      </c>
      <c r="AC25" s="1944">
        <v>1347</v>
      </c>
      <c r="AD25" s="2214">
        <v>1130</v>
      </c>
      <c r="AE25" s="2214">
        <v>162</v>
      </c>
      <c r="AF25" s="2214">
        <v>1207</v>
      </c>
      <c r="AG25" s="2214">
        <v>1241</v>
      </c>
      <c r="AH25" s="2214">
        <v>131</v>
      </c>
      <c r="AI25" s="2280">
        <v>1287</v>
      </c>
      <c r="AJ25" s="2214">
        <v>1236</v>
      </c>
      <c r="AK25" s="2214">
        <v>134</v>
      </c>
      <c r="AL25" s="2280">
        <v>1287</v>
      </c>
    </row>
    <row r="26" spans="1:38" s="1982" customFormat="1" ht="22.5" x14ac:dyDescent="0.2">
      <c r="A26" s="1938">
        <v>708</v>
      </c>
      <c r="B26" s="1939" t="s">
        <v>341</v>
      </c>
      <c r="C26" s="2015">
        <v>1551</v>
      </c>
      <c r="D26" s="2015">
        <v>4892</v>
      </c>
      <c r="E26" s="2016">
        <v>6104</v>
      </c>
      <c r="F26" s="1941">
        <v>1986</v>
      </c>
      <c r="G26" s="1941">
        <v>5072</v>
      </c>
      <c r="H26" s="1941">
        <v>6782</v>
      </c>
      <c r="I26" s="1941">
        <v>2365</v>
      </c>
      <c r="J26" s="1941">
        <v>5570</v>
      </c>
      <c r="K26" s="1941">
        <v>7607</v>
      </c>
      <c r="L26" s="1941">
        <v>2303</v>
      </c>
      <c r="M26" s="1941">
        <v>6254</v>
      </c>
      <c r="N26" s="1941">
        <v>8050</v>
      </c>
      <c r="O26" s="1941">
        <v>2803</v>
      </c>
      <c r="P26" s="1941">
        <v>7339</v>
      </c>
      <c r="Q26" s="1941">
        <v>9645</v>
      </c>
      <c r="R26" s="1941">
        <v>3705</v>
      </c>
      <c r="S26" s="1941">
        <v>9655</v>
      </c>
      <c r="T26" s="1941">
        <v>12734</v>
      </c>
      <c r="U26" s="1941">
        <v>3996</v>
      </c>
      <c r="V26" s="1941">
        <v>12492</v>
      </c>
      <c r="W26" s="1941">
        <v>15596</v>
      </c>
      <c r="X26" s="1941">
        <v>4327</v>
      </c>
      <c r="Y26" s="1941">
        <v>14424</v>
      </c>
      <c r="Z26" s="1941">
        <v>17666</v>
      </c>
      <c r="AA26" s="1941">
        <v>4767</v>
      </c>
      <c r="AB26" s="1941">
        <v>16495</v>
      </c>
      <c r="AC26" s="1941">
        <v>19925</v>
      </c>
      <c r="AD26" s="2213">
        <v>3777</v>
      </c>
      <c r="AE26" s="2213">
        <v>14521</v>
      </c>
      <c r="AF26" s="2213">
        <v>17455</v>
      </c>
      <c r="AG26" s="2213">
        <v>3787</v>
      </c>
      <c r="AH26" s="2213">
        <v>13701</v>
      </c>
      <c r="AI26" s="2279">
        <v>16691</v>
      </c>
      <c r="AJ26" s="2213">
        <v>3411</v>
      </c>
      <c r="AK26" s="2213">
        <v>13354</v>
      </c>
      <c r="AL26" s="2279">
        <v>16144</v>
      </c>
    </row>
    <row r="27" spans="1:38" s="1982" customFormat="1" ht="11.25" x14ac:dyDescent="0.2">
      <c r="A27" s="1938">
        <v>709</v>
      </c>
      <c r="B27" s="1939" t="s">
        <v>342</v>
      </c>
      <c r="C27" s="2015">
        <v>36192</v>
      </c>
      <c r="D27" s="2015">
        <v>34436</v>
      </c>
      <c r="E27" s="2016">
        <v>47354</v>
      </c>
      <c r="F27" s="1941">
        <v>36898</v>
      </c>
      <c r="G27" s="1941">
        <v>35511</v>
      </c>
      <c r="H27" s="1941">
        <v>47655</v>
      </c>
      <c r="I27" s="1941">
        <v>38857</v>
      </c>
      <c r="J27" s="1941">
        <v>37122</v>
      </c>
      <c r="K27" s="1941">
        <v>50592</v>
      </c>
      <c r="L27" s="1941">
        <v>41762</v>
      </c>
      <c r="M27" s="1941">
        <v>39460</v>
      </c>
      <c r="N27" s="1941">
        <v>54461</v>
      </c>
      <c r="O27" s="1941">
        <v>43986</v>
      </c>
      <c r="P27" s="1941">
        <v>41701</v>
      </c>
      <c r="Q27" s="1941">
        <v>58094</v>
      </c>
      <c r="R27" s="1941">
        <v>46621</v>
      </c>
      <c r="S27" s="1941">
        <v>43803</v>
      </c>
      <c r="T27" s="1941">
        <v>60968</v>
      </c>
      <c r="U27" s="1941">
        <v>50174</v>
      </c>
      <c r="V27" s="1941">
        <v>48228</v>
      </c>
      <c r="W27" s="1941">
        <v>66301</v>
      </c>
      <c r="X27" s="1941">
        <v>52504</v>
      </c>
      <c r="Y27" s="1941">
        <v>52297</v>
      </c>
      <c r="Z27" s="1941">
        <v>70602</v>
      </c>
      <c r="AA27" s="1941">
        <v>55752</v>
      </c>
      <c r="AB27" s="1941">
        <v>55970</v>
      </c>
      <c r="AC27" s="1941">
        <v>75838</v>
      </c>
      <c r="AD27" s="2213">
        <v>59832</v>
      </c>
      <c r="AE27" s="2213">
        <v>59031</v>
      </c>
      <c r="AF27" s="2213">
        <v>81223</v>
      </c>
      <c r="AG27" s="2213">
        <v>60105</v>
      </c>
      <c r="AH27" s="2213">
        <v>60581</v>
      </c>
      <c r="AI27" s="2279">
        <v>80749</v>
      </c>
      <c r="AJ27" s="2213">
        <v>63121</v>
      </c>
      <c r="AK27" s="2213">
        <v>61206</v>
      </c>
      <c r="AL27" s="2279">
        <v>83447</v>
      </c>
    </row>
    <row r="28" spans="1:38" s="1982" customFormat="1" ht="22.5" x14ac:dyDescent="0.2">
      <c r="A28" s="1942">
        <v>7091</v>
      </c>
      <c r="B28" s="1943" t="s">
        <v>343</v>
      </c>
      <c r="C28" s="1947">
        <v>309</v>
      </c>
      <c r="D28" s="1947">
        <v>16601</v>
      </c>
      <c r="E28" s="2017">
        <v>16749</v>
      </c>
      <c r="F28" s="1944">
        <v>127</v>
      </c>
      <c r="G28" s="1944">
        <v>16860</v>
      </c>
      <c r="H28" s="1944">
        <v>16887</v>
      </c>
      <c r="I28" s="1944">
        <v>187</v>
      </c>
      <c r="J28" s="1944">
        <v>17537</v>
      </c>
      <c r="K28" s="1944">
        <v>17562</v>
      </c>
      <c r="L28" s="1944">
        <v>491</v>
      </c>
      <c r="M28" s="1944">
        <v>18698</v>
      </c>
      <c r="N28" s="1944">
        <v>18712</v>
      </c>
      <c r="O28" s="1944">
        <v>635</v>
      </c>
      <c r="P28" s="1944">
        <v>19966</v>
      </c>
      <c r="Q28" s="1944">
        <v>19983</v>
      </c>
      <c r="R28" s="1944">
        <v>707</v>
      </c>
      <c r="S28" s="1944">
        <v>20758</v>
      </c>
      <c r="T28" s="1944">
        <v>20781</v>
      </c>
      <c r="U28" s="1944">
        <v>651</v>
      </c>
      <c r="V28" s="1944">
        <v>22928</v>
      </c>
      <c r="W28" s="1944">
        <v>23455</v>
      </c>
      <c r="X28" s="1944">
        <v>498</v>
      </c>
      <c r="Y28" s="1944">
        <v>25194</v>
      </c>
      <c r="Z28" s="1944">
        <v>25237</v>
      </c>
      <c r="AA28" s="1944">
        <v>549</v>
      </c>
      <c r="AB28" s="1944">
        <v>26293</v>
      </c>
      <c r="AC28" s="1944">
        <v>26305</v>
      </c>
      <c r="AD28" s="2214">
        <v>499</v>
      </c>
      <c r="AE28" s="2214">
        <v>27997</v>
      </c>
      <c r="AF28" s="2214">
        <v>28009</v>
      </c>
      <c r="AG28" s="2214">
        <v>500</v>
      </c>
      <c r="AH28" s="2214">
        <v>28633</v>
      </c>
      <c r="AI28" s="2280">
        <v>28647</v>
      </c>
      <c r="AJ28" s="2214">
        <v>1033</v>
      </c>
      <c r="AK28" s="2214">
        <v>29370</v>
      </c>
      <c r="AL28" s="2280">
        <v>29382</v>
      </c>
    </row>
    <row r="29" spans="1:38" s="1982" customFormat="1" ht="11.25" x14ac:dyDescent="0.2">
      <c r="A29" s="1942">
        <v>7092</v>
      </c>
      <c r="B29" s="1943" t="s">
        <v>344</v>
      </c>
      <c r="C29" s="1947">
        <v>638</v>
      </c>
      <c r="D29" s="1947">
        <v>14002</v>
      </c>
      <c r="E29" s="2017">
        <v>14334</v>
      </c>
      <c r="F29" s="1944">
        <v>493</v>
      </c>
      <c r="G29" s="1944">
        <v>14722</v>
      </c>
      <c r="H29" s="1944">
        <v>15103</v>
      </c>
      <c r="I29" s="1944">
        <v>483</v>
      </c>
      <c r="J29" s="1944">
        <v>15511</v>
      </c>
      <c r="K29" s="1944">
        <v>15910</v>
      </c>
      <c r="L29" s="1944">
        <v>472</v>
      </c>
      <c r="M29" s="1944">
        <v>16350</v>
      </c>
      <c r="N29" s="1944">
        <v>16768</v>
      </c>
      <c r="O29" s="1944">
        <v>466</v>
      </c>
      <c r="P29" s="1944">
        <v>17133</v>
      </c>
      <c r="Q29" s="1944">
        <v>17564</v>
      </c>
      <c r="R29" s="1944">
        <v>523</v>
      </c>
      <c r="S29" s="1944">
        <v>17909</v>
      </c>
      <c r="T29" s="1944">
        <v>18393</v>
      </c>
      <c r="U29" s="1944">
        <v>684</v>
      </c>
      <c r="V29" s="1944">
        <v>19438</v>
      </c>
      <c r="W29" s="1944">
        <v>20082</v>
      </c>
      <c r="X29" s="1944">
        <v>735</v>
      </c>
      <c r="Y29" s="1944">
        <v>20891</v>
      </c>
      <c r="Z29" s="1944">
        <v>21555</v>
      </c>
      <c r="AA29" s="1944">
        <v>829</v>
      </c>
      <c r="AB29" s="1944">
        <v>22127</v>
      </c>
      <c r="AC29" s="1944">
        <v>22941</v>
      </c>
      <c r="AD29" s="2214">
        <v>882</v>
      </c>
      <c r="AE29" s="2214">
        <v>23034</v>
      </c>
      <c r="AF29" s="2214">
        <v>23900</v>
      </c>
      <c r="AG29" s="2214">
        <v>955</v>
      </c>
      <c r="AH29" s="2214">
        <v>23697</v>
      </c>
      <c r="AI29" s="2280">
        <v>24581</v>
      </c>
      <c r="AJ29" s="2214">
        <v>1052</v>
      </c>
      <c r="AK29" s="2214">
        <v>23483</v>
      </c>
      <c r="AL29" s="2280">
        <v>24508</v>
      </c>
    </row>
    <row r="30" spans="1:38" s="1982" customFormat="1" ht="11.25" x14ac:dyDescent="0.2">
      <c r="A30" s="1942">
        <v>7094</v>
      </c>
      <c r="B30" s="1943" t="s">
        <v>345</v>
      </c>
      <c r="C30" s="1947">
        <v>11623</v>
      </c>
      <c r="D30" s="1947">
        <v>35</v>
      </c>
      <c r="E30" s="2017">
        <v>11626</v>
      </c>
      <c r="F30" s="1944">
        <v>10617</v>
      </c>
      <c r="G30" s="1944">
        <v>31</v>
      </c>
      <c r="H30" s="1944">
        <v>10606</v>
      </c>
      <c r="I30" s="1944">
        <v>12279</v>
      </c>
      <c r="J30" s="1944">
        <v>32</v>
      </c>
      <c r="K30" s="1944">
        <v>12292</v>
      </c>
      <c r="L30" s="1944">
        <v>13735</v>
      </c>
      <c r="M30" s="1944">
        <v>76</v>
      </c>
      <c r="N30" s="1944">
        <v>13711</v>
      </c>
      <c r="O30" s="1944">
        <v>14618</v>
      </c>
      <c r="P30" s="1944">
        <v>164</v>
      </c>
      <c r="Q30" s="1944">
        <v>14720</v>
      </c>
      <c r="R30" s="1944">
        <v>14858</v>
      </c>
      <c r="S30" s="1944">
        <v>77</v>
      </c>
      <c r="T30" s="1944">
        <v>14753</v>
      </c>
      <c r="U30" s="1944">
        <v>15575</v>
      </c>
      <c r="V30" s="1944">
        <v>85</v>
      </c>
      <c r="W30" s="1944">
        <v>15498</v>
      </c>
      <c r="X30" s="1944">
        <v>16536</v>
      </c>
      <c r="Y30" s="1944">
        <v>60</v>
      </c>
      <c r="Z30" s="1944">
        <v>16376</v>
      </c>
      <c r="AA30" s="1944">
        <v>18380</v>
      </c>
      <c r="AB30" s="1944">
        <v>69</v>
      </c>
      <c r="AC30" s="1944">
        <v>18166</v>
      </c>
      <c r="AD30" s="2214">
        <v>20580</v>
      </c>
      <c r="AE30" s="2214">
        <v>66</v>
      </c>
      <c r="AF30" s="2214">
        <v>20478</v>
      </c>
      <c r="AG30" s="2214">
        <v>18474</v>
      </c>
      <c r="AH30" s="2214">
        <v>63</v>
      </c>
      <c r="AI30" s="2280">
        <v>18385</v>
      </c>
      <c r="AJ30" s="2214">
        <v>20520</v>
      </c>
      <c r="AK30" s="2214">
        <v>60</v>
      </c>
      <c r="AL30" s="2280">
        <v>20315</v>
      </c>
    </row>
    <row r="31" spans="1:38" s="1982" customFormat="1" ht="11.25" x14ac:dyDescent="0.2">
      <c r="A31" s="2018">
        <v>710</v>
      </c>
      <c r="B31" s="2019" t="s">
        <v>346</v>
      </c>
      <c r="C31" s="2020">
        <v>157172</v>
      </c>
      <c r="D31" s="2020">
        <v>10268</v>
      </c>
      <c r="E31" s="2021">
        <v>160937</v>
      </c>
      <c r="F31" s="2022">
        <v>168016</v>
      </c>
      <c r="G31" s="2022">
        <v>10299</v>
      </c>
      <c r="H31" s="2022">
        <v>171412</v>
      </c>
      <c r="I31" s="2022">
        <v>172351</v>
      </c>
      <c r="J31" s="2022">
        <v>13072</v>
      </c>
      <c r="K31" s="2022">
        <v>177381</v>
      </c>
      <c r="L31" s="2022">
        <v>176241</v>
      </c>
      <c r="M31" s="2022">
        <v>16342</v>
      </c>
      <c r="N31" s="2022">
        <v>182286</v>
      </c>
      <c r="O31" s="2022">
        <v>185347</v>
      </c>
      <c r="P31" s="2022">
        <v>20089</v>
      </c>
      <c r="Q31" s="2022">
        <v>192259</v>
      </c>
      <c r="R31" s="2022">
        <v>184039</v>
      </c>
      <c r="S31" s="2022">
        <v>20689</v>
      </c>
      <c r="T31" s="2022">
        <v>191259</v>
      </c>
      <c r="U31" s="2022">
        <v>208561</v>
      </c>
      <c r="V31" s="2022">
        <v>22040</v>
      </c>
      <c r="W31" s="2022">
        <v>216472</v>
      </c>
      <c r="X31" s="2022">
        <v>228775</v>
      </c>
      <c r="Y31" s="2022">
        <v>23529</v>
      </c>
      <c r="Z31" s="2022">
        <v>238338</v>
      </c>
      <c r="AA31" s="2022">
        <v>243154</v>
      </c>
      <c r="AB31" s="2022">
        <v>26119</v>
      </c>
      <c r="AC31" s="2022">
        <v>253680</v>
      </c>
      <c r="AD31" s="2215">
        <v>248555</v>
      </c>
      <c r="AE31" s="2215">
        <v>26131</v>
      </c>
      <c r="AF31" s="2215">
        <v>259556</v>
      </c>
      <c r="AG31" s="2215">
        <v>259583</v>
      </c>
      <c r="AH31" s="2215">
        <v>26202</v>
      </c>
      <c r="AI31" s="2283">
        <v>270233</v>
      </c>
      <c r="AJ31" s="2215">
        <v>273573</v>
      </c>
      <c r="AK31" s="2215">
        <v>27197</v>
      </c>
      <c r="AL31" s="2283">
        <v>283821</v>
      </c>
    </row>
    <row r="33" spans="3:32" x14ac:dyDescent="0.2">
      <c r="C33" s="2253"/>
      <c r="D33" s="2253"/>
      <c r="E33" s="2253"/>
      <c r="F33" s="2253"/>
      <c r="G33" s="2253"/>
      <c r="H33" s="2253"/>
      <c r="I33" s="2253"/>
      <c r="J33" s="2253"/>
      <c r="K33" s="2253"/>
      <c r="L33" s="2253"/>
      <c r="M33" s="2253"/>
      <c r="N33" s="2253"/>
      <c r="O33" s="2253"/>
      <c r="P33" s="2253"/>
      <c r="Q33" s="2253"/>
      <c r="R33" s="2253"/>
      <c r="S33" s="2253"/>
      <c r="T33" s="2253"/>
      <c r="U33" s="2253"/>
      <c r="V33" s="2253"/>
      <c r="W33" s="2253"/>
      <c r="X33" s="2253"/>
      <c r="Y33" s="2253"/>
      <c r="Z33" s="2253"/>
      <c r="AA33" s="2253"/>
      <c r="AB33" s="2253"/>
      <c r="AC33" s="2253"/>
      <c r="AD33" s="2253"/>
      <c r="AE33" s="2253"/>
      <c r="AF33" s="2253"/>
    </row>
    <row r="34" spans="3:32" x14ac:dyDescent="0.2">
      <c r="C34" s="2253"/>
      <c r="D34" s="2253"/>
      <c r="E34" s="2253"/>
      <c r="F34" s="2253"/>
      <c r="G34" s="2253"/>
      <c r="H34" s="2253"/>
      <c r="I34" s="2253"/>
      <c r="J34" s="2253"/>
      <c r="K34" s="2253"/>
      <c r="L34" s="2253"/>
      <c r="M34" s="2253"/>
      <c r="N34" s="2253"/>
      <c r="O34" s="2253"/>
      <c r="P34" s="2253"/>
      <c r="Q34" s="2253"/>
      <c r="R34" s="2253"/>
      <c r="S34" s="2253"/>
      <c r="T34" s="2253"/>
      <c r="U34" s="2253"/>
      <c r="V34" s="2253"/>
      <c r="W34" s="2253"/>
      <c r="X34" s="2253"/>
      <c r="Y34" s="2253"/>
      <c r="Z34" s="2253"/>
      <c r="AA34" s="2253"/>
      <c r="AB34" s="2253"/>
      <c r="AC34" s="2253"/>
      <c r="AD34" s="2253"/>
      <c r="AE34" s="2253"/>
      <c r="AF34" s="2253"/>
    </row>
  </sheetData>
  <mergeCells count="25">
    <mergeCell ref="X4:Z4"/>
    <mergeCell ref="AA4:AC4"/>
    <mergeCell ref="AD4:AF4"/>
    <mergeCell ref="AG4:AI4"/>
    <mergeCell ref="I4:K4"/>
    <mergeCell ref="L4:N4"/>
    <mergeCell ref="O4:Q4"/>
    <mergeCell ref="R4:T4"/>
    <mergeCell ref="U4:W4"/>
    <mergeCell ref="A1:B1"/>
    <mergeCell ref="AL5:AL6"/>
    <mergeCell ref="E5:E6"/>
    <mergeCell ref="H5:H6"/>
    <mergeCell ref="K5:K6"/>
    <mergeCell ref="N5:N6"/>
    <mergeCell ref="Q5:Q6"/>
    <mergeCell ref="T5:T6"/>
    <mergeCell ref="W5:W6"/>
    <mergeCell ref="Z5:Z6"/>
    <mergeCell ref="AC5:AC6"/>
    <mergeCell ref="AF5:AF6"/>
    <mergeCell ref="AI5:AI6"/>
    <mergeCell ref="AJ4:AL4"/>
    <mergeCell ref="C4:E4"/>
    <mergeCell ref="F4:H4"/>
  </mergeCells>
  <printOptions horizontalCentered="1"/>
  <pageMargins left="0.19685039370078741" right="0.19685039370078741" top="0.6692913385826772" bottom="0.51181102362204722" header="0" footer="0.31496062992125984"/>
  <pageSetup paperSize="9" scale="72" firstPageNumber="31" fitToWidth="0" fitToHeight="0" orientation="landscape" r:id="rId1"/>
  <headerFooter alignWithMargins="0">
    <oddHeader>&amp;L
OUTLAYS BY FUNCTIONS OF GOVERNMENT 2002 - 2013</oddHeader>
    <oddFooter>&amp;C&amp;P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0">
    <pageSetUpPr fitToPage="1"/>
  </sheetPr>
  <dimension ref="A1:L36"/>
  <sheetViews>
    <sheetView view="pageBreakPreview" zoomScale="75" zoomScaleNormal="100" zoomScaleSheetLayoutView="75" workbookViewId="0">
      <selection sqref="A1:B1"/>
    </sheetView>
  </sheetViews>
  <sheetFormatPr defaultRowHeight="12.75" x14ac:dyDescent="0.2"/>
  <cols>
    <col min="1" max="1" width="4.7109375" style="504" customWidth="1"/>
    <col min="2" max="2" width="35.28515625" style="504" customWidth="1"/>
    <col min="3" max="3" width="0.85546875" style="504" customWidth="1"/>
    <col min="4" max="4" width="10" style="1190" customWidth="1"/>
    <col min="5" max="5" width="11.140625" style="1190" customWidth="1"/>
    <col min="6" max="12" width="10" style="1190" customWidth="1"/>
    <col min="13" max="13" width="3.28515625" style="504" customWidth="1"/>
    <col min="14" max="16384" width="9.140625" style="504"/>
  </cols>
  <sheetData>
    <row r="1" spans="1:12" ht="27.75" customHeight="1" x14ac:dyDescent="0.2">
      <c r="A1" s="3323" t="s">
        <v>184</v>
      </c>
      <c r="B1" s="3075"/>
      <c r="C1" s="503"/>
      <c r="D1" s="1166"/>
      <c r="E1" s="1167"/>
      <c r="F1" s="1167"/>
      <c r="G1" s="3311" t="str">
        <f>[1]Coverpage!I7</f>
        <v>Poland</v>
      </c>
      <c r="H1" s="3311"/>
      <c r="I1" s="3311"/>
      <c r="J1" s="3311"/>
      <c r="K1" s="3311"/>
      <c r="L1" s="1168">
        <f>[1]Coverpage!I9</f>
        <v>964</v>
      </c>
    </row>
    <row r="2" spans="1:12" x14ac:dyDescent="0.2">
      <c r="A2" s="502" t="s">
        <v>44</v>
      </c>
      <c r="B2" s="536"/>
      <c r="C2" s="537"/>
      <c r="D2" s="1191"/>
      <c r="E2" s="1167"/>
      <c r="F2" s="1167"/>
      <c r="G2" s="3312" t="s">
        <v>549</v>
      </c>
      <c r="H2" s="3312"/>
      <c r="I2" s="3312"/>
      <c r="J2" s="3312"/>
      <c r="K2" s="3312"/>
      <c r="L2" s="3312"/>
    </row>
    <row r="3" spans="1:12" ht="12" customHeight="1" x14ac:dyDescent="0.2">
      <c r="A3" s="529"/>
      <c r="B3" s="508"/>
      <c r="C3" s="509"/>
      <c r="D3" s="1170"/>
      <c r="E3" s="1171"/>
      <c r="F3" s="1171"/>
      <c r="G3" s="3313" t="s">
        <v>550</v>
      </c>
      <c r="H3" s="3313"/>
      <c r="I3" s="1192">
        <f>[7]Coverage!I11</f>
        <v>2007</v>
      </c>
      <c r="J3" s="1171"/>
      <c r="K3" s="1171"/>
      <c r="L3" s="1172"/>
    </row>
    <row r="4" spans="1:12" ht="12" customHeight="1" x14ac:dyDescent="0.2">
      <c r="A4" s="3314" t="s">
        <v>45</v>
      </c>
      <c r="B4" s="3315"/>
      <c r="C4" s="510"/>
      <c r="D4" s="3316" t="s">
        <v>552</v>
      </c>
      <c r="E4" s="3317"/>
      <c r="F4" s="3317"/>
      <c r="G4" s="3317"/>
      <c r="H4" s="3318"/>
      <c r="I4" s="3319" t="s">
        <v>553</v>
      </c>
      <c r="J4" s="3321" t="s">
        <v>554</v>
      </c>
      <c r="K4" s="3319" t="s">
        <v>555</v>
      </c>
      <c r="L4" s="3322" t="s">
        <v>60</v>
      </c>
    </row>
    <row r="5" spans="1:12" ht="30" customHeight="1" x14ac:dyDescent="0.2">
      <c r="A5" s="3314"/>
      <c r="B5" s="3315"/>
      <c r="C5" s="510"/>
      <c r="D5" s="2100" t="s">
        <v>556</v>
      </c>
      <c r="E5" s="2101" t="s">
        <v>557</v>
      </c>
      <c r="F5" s="2099" t="s">
        <v>558</v>
      </c>
      <c r="G5" s="2101" t="s">
        <v>555</v>
      </c>
      <c r="H5" s="2099" t="s">
        <v>61</v>
      </c>
      <c r="I5" s="3320"/>
      <c r="J5" s="3321"/>
      <c r="K5" s="3320"/>
      <c r="L5" s="3322"/>
    </row>
    <row r="6" spans="1:12" ht="10.5" customHeight="1" x14ac:dyDescent="0.2">
      <c r="A6" s="530"/>
      <c r="B6" s="511"/>
      <c r="C6" s="511"/>
      <c r="D6" s="1173" t="s">
        <v>559</v>
      </c>
      <c r="E6" s="1174" t="s">
        <v>560</v>
      </c>
      <c r="F6" s="1175" t="s">
        <v>561</v>
      </c>
      <c r="G6" s="1174" t="s">
        <v>562</v>
      </c>
      <c r="H6" s="1175" t="s">
        <v>563</v>
      </c>
      <c r="I6" s="1174" t="s">
        <v>564</v>
      </c>
      <c r="J6" s="1175" t="s">
        <v>565</v>
      </c>
      <c r="K6" s="1174" t="s">
        <v>566</v>
      </c>
      <c r="L6" s="1176" t="s">
        <v>567</v>
      </c>
    </row>
    <row r="7" spans="1:12" ht="10.5" customHeight="1" x14ac:dyDescent="0.2">
      <c r="A7" s="533"/>
      <c r="B7" s="512" t="s">
        <v>568</v>
      </c>
      <c r="C7" s="524"/>
      <c r="D7" s="1215" t="str">
        <f>IF([7]Coverage!J18="","",[7]Coverage!J18)</f>
        <v>A</v>
      </c>
      <c r="E7" s="1215" t="str">
        <f>IF([7]Coverage!K18="","",[7]Coverage!K18)</f>
        <v>A</v>
      </c>
      <c r="F7" s="1215" t="str">
        <f>IF([7]Coverage!L18="","",[7]Coverage!L18)</f>
        <v>A</v>
      </c>
      <c r="G7" s="1215" t="str">
        <f>IF([7]Coverage!M18="","",[7]Coverage!M18)</f>
        <v>A</v>
      </c>
      <c r="H7" s="1215" t="str">
        <f>IF([7]Coverage!M18="","",[7]Coverage!M18)</f>
        <v>A</v>
      </c>
      <c r="I7" s="1215" t="str">
        <f>IF([7]Coverage!N18="","",[7]Coverage!N18)</f>
        <v/>
      </c>
      <c r="J7" s="1215" t="str">
        <f>IF([7]Coverage!O18="","",[7]Coverage!O18)</f>
        <v>A</v>
      </c>
      <c r="K7" s="1215" t="str">
        <f>IF([7]Coverage!P18="","",[7]Coverage!P18)</f>
        <v>A</v>
      </c>
      <c r="L7" s="1215" t="str">
        <f>IF([7]Coverage!P18="","",[7]Coverage!P18)</f>
        <v>A</v>
      </c>
    </row>
    <row r="8" spans="1:12" s="878" customFormat="1" ht="15" customHeight="1" x14ac:dyDescent="0.2">
      <c r="A8" s="556">
        <v>7</v>
      </c>
      <c r="B8" s="557" t="s">
        <v>388</v>
      </c>
      <c r="C8" s="876" t="s">
        <v>571</v>
      </c>
      <c r="D8" s="1334">
        <v>262222</v>
      </c>
      <c r="E8" s="1334">
        <v>45738</v>
      </c>
      <c r="F8" s="1334">
        <v>185389</v>
      </c>
      <c r="G8" s="1334">
        <v>-81887</v>
      </c>
      <c r="H8" s="1334">
        <v>411462</v>
      </c>
      <c r="I8" s="1334"/>
      <c r="J8" s="1334">
        <v>151570</v>
      </c>
      <c r="K8" s="1334">
        <v>-78908</v>
      </c>
      <c r="L8" s="1334">
        <v>484124</v>
      </c>
    </row>
    <row r="9" spans="1:12" s="878" customFormat="1" ht="16.5" customHeight="1" x14ac:dyDescent="0.2">
      <c r="A9" s="532">
        <v>701</v>
      </c>
      <c r="B9" s="545" t="s">
        <v>659</v>
      </c>
      <c r="C9" s="879" t="s">
        <v>571</v>
      </c>
      <c r="D9" s="1335">
        <v>55389</v>
      </c>
      <c r="E9" s="1335">
        <v>4099</v>
      </c>
      <c r="F9" s="1335">
        <v>143</v>
      </c>
      <c r="G9" s="1335">
        <v>-2162</v>
      </c>
      <c r="H9" s="1335">
        <v>57469</v>
      </c>
      <c r="I9" s="1335"/>
      <c r="J9" s="1335">
        <v>14271</v>
      </c>
      <c r="K9" s="1335">
        <v>-10453</v>
      </c>
      <c r="L9" s="1335">
        <v>61287</v>
      </c>
    </row>
    <row r="10" spans="1:12" ht="11.25" customHeight="1" x14ac:dyDescent="0.2">
      <c r="A10" s="533">
        <v>7017</v>
      </c>
      <c r="B10" s="546" t="s">
        <v>392</v>
      </c>
      <c r="C10" s="514" t="s">
        <v>571</v>
      </c>
      <c r="D10" s="1336">
        <v>22566</v>
      </c>
      <c r="E10" s="1336">
        <v>295</v>
      </c>
      <c r="F10" s="1336">
        <v>143</v>
      </c>
      <c r="G10" s="1336">
        <v>0</v>
      </c>
      <c r="H10" s="1336">
        <v>23004</v>
      </c>
      <c r="I10" s="1336"/>
      <c r="J10" s="1336">
        <v>1154</v>
      </c>
      <c r="K10" s="1336">
        <v>-13</v>
      </c>
      <c r="L10" s="1337">
        <v>24145</v>
      </c>
    </row>
    <row r="11" spans="1:12" ht="12" customHeight="1" x14ac:dyDescent="0.2">
      <c r="A11" s="533">
        <v>7018</v>
      </c>
      <c r="B11" s="546" t="s">
        <v>676</v>
      </c>
      <c r="C11" s="514"/>
      <c r="D11" s="1336">
        <v>8553</v>
      </c>
      <c r="E11" s="1336">
        <v>0</v>
      </c>
      <c r="F11" s="1336">
        <v>0</v>
      </c>
      <c r="G11" s="1336">
        <v>0</v>
      </c>
      <c r="H11" s="1336">
        <v>8553</v>
      </c>
      <c r="I11" s="1336"/>
      <c r="J11" s="1336">
        <v>1202</v>
      </c>
      <c r="K11" s="1336">
        <v>-9755</v>
      </c>
      <c r="L11" s="1337">
        <v>0</v>
      </c>
    </row>
    <row r="12" spans="1:12" s="878" customFormat="1" ht="16.5" customHeight="1" x14ac:dyDescent="0.2">
      <c r="A12" s="532">
        <v>702</v>
      </c>
      <c r="B12" s="545" t="s">
        <v>396</v>
      </c>
      <c r="C12" s="879" t="s">
        <v>571</v>
      </c>
      <c r="D12" s="1335">
        <v>18640</v>
      </c>
      <c r="E12" s="1335">
        <v>456</v>
      </c>
      <c r="F12" s="1335">
        <v>0</v>
      </c>
      <c r="G12" s="1335">
        <v>-97</v>
      </c>
      <c r="H12" s="1335">
        <v>18999</v>
      </c>
      <c r="I12" s="1335"/>
      <c r="J12" s="1335">
        <v>42</v>
      </c>
      <c r="K12" s="1335">
        <v>-241</v>
      </c>
      <c r="L12" s="1338">
        <v>18800</v>
      </c>
    </row>
    <row r="13" spans="1:12" s="878" customFormat="1" ht="16.5" customHeight="1" x14ac:dyDescent="0.2">
      <c r="A13" s="532">
        <v>703</v>
      </c>
      <c r="B13" s="545" t="s">
        <v>398</v>
      </c>
      <c r="C13" s="879" t="s">
        <v>571</v>
      </c>
      <c r="D13" s="1335">
        <v>20985</v>
      </c>
      <c r="E13" s="1335">
        <v>1531</v>
      </c>
      <c r="F13" s="1335">
        <v>0</v>
      </c>
      <c r="G13" s="1335">
        <v>-193</v>
      </c>
      <c r="H13" s="1335">
        <v>22323</v>
      </c>
      <c r="I13" s="1335"/>
      <c r="J13" s="1335">
        <v>2734</v>
      </c>
      <c r="K13" s="1335">
        <v>-1649</v>
      </c>
      <c r="L13" s="1338">
        <v>23408</v>
      </c>
    </row>
    <row r="14" spans="1:12" s="878" customFormat="1" ht="16.5" customHeight="1" x14ac:dyDescent="0.2">
      <c r="A14" s="532">
        <v>704</v>
      </c>
      <c r="B14" s="545" t="s">
        <v>202</v>
      </c>
      <c r="C14" s="879" t="s">
        <v>571</v>
      </c>
      <c r="D14" s="1335">
        <v>24420</v>
      </c>
      <c r="E14" s="1335">
        <v>8970</v>
      </c>
      <c r="F14" s="1335">
        <v>0</v>
      </c>
      <c r="G14" s="1335">
        <v>-5780</v>
      </c>
      <c r="H14" s="1335">
        <v>27610</v>
      </c>
      <c r="I14" s="1335"/>
      <c r="J14" s="1335">
        <v>22755</v>
      </c>
      <c r="K14" s="1335">
        <v>-1639</v>
      </c>
      <c r="L14" s="1338">
        <v>48726</v>
      </c>
    </row>
    <row r="15" spans="1:12" ht="10.5" customHeight="1" x14ac:dyDescent="0.2">
      <c r="A15" s="533">
        <v>7042</v>
      </c>
      <c r="B15" s="546" t="s">
        <v>46</v>
      </c>
      <c r="C15" s="514" t="s">
        <v>571</v>
      </c>
      <c r="D15" s="1336">
        <v>9838</v>
      </c>
      <c r="E15" s="1336">
        <v>3864</v>
      </c>
      <c r="F15" s="1336">
        <v>0</v>
      </c>
      <c r="G15" s="1336">
        <v>-4852</v>
      </c>
      <c r="H15" s="1336">
        <v>8850</v>
      </c>
      <c r="I15" s="1336"/>
      <c r="J15" s="1336">
        <v>1459</v>
      </c>
      <c r="K15" s="1336">
        <v>-759</v>
      </c>
      <c r="L15" s="1337">
        <v>9550</v>
      </c>
    </row>
    <row r="16" spans="1:12" ht="10.5" customHeight="1" x14ac:dyDescent="0.2">
      <c r="A16" s="533">
        <v>7043</v>
      </c>
      <c r="B16" s="546" t="s">
        <v>520</v>
      </c>
      <c r="C16" s="514" t="s">
        <v>571</v>
      </c>
      <c r="D16" s="1336">
        <v>538</v>
      </c>
      <c r="E16" s="1336">
        <v>0</v>
      </c>
      <c r="F16" s="1336">
        <v>0</v>
      </c>
      <c r="G16" s="1336">
        <v>0</v>
      </c>
      <c r="H16" s="1336">
        <v>538</v>
      </c>
      <c r="I16" s="1336"/>
      <c r="J16" s="1336">
        <v>20</v>
      </c>
      <c r="K16" s="1336">
        <v>0</v>
      </c>
      <c r="L16" s="1337">
        <v>558</v>
      </c>
    </row>
    <row r="17" spans="1:12" ht="10.5" customHeight="1" x14ac:dyDescent="0.2">
      <c r="A17" s="533">
        <v>7044</v>
      </c>
      <c r="B17" s="546" t="s">
        <v>521</v>
      </c>
      <c r="C17" s="514" t="s">
        <v>571</v>
      </c>
      <c r="D17" s="1336">
        <v>1539</v>
      </c>
      <c r="E17" s="1336">
        <v>754</v>
      </c>
      <c r="F17" s="1336">
        <v>0</v>
      </c>
      <c r="G17" s="1336">
        <v>-818</v>
      </c>
      <c r="H17" s="1336">
        <v>1475</v>
      </c>
      <c r="I17" s="1336"/>
      <c r="J17" s="1336">
        <v>250</v>
      </c>
      <c r="K17" s="1336">
        <v>-166</v>
      </c>
      <c r="L17" s="1337">
        <v>1559</v>
      </c>
    </row>
    <row r="18" spans="1:12" ht="10.5" customHeight="1" x14ac:dyDescent="0.2">
      <c r="A18" s="533">
        <v>7045</v>
      </c>
      <c r="B18" s="546" t="s">
        <v>522</v>
      </c>
      <c r="C18" s="514" t="s">
        <v>571</v>
      </c>
      <c r="D18" s="1336">
        <v>10997</v>
      </c>
      <c r="E18" s="1336">
        <v>3871</v>
      </c>
      <c r="F18" s="1336">
        <v>0</v>
      </c>
      <c r="G18" s="1336">
        <v>-17</v>
      </c>
      <c r="H18" s="1336">
        <v>14851</v>
      </c>
      <c r="I18" s="1336"/>
      <c r="J18" s="1336">
        <v>19987</v>
      </c>
      <c r="K18" s="1336">
        <v>-616</v>
      </c>
      <c r="L18" s="1337">
        <v>34222</v>
      </c>
    </row>
    <row r="19" spans="1:12" ht="10.5" customHeight="1" x14ac:dyDescent="0.2">
      <c r="A19" s="533">
        <v>7046</v>
      </c>
      <c r="B19" s="546" t="s">
        <v>460</v>
      </c>
      <c r="C19" s="514" t="s">
        <v>571</v>
      </c>
      <c r="D19" s="1336">
        <v>124</v>
      </c>
      <c r="E19" s="1336">
        <v>2</v>
      </c>
      <c r="F19" s="1336">
        <v>0</v>
      </c>
      <c r="G19" s="1336">
        <v>0</v>
      </c>
      <c r="H19" s="1336">
        <v>126</v>
      </c>
      <c r="I19" s="1336"/>
      <c r="J19" s="1336">
        <v>9</v>
      </c>
      <c r="K19" s="1336">
        <v>0</v>
      </c>
      <c r="L19" s="1337">
        <v>135</v>
      </c>
    </row>
    <row r="20" spans="1:12" s="878" customFormat="1" ht="16.5" customHeight="1" x14ac:dyDescent="0.2">
      <c r="A20" s="532">
        <v>705</v>
      </c>
      <c r="B20" s="545" t="s">
        <v>407</v>
      </c>
      <c r="C20" s="879" t="s">
        <v>571</v>
      </c>
      <c r="D20" s="1335">
        <v>384</v>
      </c>
      <c r="E20" s="1335">
        <v>469</v>
      </c>
      <c r="F20" s="1335">
        <v>0</v>
      </c>
      <c r="G20" s="1335">
        <v>-11</v>
      </c>
      <c r="H20" s="1335">
        <v>842</v>
      </c>
      <c r="I20" s="1335"/>
      <c r="J20" s="1335">
        <v>6049</v>
      </c>
      <c r="K20" s="1335">
        <v>-114</v>
      </c>
      <c r="L20" s="1338">
        <v>6777</v>
      </c>
    </row>
    <row r="21" spans="1:12" s="878" customFormat="1" ht="16.5" customHeight="1" x14ac:dyDescent="0.2">
      <c r="A21" s="532">
        <v>706</v>
      </c>
      <c r="B21" s="545" t="s">
        <v>409</v>
      </c>
      <c r="C21" s="879" t="s">
        <v>571</v>
      </c>
      <c r="D21" s="1335">
        <v>1658</v>
      </c>
      <c r="E21" s="1335">
        <v>1007</v>
      </c>
      <c r="F21" s="1335">
        <v>0</v>
      </c>
      <c r="G21" s="1335">
        <v>-363</v>
      </c>
      <c r="H21" s="1335">
        <v>2302</v>
      </c>
      <c r="I21" s="1335"/>
      <c r="J21" s="1335">
        <v>7457</v>
      </c>
      <c r="K21" s="1335">
        <v>-926</v>
      </c>
      <c r="L21" s="1338">
        <v>8833</v>
      </c>
    </row>
    <row r="22" spans="1:12" s="878" customFormat="1" ht="16.5" customHeight="1" x14ac:dyDescent="0.2">
      <c r="A22" s="532">
        <v>707</v>
      </c>
      <c r="B22" s="545" t="s">
        <v>411</v>
      </c>
      <c r="C22" s="879" t="s">
        <v>571</v>
      </c>
      <c r="D22" s="1335">
        <v>4690</v>
      </c>
      <c r="E22" s="1335">
        <v>7401</v>
      </c>
      <c r="F22" s="1335">
        <v>41671</v>
      </c>
      <c r="G22" s="1335">
        <v>-6210</v>
      </c>
      <c r="H22" s="1335">
        <v>47552</v>
      </c>
      <c r="I22" s="1335"/>
      <c r="J22" s="1335">
        <v>24115</v>
      </c>
      <c r="K22" s="1335">
        <v>-20335</v>
      </c>
      <c r="L22" s="1338">
        <v>51332</v>
      </c>
    </row>
    <row r="23" spans="1:12" ht="10.5" customHeight="1" x14ac:dyDescent="0.2">
      <c r="A23" s="533">
        <v>7072</v>
      </c>
      <c r="B23" s="546" t="s">
        <v>776</v>
      </c>
      <c r="C23" s="514" t="s">
        <v>571</v>
      </c>
      <c r="D23" s="1336">
        <v>1221</v>
      </c>
      <c r="E23" s="1336">
        <v>0</v>
      </c>
      <c r="F23" s="1336">
        <v>0</v>
      </c>
      <c r="G23" s="1336">
        <v>-1</v>
      </c>
      <c r="H23" s="1336">
        <v>1220</v>
      </c>
      <c r="I23" s="1336"/>
      <c r="J23" s="1336">
        <v>295</v>
      </c>
      <c r="K23" s="1336">
        <v>-36</v>
      </c>
      <c r="L23" s="1337">
        <v>1479</v>
      </c>
    </row>
    <row r="24" spans="1:12" ht="10.5" customHeight="1" x14ac:dyDescent="0.2">
      <c r="A24" s="533">
        <v>7073</v>
      </c>
      <c r="B24" s="546" t="s">
        <v>777</v>
      </c>
      <c r="C24" s="514" t="s">
        <v>571</v>
      </c>
      <c r="D24" s="1336">
        <v>1269</v>
      </c>
      <c r="E24" s="1336">
        <v>11</v>
      </c>
      <c r="F24" s="1336">
        <v>0</v>
      </c>
      <c r="G24" s="1336">
        <v>0</v>
      </c>
      <c r="H24" s="1336">
        <v>1280</v>
      </c>
      <c r="I24" s="1336"/>
      <c r="J24" s="1336">
        <v>1392</v>
      </c>
      <c r="K24" s="1336">
        <v>-335</v>
      </c>
      <c r="L24" s="1337">
        <v>2337</v>
      </c>
    </row>
    <row r="25" spans="1:12" ht="10.5" customHeight="1" x14ac:dyDescent="0.2">
      <c r="A25" s="533">
        <v>7074</v>
      </c>
      <c r="B25" s="546" t="s">
        <v>778</v>
      </c>
      <c r="C25" s="514" t="s">
        <v>571</v>
      </c>
      <c r="D25" s="1336">
        <v>874</v>
      </c>
      <c r="E25" s="1336">
        <v>111</v>
      </c>
      <c r="F25" s="1336">
        <v>0</v>
      </c>
      <c r="G25" s="1336">
        <v>-11</v>
      </c>
      <c r="H25" s="1336">
        <v>974</v>
      </c>
      <c r="I25" s="1336"/>
      <c r="J25" s="1336">
        <v>62</v>
      </c>
      <c r="K25" s="1336">
        <v>-69</v>
      </c>
      <c r="L25" s="1337">
        <v>967</v>
      </c>
    </row>
    <row r="26" spans="1:12" s="878" customFormat="1" ht="16.5" customHeight="1" x14ac:dyDescent="0.2">
      <c r="A26" s="532">
        <v>708</v>
      </c>
      <c r="B26" s="545" t="s">
        <v>416</v>
      </c>
      <c r="C26" s="879" t="s">
        <v>571</v>
      </c>
      <c r="D26" s="1335">
        <v>1911</v>
      </c>
      <c r="E26" s="1335">
        <v>2588</v>
      </c>
      <c r="F26" s="1335">
        <v>0</v>
      </c>
      <c r="G26" s="1335">
        <v>-794</v>
      </c>
      <c r="H26" s="1335">
        <v>3705</v>
      </c>
      <c r="I26" s="1335"/>
      <c r="J26" s="1335">
        <v>9655</v>
      </c>
      <c r="K26" s="1335">
        <v>-626</v>
      </c>
      <c r="L26" s="1338">
        <v>12734</v>
      </c>
    </row>
    <row r="27" spans="1:12" s="878" customFormat="1" ht="16.5" customHeight="1" x14ac:dyDescent="0.2">
      <c r="A27" s="532">
        <v>709</v>
      </c>
      <c r="B27" s="545" t="s">
        <v>418</v>
      </c>
      <c r="C27" s="879" t="s">
        <v>571</v>
      </c>
      <c r="D27" s="1335">
        <v>42305</v>
      </c>
      <c r="E27" s="1335">
        <v>15085</v>
      </c>
      <c r="F27" s="1335">
        <v>0</v>
      </c>
      <c r="G27" s="1335">
        <v>-10769</v>
      </c>
      <c r="H27" s="1335">
        <v>46621</v>
      </c>
      <c r="I27" s="1335"/>
      <c r="J27" s="1335">
        <v>43803</v>
      </c>
      <c r="K27" s="1335">
        <v>-29456</v>
      </c>
      <c r="L27" s="1338">
        <v>60968</v>
      </c>
    </row>
    <row r="28" spans="1:12" ht="10.5" customHeight="1" x14ac:dyDescent="0.2">
      <c r="A28" s="533">
        <v>7091</v>
      </c>
      <c r="B28" s="546" t="s">
        <v>779</v>
      </c>
      <c r="C28" s="514" t="s">
        <v>571</v>
      </c>
      <c r="D28" s="1336">
        <v>708</v>
      </c>
      <c r="E28" s="1339">
        <v>0</v>
      </c>
      <c r="F28" s="1339">
        <v>0</v>
      </c>
      <c r="G28" s="1339">
        <v>-1</v>
      </c>
      <c r="H28" s="1340">
        <v>707</v>
      </c>
      <c r="I28" s="1339"/>
      <c r="J28" s="1339">
        <v>20758</v>
      </c>
      <c r="K28" s="1339">
        <v>-684</v>
      </c>
      <c r="L28" s="1337">
        <v>20781</v>
      </c>
    </row>
    <row r="29" spans="1:12" ht="10.5" customHeight="1" x14ac:dyDescent="0.2">
      <c r="A29" s="533">
        <v>7092</v>
      </c>
      <c r="B29" s="546" t="s">
        <v>673</v>
      </c>
      <c r="C29" s="514" t="s">
        <v>571</v>
      </c>
      <c r="D29" s="1336">
        <v>517</v>
      </c>
      <c r="E29" s="1339">
        <v>6</v>
      </c>
      <c r="F29" s="1339">
        <v>0</v>
      </c>
      <c r="G29" s="1339">
        <v>0</v>
      </c>
      <c r="H29" s="1340">
        <v>523</v>
      </c>
      <c r="I29" s="1339"/>
      <c r="J29" s="1339">
        <v>17909</v>
      </c>
      <c r="K29" s="1339">
        <v>-39</v>
      </c>
      <c r="L29" s="1337">
        <v>18393</v>
      </c>
    </row>
    <row r="30" spans="1:12" ht="10.5" customHeight="1" x14ac:dyDescent="0.2">
      <c r="A30" s="533">
        <v>7094</v>
      </c>
      <c r="B30" s="546" t="s">
        <v>674</v>
      </c>
      <c r="C30" s="514" t="s">
        <v>571</v>
      </c>
      <c r="D30" s="1336">
        <v>10685</v>
      </c>
      <c r="E30" s="1339">
        <v>14936</v>
      </c>
      <c r="F30" s="1339">
        <v>0</v>
      </c>
      <c r="G30" s="1339">
        <v>-10763</v>
      </c>
      <c r="H30" s="1340">
        <v>14858</v>
      </c>
      <c r="I30" s="1339"/>
      <c r="J30" s="1339">
        <v>77</v>
      </c>
      <c r="K30" s="1339">
        <v>-182</v>
      </c>
      <c r="L30" s="1337">
        <v>14753</v>
      </c>
    </row>
    <row r="31" spans="1:12" s="878" customFormat="1" ht="16.5" customHeight="1" x14ac:dyDescent="0.2">
      <c r="A31" s="554">
        <v>710</v>
      </c>
      <c r="B31" s="555" t="s">
        <v>423</v>
      </c>
      <c r="C31" s="882" t="s">
        <v>571</v>
      </c>
      <c r="D31" s="1341">
        <v>91840</v>
      </c>
      <c r="E31" s="1341">
        <v>4132</v>
      </c>
      <c r="F31" s="1341">
        <v>143575</v>
      </c>
      <c r="G31" s="1341">
        <v>-55508</v>
      </c>
      <c r="H31" s="1341">
        <v>184039</v>
      </c>
      <c r="I31" s="1341"/>
      <c r="J31" s="1341">
        <v>20689</v>
      </c>
      <c r="K31" s="1341">
        <v>-13469</v>
      </c>
      <c r="L31" s="1341">
        <v>191259</v>
      </c>
    </row>
    <row r="32" spans="1:12" ht="12.75" customHeight="1" x14ac:dyDescent="0.2">
      <c r="A32" s="520" t="s">
        <v>58</v>
      </c>
      <c r="B32" s="514"/>
      <c r="C32" s="514"/>
      <c r="D32" s="1184"/>
      <c r="E32" s="1184"/>
      <c r="F32" s="1184"/>
      <c r="G32" s="1184"/>
      <c r="H32" s="1184"/>
      <c r="I32" s="1184"/>
      <c r="J32" s="1184"/>
      <c r="K32" s="1184"/>
      <c r="L32" s="1184"/>
    </row>
    <row r="33" spans="1:12" ht="9.75" customHeight="1" x14ac:dyDescent="0.2">
      <c r="A33" s="520" t="s">
        <v>59</v>
      </c>
      <c r="B33" s="514"/>
      <c r="C33" s="514"/>
      <c r="D33" s="1184"/>
      <c r="E33" s="1184"/>
      <c r="F33" s="1184"/>
      <c r="G33" s="1184"/>
      <c r="H33" s="1184"/>
      <c r="I33" s="1184"/>
      <c r="J33" s="1184"/>
      <c r="K33" s="1184"/>
      <c r="L33" s="1184"/>
    </row>
    <row r="34" spans="1:12" ht="9.75" customHeight="1" x14ac:dyDescent="0.2">
      <c r="A34" s="564" t="s">
        <v>675</v>
      </c>
      <c r="B34" s="514"/>
      <c r="C34" s="514"/>
      <c r="D34" s="1184"/>
      <c r="E34" s="1184"/>
      <c r="F34" s="1184"/>
      <c r="G34" s="1184"/>
      <c r="H34" s="1184"/>
      <c r="I34" s="1184"/>
      <c r="J34" s="1184"/>
      <c r="K34" s="1184"/>
      <c r="L34" s="1184"/>
    </row>
    <row r="35" spans="1:12" ht="10.5" customHeight="1" x14ac:dyDescent="0.2"/>
    <row r="36" spans="1:12" ht="10.5" customHeight="1" x14ac:dyDescent="0.2"/>
  </sheetData>
  <mergeCells count="10">
    <mergeCell ref="A4:B5"/>
    <mergeCell ref="D4:H4"/>
    <mergeCell ref="I4:I5"/>
    <mergeCell ref="J4:J5"/>
    <mergeCell ref="G1:K1"/>
    <mergeCell ref="G2:L2"/>
    <mergeCell ref="G3:H3"/>
    <mergeCell ref="K4:K5"/>
    <mergeCell ref="L4:L5"/>
    <mergeCell ref="A1:B1"/>
  </mergeCells>
  <phoneticPr fontId="2" type="noConversion"/>
  <printOptions horizontalCentered="1"/>
  <pageMargins left="0.19685039370078741" right="0.19685039370078741" top="0.6692913385826772" bottom="0.51181102362204722" header="0" footer="0.31496062992125984"/>
  <pageSetup paperSize="9" firstPageNumber="31" fitToWidth="0" orientation="landscape" r:id="rId1"/>
  <headerFooter alignWithMargins="0">
    <oddFooter>&amp;C&amp;P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1">
    <pageSetUpPr fitToPage="1"/>
  </sheetPr>
  <dimension ref="A1:L38"/>
  <sheetViews>
    <sheetView view="pageBreakPreview" zoomScale="60" zoomScaleNormal="100" workbookViewId="0">
      <selection sqref="A1:B1"/>
    </sheetView>
  </sheetViews>
  <sheetFormatPr defaultRowHeight="12.75" x14ac:dyDescent="0.2"/>
  <cols>
    <col min="1" max="1" width="4.7109375" style="420" customWidth="1"/>
    <col min="2" max="2" width="35.28515625" style="420" customWidth="1"/>
    <col min="3" max="3" width="0.85546875" style="420" customWidth="1"/>
    <col min="4" max="4" width="10" style="1139" customWidth="1"/>
    <col min="5" max="5" width="11.140625" style="1139" customWidth="1"/>
    <col min="6" max="12" width="10" style="1139" customWidth="1"/>
    <col min="13" max="13" width="3.28515625" style="420" customWidth="1"/>
    <col min="14" max="16384" width="9.140625" style="420"/>
  </cols>
  <sheetData>
    <row r="1" spans="1:12" ht="27.75" customHeight="1" x14ac:dyDescent="0.2">
      <c r="A1" s="3282" t="s">
        <v>184</v>
      </c>
      <c r="B1" s="3075"/>
      <c r="C1" s="419"/>
      <c r="D1" s="1117"/>
      <c r="E1" s="1118"/>
      <c r="F1" s="1118"/>
      <c r="G1" s="3273" t="str">
        <f>[1]Coverpage!I7</f>
        <v>Poland</v>
      </c>
      <c r="H1" s="3273"/>
      <c r="I1" s="3273"/>
      <c r="J1" s="3273"/>
      <c r="K1" s="3273"/>
      <c r="L1" s="1119">
        <f>[1]Coverpage!I9</f>
        <v>964</v>
      </c>
    </row>
    <row r="2" spans="1:12" x14ac:dyDescent="0.2">
      <c r="A2" s="418" t="s">
        <v>677</v>
      </c>
      <c r="B2" s="440"/>
      <c r="C2" s="441"/>
      <c r="D2" s="1140"/>
      <c r="E2" s="1118"/>
      <c r="F2" s="1118"/>
      <c r="G2" s="3274" t="s">
        <v>549</v>
      </c>
      <c r="H2" s="3274"/>
      <c r="I2" s="3274"/>
      <c r="J2" s="3274"/>
      <c r="K2" s="3274"/>
      <c r="L2" s="3274"/>
    </row>
    <row r="3" spans="1:12" ht="12" customHeight="1" x14ac:dyDescent="0.2">
      <c r="A3" s="448"/>
      <c r="B3" s="424"/>
      <c r="C3" s="425"/>
      <c r="D3" s="1121"/>
      <c r="E3" s="1122"/>
      <c r="F3" s="1122"/>
      <c r="G3" s="3275" t="s">
        <v>550</v>
      </c>
      <c r="H3" s="3275"/>
      <c r="I3" s="1123">
        <v>2007</v>
      </c>
      <c r="J3" s="1122"/>
      <c r="K3" s="1122"/>
      <c r="L3" s="1124"/>
    </row>
    <row r="4" spans="1:12" ht="12" customHeight="1" x14ac:dyDescent="0.2">
      <c r="A4" s="3276" t="s">
        <v>678</v>
      </c>
      <c r="B4" s="3277"/>
      <c r="C4" s="426"/>
      <c r="D4" s="3278" t="s">
        <v>552</v>
      </c>
      <c r="E4" s="3279"/>
      <c r="F4" s="3279"/>
      <c r="G4" s="3279"/>
      <c r="H4" s="3280"/>
      <c r="I4" s="3268" t="s">
        <v>553</v>
      </c>
      <c r="J4" s="3281" t="s">
        <v>554</v>
      </c>
      <c r="K4" s="3268" t="s">
        <v>555</v>
      </c>
      <c r="L4" s="3270" t="s">
        <v>60</v>
      </c>
    </row>
    <row r="5" spans="1:12" ht="34.5" x14ac:dyDescent="0.2">
      <c r="A5" s="3276"/>
      <c r="B5" s="3277"/>
      <c r="C5" s="426"/>
      <c r="D5" s="2097" t="s">
        <v>556</v>
      </c>
      <c r="E5" s="2098" t="s">
        <v>557</v>
      </c>
      <c r="F5" s="2096" t="s">
        <v>558</v>
      </c>
      <c r="G5" s="2098" t="s">
        <v>555</v>
      </c>
      <c r="H5" s="2096" t="s">
        <v>61</v>
      </c>
      <c r="I5" s="3269"/>
      <c r="J5" s="3281"/>
      <c r="K5" s="3269"/>
      <c r="L5" s="3270"/>
    </row>
    <row r="6" spans="1:12" ht="10.5" customHeight="1" x14ac:dyDescent="0.2">
      <c r="A6" s="449"/>
      <c r="B6" s="427"/>
      <c r="C6" s="427"/>
      <c r="D6" s="1125" t="s">
        <v>559</v>
      </c>
      <c r="E6" s="1126" t="s">
        <v>560</v>
      </c>
      <c r="F6" s="1127" t="s">
        <v>561</v>
      </c>
      <c r="G6" s="1126" t="s">
        <v>562</v>
      </c>
      <c r="H6" s="1127" t="s">
        <v>563</v>
      </c>
      <c r="I6" s="1126" t="s">
        <v>564</v>
      </c>
      <c r="J6" s="1127" t="s">
        <v>565</v>
      </c>
      <c r="K6" s="1126" t="s">
        <v>566</v>
      </c>
      <c r="L6" s="1128" t="s">
        <v>567</v>
      </c>
    </row>
    <row r="7" spans="1:12" ht="10.5" customHeight="1" x14ac:dyDescent="0.2">
      <c r="A7" s="452"/>
      <c r="B7" s="428" t="s">
        <v>568</v>
      </c>
      <c r="C7" s="489"/>
      <c r="D7" s="1161" t="str">
        <f>IF([6]Coverage!J18="","",[6]Coverage!J18)</f>
        <v>A</v>
      </c>
      <c r="E7" s="1161" t="str">
        <f>IF([6]Coverage!K18="","",[6]Coverage!K18)</f>
        <v>A</v>
      </c>
      <c r="F7" s="1161" t="str">
        <f>IF([6]Coverage!L18="","",[6]Coverage!L18)</f>
        <v>A</v>
      </c>
      <c r="G7" s="1161" t="str">
        <f>IF([6]Coverage!M18="","",[6]Coverage!M18)</f>
        <v>A</v>
      </c>
      <c r="H7" s="1161" t="str">
        <f>IF([6]Coverage!M18="","",[6]Coverage!M18)</f>
        <v>A</v>
      </c>
      <c r="I7" s="1161" t="str">
        <f>IF([6]Coverage!N18="","",[6]Coverage!N18)</f>
        <v>A</v>
      </c>
      <c r="J7" s="1161" t="str">
        <f>IF([6]Coverage!O18="","",[6]Coverage!O18)</f>
        <v>A</v>
      </c>
      <c r="K7" s="1161" t="str">
        <f>IF([6]Coverage!P18="","",[6]Coverage!P18)</f>
        <v>A</v>
      </c>
      <c r="L7" s="1161" t="str">
        <f>IF([6]Coverage!P18="","",[6]Coverage!P18)</f>
        <v>A</v>
      </c>
    </row>
    <row r="8" spans="1:12" s="862" customFormat="1" ht="15" customHeight="1" x14ac:dyDescent="0.2">
      <c r="A8" s="802">
        <v>82</v>
      </c>
      <c r="B8" s="805" t="s">
        <v>203</v>
      </c>
      <c r="C8" s="861" t="s">
        <v>571</v>
      </c>
      <c r="D8" s="1342">
        <v>5234</v>
      </c>
      <c r="E8" s="1342">
        <v>882</v>
      </c>
      <c r="F8" s="1342">
        <v>7179</v>
      </c>
      <c r="G8" s="1342">
        <v>-2250</v>
      </c>
      <c r="H8" s="1342">
        <v>11045</v>
      </c>
      <c r="I8" s="1342"/>
      <c r="J8" s="1342">
        <v>5185</v>
      </c>
      <c r="K8" s="1342">
        <v>-20</v>
      </c>
      <c r="L8" s="1342">
        <v>16210</v>
      </c>
    </row>
    <row r="9" spans="1:12" s="862" customFormat="1" ht="15.75" customHeight="1" x14ac:dyDescent="0.2">
      <c r="A9" s="451">
        <v>821</v>
      </c>
      <c r="B9" s="444" t="s">
        <v>204</v>
      </c>
      <c r="C9" s="863" t="s">
        <v>571</v>
      </c>
      <c r="D9" s="1687">
        <v>4547</v>
      </c>
      <c r="E9" s="1687">
        <v>1221</v>
      </c>
      <c r="F9" s="1687">
        <v>7179</v>
      </c>
      <c r="G9" s="1687">
        <v>-2250</v>
      </c>
      <c r="H9" s="1687">
        <v>10697</v>
      </c>
      <c r="I9" s="1687"/>
      <c r="J9" s="1687">
        <v>5858</v>
      </c>
      <c r="K9" s="1687">
        <v>-20</v>
      </c>
      <c r="L9" s="1687">
        <v>16535</v>
      </c>
    </row>
    <row r="10" spans="1:12" ht="9.75" customHeight="1" x14ac:dyDescent="0.2">
      <c r="A10" s="452">
        <v>8211</v>
      </c>
      <c r="B10" s="445" t="s">
        <v>679</v>
      </c>
      <c r="C10" s="430" t="s">
        <v>571</v>
      </c>
      <c r="D10" s="1347">
        <v>158</v>
      </c>
      <c r="E10" s="1347">
        <v>-22</v>
      </c>
      <c r="F10" s="1347">
        <v>2045</v>
      </c>
      <c r="G10" s="1347">
        <v>-2250</v>
      </c>
      <c r="H10" s="1347">
        <v>-69</v>
      </c>
      <c r="I10" s="1347"/>
      <c r="J10" s="1347">
        <v>89</v>
      </c>
      <c r="K10" s="1347">
        <v>-20</v>
      </c>
      <c r="L10" s="1347">
        <v>0</v>
      </c>
    </row>
    <row r="11" spans="1:12" ht="9.75" customHeight="1" x14ac:dyDescent="0.2">
      <c r="A11" s="452">
        <v>8212</v>
      </c>
      <c r="B11" s="445" t="s">
        <v>680</v>
      </c>
      <c r="C11" s="430" t="s">
        <v>571</v>
      </c>
      <c r="D11" s="1347">
        <v>1880</v>
      </c>
      <c r="E11" s="1347">
        <v>0</v>
      </c>
      <c r="F11" s="1347">
        <v>0</v>
      </c>
      <c r="G11" s="1347">
        <v>0</v>
      </c>
      <c r="H11" s="1347">
        <v>1880</v>
      </c>
      <c r="I11" s="1347"/>
      <c r="J11" s="1347">
        <v>0</v>
      </c>
      <c r="K11" s="1347">
        <v>0</v>
      </c>
      <c r="L11" s="1347">
        <v>1880</v>
      </c>
    </row>
    <row r="12" spans="1:12" ht="9.75" customHeight="1" x14ac:dyDescent="0.2">
      <c r="A12" s="452">
        <v>8213</v>
      </c>
      <c r="B12" s="445" t="s">
        <v>681</v>
      </c>
      <c r="C12" s="430" t="s">
        <v>571</v>
      </c>
      <c r="D12" s="1347">
        <v>0</v>
      </c>
      <c r="E12" s="1347">
        <v>1356</v>
      </c>
      <c r="F12" s="1347">
        <v>6628</v>
      </c>
      <c r="G12" s="1347">
        <v>0</v>
      </c>
      <c r="H12" s="1347">
        <v>7984</v>
      </c>
      <c r="I12" s="1347"/>
      <c r="J12" s="1347">
        <v>3639</v>
      </c>
      <c r="K12" s="1347">
        <v>0</v>
      </c>
      <c r="L12" s="1347">
        <v>11623</v>
      </c>
    </row>
    <row r="13" spans="1:12" ht="9.75" customHeight="1" x14ac:dyDescent="0.2">
      <c r="A13" s="452">
        <v>8214</v>
      </c>
      <c r="B13" s="445" t="s">
        <v>682</v>
      </c>
      <c r="C13" s="430" t="s">
        <v>571</v>
      </c>
      <c r="D13" s="1347">
        <v>2286</v>
      </c>
      <c r="E13" s="1347">
        <v>0</v>
      </c>
      <c r="F13" s="1347">
        <v>0</v>
      </c>
      <c r="G13" s="1347">
        <v>0</v>
      </c>
      <c r="H13" s="1347">
        <v>2286</v>
      </c>
      <c r="I13" s="1347"/>
      <c r="J13" s="1347">
        <v>0</v>
      </c>
      <c r="K13" s="1347">
        <v>0</v>
      </c>
      <c r="L13" s="1347">
        <v>2286</v>
      </c>
    </row>
    <row r="14" spans="1:12" ht="9.75" customHeight="1" x14ac:dyDescent="0.2">
      <c r="A14" s="452">
        <v>8215</v>
      </c>
      <c r="B14" s="445" t="s">
        <v>683</v>
      </c>
      <c r="C14" s="430" t="s">
        <v>571</v>
      </c>
      <c r="D14" s="1347">
        <v>70</v>
      </c>
      <c r="E14" s="1347">
        <v>-11</v>
      </c>
      <c r="F14" s="1347">
        <v>-1438</v>
      </c>
      <c r="G14" s="1347">
        <v>0</v>
      </c>
      <c r="H14" s="1347">
        <v>-1379</v>
      </c>
      <c r="I14" s="1347"/>
      <c r="J14" s="1347">
        <v>1478</v>
      </c>
      <c r="K14" s="1347">
        <v>0</v>
      </c>
      <c r="L14" s="1347">
        <v>99</v>
      </c>
    </row>
    <row r="15" spans="1:12" ht="9.75" customHeight="1" x14ac:dyDescent="0.2">
      <c r="A15" s="452">
        <v>8216</v>
      </c>
      <c r="B15" s="445" t="s">
        <v>684</v>
      </c>
      <c r="C15" s="430" t="s">
        <v>571</v>
      </c>
      <c r="D15" s="1347">
        <v>153</v>
      </c>
      <c r="E15" s="1347">
        <v>-102</v>
      </c>
      <c r="F15" s="1347">
        <v>-56</v>
      </c>
      <c r="G15" s="1347">
        <v>0</v>
      </c>
      <c r="H15" s="1347">
        <v>-5</v>
      </c>
      <c r="I15" s="1347"/>
      <c r="J15" s="1347">
        <v>652</v>
      </c>
      <c r="K15" s="1347">
        <v>0</v>
      </c>
      <c r="L15" s="1347">
        <v>647</v>
      </c>
    </row>
    <row r="16" spans="1:12" s="862" customFormat="1" ht="15.75" customHeight="1" x14ac:dyDescent="0.2">
      <c r="A16" s="451">
        <v>822</v>
      </c>
      <c r="B16" s="444" t="s">
        <v>205</v>
      </c>
      <c r="C16" s="863" t="s">
        <v>571</v>
      </c>
      <c r="D16" s="1687">
        <v>687</v>
      </c>
      <c r="E16" s="1687">
        <v>-339</v>
      </c>
      <c r="F16" s="1687">
        <v>0</v>
      </c>
      <c r="G16" s="1687">
        <v>0</v>
      </c>
      <c r="H16" s="1687">
        <v>348</v>
      </c>
      <c r="I16" s="1687"/>
      <c r="J16" s="1687">
        <v>-673</v>
      </c>
      <c r="K16" s="1687">
        <v>0</v>
      </c>
      <c r="L16" s="1687">
        <v>-325</v>
      </c>
    </row>
    <row r="17" spans="1:12" ht="9.75" customHeight="1" x14ac:dyDescent="0.2">
      <c r="A17" s="452">
        <v>8221</v>
      </c>
      <c r="B17" s="445" t="s">
        <v>685</v>
      </c>
      <c r="C17" s="430" t="s">
        <v>571</v>
      </c>
      <c r="D17" s="1347">
        <v>48</v>
      </c>
      <c r="E17" s="1347">
        <v>0</v>
      </c>
      <c r="F17" s="1347">
        <v>0</v>
      </c>
      <c r="G17" s="1347">
        <v>0</v>
      </c>
      <c r="H17" s="1348">
        <v>48</v>
      </c>
      <c r="I17" s="1347"/>
      <c r="J17" s="1347">
        <v>0</v>
      </c>
      <c r="K17" s="1347">
        <v>0</v>
      </c>
      <c r="L17" s="1345">
        <v>48</v>
      </c>
    </row>
    <row r="18" spans="1:12" ht="9.75" customHeight="1" x14ac:dyDescent="0.2">
      <c r="A18" s="452">
        <v>8227</v>
      </c>
      <c r="B18" s="445" t="s">
        <v>686</v>
      </c>
      <c r="C18" s="430" t="s">
        <v>571</v>
      </c>
      <c r="D18" s="1347">
        <v>1044</v>
      </c>
      <c r="E18" s="1347">
        <v>-305</v>
      </c>
      <c r="F18" s="1347">
        <v>0</v>
      </c>
      <c r="G18" s="1347">
        <v>0</v>
      </c>
      <c r="H18" s="1348">
        <v>739</v>
      </c>
      <c r="I18" s="1347"/>
      <c r="J18" s="1347">
        <v>-673</v>
      </c>
      <c r="K18" s="1347">
        <v>0</v>
      </c>
      <c r="L18" s="1345">
        <v>66</v>
      </c>
    </row>
    <row r="19" spans="1:12" ht="9.75" customHeight="1" x14ac:dyDescent="0.2">
      <c r="A19" s="452">
        <v>8228</v>
      </c>
      <c r="B19" s="445" t="s">
        <v>295</v>
      </c>
      <c r="C19" s="430" t="s">
        <v>571</v>
      </c>
      <c r="D19" s="1347">
        <v>-405</v>
      </c>
      <c r="E19" s="1347">
        <v>-34</v>
      </c>
      <c r="F19" s="1347">
        <v>0</v>
      </c>
      <c r="G19" s="1347">
        <v>0</v>
      </c>
      <c r="H19" s="1348">
        <v>-439</v>
      </c>
      <c r="I19" s="1347"/>
      <c r="J19" s="1347">
        <v>0</v>
      </c>
      <c r="K19" s="1347">
        <v>0</v>
      </c>
      <c r="L19" s="1345">
        <v>-439</v>
      </c>
    </row>
    <row r="20" spans="1:12" ht="9.75" customHeight="1" x14ac:dyDescent="0.2">
      <c r="A20" s="452">
        <v>8229</v>
      </c>
      <c r="B20" s="445" t="s">
        <v>296</v>
      </c>
      <c r="C20" s="430" t="s">
        <v>571</v>
      </c>
      <c r="D20" s="1347">
        <v>0</v>
      </c>
      <c r="E20" s="1347">
        <v>0</v>
      </c>
      <c r="F20" s="1347">
        <v>0</v>
      </c>
      <c r="G20" s="1347">
        <v>0</v>
      </c>
      <c r="H20" s="1348">
        <v>0</v>
      </c>
      <c r="I20" s="1347"/>
      <c r="J20" s="1347">
        <v>0</v>
      </c>
      <c r="K20" s="1347">
        <v>0</v>
      </c>
      <c r="L20" s="1345">
        <v>0</v>
      </c>
    </row>
    <row r="21" spans="1:12" s="862" customFormat="1" ht="15.75" customHeight="1" x14ac:dyDescent="0.2">
      <c r="A21" s="458">
        <v>823</v>
      </c>
      <c r="B21" s="459" t="s">
        <v>206</v>
      </c>
      <c r="C21" s="866" t="s">
        <v>571</v>
      </c>
      <c r="D21" s="1691">
        <v>0</v>
      </c>
      <c r="E21" s="1691">
        <v>0</v>
      </c>
      <c r="F21" s="1691">
        <v>0</v>
      </c>
      <c r="G21" s="1691">
        <v>0</v>
      </c>
      <c r="H21" s="1703">
        <v>0</v>
      </c>
      <c r="I21" s="1691"/>
      <c r="J21" s="1691">
        <v>0</v>
      </c>
      <c r="K21" s="1691">
        <v>0</v>
      </c>
      <c r="L21" s="1704">
        <v>0</v>
      </c>
    </row>
    <row r="22" spans="1:12" s="862" customFormat="1" ht="15.75" customHeight="1" x14ac:dyDescent="0.2">
      <c r="A22" s="802">
        <v>83</v>
      </c>
      <c r="B22" s="805" t="s">
        <v>593</v>
      </c>
      <c r="C22" s="861" t="s">
        <v>571</v>
      </c>
      <c r="D22" s="1342">
        <v>38615</v>
      </c>
      <c r="E22" s="1342">
        <v>1878</v>
      </c>
      <c r="F22" s="1342">
        <v>-5122</v>
      </c>
      <c r="G22" s="1342">
        <v>-2250</v>
      </c>
      <c r="H22" s="1709">
        <v>33121</v>
      </c>
      <c r="I22" s="1342"/>
      <c r="J22" s="1342">
        <v>3582</v>
      </c>
      <c r="K22" s="1342">
        <v>-20</v>
      </c>
      <c r="L22" s="1702">
        <v>36683</v>
      </c>
    </row>
    <row r="23" spans="1:12" s="862" customFormat="1" ht="15.75" customHeight="1" x14ac:dyDescent="0.2">
      <c r="A23" s="451">
        <v>831</v>
      </c>
      <c r="B23" s="444" t="s">
        <v>594</v>
      </c>
      <c r="C23" s="863" t="s">
        <v>571</v>
      </c>
      <c r="D23" s="1687">
        <v>29129</v>
      </c>
      <c r="E23" s="1687">
        <v>681</v>
      </c>
      <c r="F23" s="1687">
        <v>-5122</v>
      </c>
      <c r="G23" s="1687">
        <v>-2250</v>
      </c>
      <c r="H23" s="1688">
        <v>22438</v>
      </c>
      <c r="I23" s="1687"/>
      <c r="J23" s="1687">
        <v>1922</v>
      </c>
      <c r="K23" s="1687">
        <v>-20</v>
      </c>
      <c r="L23" s="1346">
        <v>24340</v>
      </c>
    </row>
    <row r="24" spans="1:12" ht="9.75" customHeight="1" x14ac:dyDescent="0.2">
      <c r="A24" s="452">
        <v>8311</v>
      </c>
      <c r="B24" s="445" t="s">
        <v>685</v>
      </c>
      <c r="C24" s="430" t="s">
        <v>571</v>
      </c>
      <c r="D24" s="1347">
        <v>2378</v>
      </c>
      <c r="E24" s="1347">
        <v>49</v>
      </c>
      <c r="F24" s="1347">
        <v>-82</v>
      </c>
      <c r="G24" s="1347">
        <v>-2250</v>
      </c>
      <c r="H24" s="1348">
        <v>95</v>
      </c>
      <c r="I24" s="1347"/>
      <c r="J24" s="1347">
        <v>-75</v>
      </c>
      <c r="K24" s="1347">
        <v>-20</v>
      </c>
      <c r="L24" s="1345">
        <v>0</v>
      </c>
    </row>
    <row r="25" spans="1:12" ht="9.75" customHeight="1" x14ac:dyDescent="0.2">
      <c r="A25" s="452">
        <v>8312</v>
      </c>
      <c r="B25" s="445" t="s">
        <v>642</v>
      </c>
      <c r="C25" s="430" t="s">
        <v>571</v>
      </c>
      <c r="D25" s="1347">
        <v>0</v>
      </c>
      <c r="E25" s="1347">
        <v>0</v>
      </c>
      <c r="F25" s="1347">
        <v>0</v>
      </c>
      <c r="G25" s="1347">
        <v>0</v>
      </c>
      <c r="H25" s="1348">
        <v>0</v>
      </c>
      <c r="I25" s="1347"/>
      <c r="J25" s="1347">
        <v>0</v>
      </c>
      <c r="K25" s="1347">
        <v>0</v>
      </c>
      <c r="L25" s="1345">
        <v>0</v>
      </c>
    </row>
    <row r="26" spans="1:12" ht="9.75" customHeight="1" x14ac:dyDescent="0.2">
      <c r="A26" s="452">
        <v>8313</v>
      </c>
      <c r="B26" s="445" t="s">
        <v>643</v>
      </c>
      <c r="C26" s="430" t="s">
        <v>571</v>
      </c>
      <c r="D26" s="1347">
        <v>9773</v>
      </c>
      <c r="E26" s="1347">
        <v>35</v>
      </c>
      <c r="F26" s="1347">
        <v>-4195</v>
      </c>
      <c r="G26" s="1347">
        <v>0</v>
      </c>
      <c r="H26" s="1348">
        <v>5613</v>
      </c>
      <c r="I26" s="1347"/>
      <c r="J26" s="1347">
        <v>243</v>
      </c>
      <c r="K26" s="1347">
        <v>0</v>
      </c>
      <c r="L26" s="1345">
        <v>5856</v>
      </c>
    </row>
    <row r="27" spans="1:12" ht="9.75" customHeight="1" x14ac:dyDescent="0.2">
      <c r="A27" s="452">
        <v>8314</v>
      </c>
      <c r="B27" s="445" t="s">
        <v>682</v>
      </c>
      <c r="C27" s="430" t="s">
        <v>571</v>
      </c>
      <c r="D27" s="1347">
        <v>19772</v>
      </c>
      <c r="E27" s="1347">
        <v>43</v>
      </c>
      <c r="F27" s="1347">
        <v>-63</v>
      </c>
      <c r="G27" s="1347">
        <v>0</v>
      </c>
      <c r="H27" s="1348">
        <v>19752</v>
      </c>
      <c r="I27" s="1347"/>
      <c r="J27" s="1347">
        <v>332</v>
      </c>
      <c r="K27" s="1347">
        <v>0</v>
      </c>
      <c r="L27" s="1345">
        <v>20084</v>
      </c>
    </row>
    <row r="28" spans="1:12" ht="9.75" customHeight="1" x14ac:dyDescent="0.2">
      <c r="A28" s="452">
        <v>8315</v>
      </c>
      <c r="B28" s="445" t="s">
        <v>702</v>
      </c>
      <c r="C28" s="430" t="s">
        <v>571</v>
      </c>
      <c r="D28" s="1347">
        <v>-2863</v>
      </c>
      <c r="E28" s="1347">
        <v>521</v>
      </c>
      <c r="F28" s="1347">
        <v>32</v>
      </c>
      <c r="G28" s="1347">
        <v>0</v>
      </c>
      <c r="H28" s="1348">
        <v>-2310</v>
      </c>
      <c r="I28" s="1347"/>
      <c r="J28" s="1347">
        <v>481</v>
      </c>
      <c r="K28" s="1347">
        <v>0</v>
      </c>
      <c r="L28" s="1345">
        <v>-1829</v>
      </c>
    </row>
    <row r="29" spans="1:12" ht="9.75" customHeight="1" x14ac:dyDescent="0.2">
      <c r="A29" s="452">
        <v>8316</v>
      </c>
      <c r="B29" s="445" t="s">
        <v>684</v>
      </c>
      <c r="C29" s="430" t="s">
        <v>571</v>
      </c>
      <c r="D29" s="1347">
        <v>69</v>
      </c>
      <c r="E29" s="1347">
        <v>33</v>
      </c>
      <c r="F29" s="1347">
        <v>-814</v>
      </c>
      <c r="G29" s="1347">
        <v>0</v>
      </c>
      <c r="H29" s="1348">
        <v>-712</v>
      </c>
      <c r="I29" s="1347"/>
      <c r="J29" s="1347">
        <v>941</v>
      </c>
      <c r="K29" s="1347">
        <v>0</v>
      </c>
      <c r="L29" s="1345">
        <v>229</v>
      </c>
    </row>
    <row r="30" spans="1:12" s="862" customFormat="1" ht="15.75" customHeight="1" x14ac:dyDescent="0.2">
      <c r="A30" s="451">
        <v>832</v>
      </c>
      <c r="B30" s="444" t="s">
        <v>595</v>
      </c>
      <c r="C30" s="863" t="s">
        <v>571</v>
      </c>
      <c r="D30" s="1687">
        <v>9486</v>
      </c>
      <c r="E30" s="1687">
        <v>1197</v>
      </c>
      <c r="F30" s="1687">
        <v>0</v>
      </c>
      <c r="G30" s="1687">
        <v>0</v>
      </c>
      <c r="H30" s="1688">
        <v>10683</v>
      </c>
      <c r="I30" s="1687"/>
      <c r="J30" s="1687">
        <v>1660</v>
      </c>
      <c r="K30" s="1687">
        <v>0</v>
      </c>
      <c r="L30" s="1346">
        <v>12343</v>
      </c>
    </row>
    <row r="31" spans="1:12" ht="9.75" customHeight="1" x14ac:dyDescent="0.2">
      <c r="A31" s="452">
        <v>8321</v>
      </c>
      <c r="B31" s="445" t="s">
        <v>679</v>
      </c>
      <c r="C31" s="430" t="s">
        <v>571</v>
      </c>
      <c r="D31" s="1347">
        <v>3139</v>
      </c>
      <c r="E31" s="1347">
        <v>0</v>
      </c>
      <c r="F31" s="1347">
        <v>0</v>
      </c>
      <c r="G31" s="1347">
        <v>0</v>
      </c>
      <c r="H31" s="1348">
        <v>3139</v>
      </c>
      <c r="I31" s="1347"/>
      <c r="J31" s="1347">
        <v>-55</v>
      </c>
      <c r="K31" s="1347">
        <v>0</v>
      </c>
      <c r="L31" s="1345">
        <v>3084</v>
      </c>
    </row>
    <row r="32" spans="1:12" ht="9.75" customHeight="1" x14ac:dyDescent="0.2">
      <c r="A32" s="452">
        <v>8327</v>
      </c>
      <c r="B32" s="445" t="s">
        <v>686</v>
      </c>
      <c r="C32" s="430" t="s">
        <v>571</v>
      </c>
      <c r="D32" s="1347">
        <v>2309</v>
      </c>
      <c r="E32" s="1347">
        <v>0</v>
      </c>
      <c r="F32" s="1347">
        <v>0</v>
      </c>
      <c r="G32" s="1347">
        <v>0</v>
      </c>
      <c r="H32" s="1348">
        <v>2309</v>
      </c>
      <c r="I32" s="1347"/>
      <c r="J32" s="1347">
        <v>1329</v>
      </c>
      <c r="K32" s="1347">
        <v>0</v>
      </c>
      <c r="L32" s="1345">
        <v>3638</v>
      </c>
    </row>
    <row r="33" spans="1:12" ht="9.75" customHeight="1" x14ac:dyDescent="0.2">
      <c r="A33" s="452">
        <v>8328</v>
      </c>
      <c r="B33" s="445" t="s">
        <v>295</v>
      </c>
      <c r="C33" s="430" t="s">
        <v>571</v>
      </c>
      <c r="D33" s="1347">
        <v>4177</v>
      </c>
      <c r="E33" s="1347">
        <v>1197</v>
      </c>
      <c r="F33" s="1347">
        <v>0</v>
      </c>
      <c r="G33" s="1347">
        <v>0</v>
      </c>
      <c r="H33" s="1348">
        <v>5374</v>
      </c>
      <c r="I33" s="1347"/>
      <c r="J33" s="1347">
        <v>343</v>
      </c>
      <c r="K33" s="1347">
        <v>0</v>
      </c>
      <c r="L33" s="1345">
        <v>5717</v>
      </c>
    </row>
    <row r="34" spans="1:12" ht="10.5" customHeight="1" x14ac:dyDescent="0.2">
      <c r="A34" s="449">
        <v>8329</v>
      </c>
      <c r="B34" s="463" t="s">
        <v>296</v>
      </c>
      <c r="C34" s="434" t="s">
        <v>571</v>
      </c>
      <c r="D34" s="1694">
        <v>-139</v>
      </c>
      <c r="E34" s="1694">
        <v>0</v>
      </c>
      <c r="F34" s="1694">
        <v>0</v>
      </c>
      <c r="G34" s="1694">
        <v>0</v>
      </c>
      <c r="H34" s="1705">
        <v>-139</v>
      </c>
      <c r="I34" s="1694"/>
      <c r="J34" s="1694">
        <v>43</v>
      </c>
      <c r="K34" s="1694">
        <v>0</v>
      </c>
      <c r="L34" s="1706">
        <v>-96</v>
      </c>
    </row>
    <row r="35" spans="1:12" ht="12.75" customHeight="1" x14ac:dyDescent="0.2">
      <c r="A35" s="435" t="s">
        <v>58</v>
      </c>
      <c r="B35" s="430"/>
      <c r="C35" s="430"/>
      <c r="D35" s="1135"/>
      <c r="E35" s="1135"/>
      <c r="F35" s="1135"/>
      <c r="G35" s="1135"/>
      <c r="H35" s="1135"/>
      <c r="I35" s="1135"/>
      <c r="J35" s="1135"/>
      <c r="K35" s="1135"/>
      <c r="L35" s="1135"/>
    </row>
    <row r="36" spans="1:12" ht="9.75" customHeight="1" x14ac:dyDescent="0.2">
      <c r="A36" s="435" t="s">
        <v>59</v>
      </c>
      <c r="B36" s="430"/>
      <c r="C36" s="430"/>
      <c r="D36" s="1135"/>
      <c r="E36" s="1135"/>
      <c r="F36" s="1135"/>
      <c r="G36" s="1135"/>
      <c r="H36" s="1135"/>
      <c r="I36" s="1135"/>
      <c r="J36" s="1135"/>
      <c r="K36" s="1135"/>
      <c r="L36" s="1135"/>
    </row>
    <row r="37" spans="1:12" ht="10.5" customHeight="1" x14ac:dyDescent="0.2"/>
    <row r="38" spans="1:12" ht="10.5" customHeight="1" x14ac:dyDescent="0.2"/>
  </sheetData>
  <mergeCells count="10">
    <mergeCell ref="A4:B5"/>
    <mergeCell ref="D4:H4"/>
    <mergeCell ref="I4:I5"/>
    <mergeCell ref="J4:J5"/>
    <mergeCell ref="G1:K1"/>
    <mergeCell ref="G2:L2"/>
    <mergeCell ref="G3:H3"/>
    <mergeCell ref="K4:K5"/>
    <mergeCell ref="L4:L5"/>
    <mergeCell ref="A1:B1"/>
  </mergeCells>
  <phoneticPr fontId="2" type="noConversion"/>
  <printOptions horizontalCentered="1"/>
  <pageMargins left="0.19685039370078741" right="0.19685039370078741" top="0.6692913385826772" bottom="0.51181102362204722" header="0" footer="0.31496062992125984"/>
  <pageSetup paperSize="9" firstPageNumber="31" fitToWidth="0" orientation="landscape" r:id="rId1"/>
  <headerFooter alignWithMargins="0">
    <oddFooter>&amp;C&amp;P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2">
    <pageSetUpPr fitToPage="1"/>
  </sheetPr>
  <dimension ref="A1:I97"/>
  <sheetViews>
    <sheetView view="pageBreakPreview" zoomScale="75" zoomScaleNormal="100" zoomScaleSheetLayoutView="75" workbookViewId="0">
      <selection sqref="A1:B1"/>
    </sheetView>
  </sheetViews>
  <sheetFormatPr defaultRowHeight="12.75" x14ac:dyDescent="0.2"/>
  <cols>
    <col min="1" max="1" width="10.5703125" style="504" customWidth="1"/>
    <col min="2" max="2" width="17.140625" style="504" customWidth="1"/>
    <col min="3" max="3" width="9.85546875" style="1190" customWidth="1"/>
    <col min="4" max="4" width="11.28515625" style="1190" customWidth="1"/>
    <col min="5" max="9" width="9.85546875" style="1190" customWidth="1"/>
    <col min="10" max="16384" width="9.140625" style="504"/>
  </cols>
  <sheetData>
    <row r="1" spans="1:9" ht="27.75" customHeight="1" x14ac:dyDescent="0.2">
      <c r="A1" s="3323" t="s">
        <v>184</v>
      </c>
      <c r="B1" s="3075"/>
      <c r="C1" s="1167"/>
      <c r="D1" s="3311" t="str">
        <f>[7]Coverage!I7</f>
        <v>Poland</v>
      </c>
      <c r="E1" s="3311"/>
      <c r="F1" s="3311"/>
      <c r="G1" s="3311"/>
      <c r="H1" s="3311"/>
      <c r="I1" s="1168">
        <f>[7]Coverage!I9</f>
        <v>964</v>
      </c>
    </row>
    <row r="2" spans="1:9" ht="14.25" x14ac:dyDescent="0.2">
      <c r="A2" s="502" t="s">
        <v>289</v>
      </c>
      <c r="B2" s="525"/>
      <c r="C2" s="1167"/>
      <c r="D2" s="3341" t="s">
        <v>704</v>
      </c>
      <c r="E2" s="3341"/>
      <c r="F2" s="3341"/>
      <c r="G2" s="3341"/>
      <c r="H2" s="3341"/>
      <c r="I2" s="3341"/>
    </row>
    <row r="3" spans="1:9" ht="12.75" customHeight="1" x14ac:dyDescent="0.2">
      <c r="A3" s="525"/>
      <c r="B3" s="525"/>
      <c r="C3" s="1167"/>
      <c r="D3" s="1167"/>
      <c r="E3" s="1167"/>
      <c r="F3" s="1167"/>
      <c r="G3" s="3342">
        <f>[7]Coverage!I11</f>
        <v>2007</v>
      </c>
      <c r="H3" s="3342"/>
      <c r="I3" s="3342"/>
    </row>
    <row r="4" spans="1:9" ht="13.5" customHeight="1" x14ac:dyDescent="0.2">
      <c r="A4" s="586" t="s">
        <v>705</v>
      </c>
      <c r="B4" s="521"/>
      <c r="C4" s="1187"/>
      <c r="D4" s="1187"/>
      <c r="E4" s="1216"/>
      <c r="F4" s="1217"/>
      <c r="G4" s="1218"/>
      <c r="H4" s="1216"/>
      <c r="I4" s="1219"/>
    </row>
    <row r="5" spans="1:9" ht="12.75" customHeight="1" x14ac:dyDescent="0.2">
      <c r="A5" s="526" t="s">
        <v>706</v>
      </c>
      <c r="B5" s="521"/>
      <c r="C5" s="1187"/>
      <c r="D5" s="1187"/>
      <c r="E5" s="1187"/>
      <c r="F5" s="1187"/>
      <c r="G5" s="1187"/>
      <c r="H5" s="1187"/>
      <c r="I5" s="1187"/>
    </row>
    <row r="6" spans="1:9" ht="12.75" customHeight="1" x14ac:dyDescent="0.2">
      <c r="A6" s="3343"/>
      <c r="B6" s="3344"/>
      <c r="C6" s="3347" t="s">
        <v>707</v>
      </c>
      <c r="D6" s="3348"/>
      <c r="E6" s="3348"/>
      <c r="F6" s="3348"/>
      <c r="G6" s="3348"/>
      <c r="H6" s="3348"/>
      <c r="I6" s="3349"/>
    </row>
    <row r="7" spans="1:9" ht="33" customHeight="1" x14ac:dyDescent="0.2">
      <c r="A7" s="3345"/>
      <c r="B7" s="3346"/>
      <c r="C7" s="2092" t="s">
        <v>556</v>
      </c>
      <c r="D7" s="2093" t="s">
        <v>557</v>
      </c>
      <c r="E7" s="2093" t="s">
        <v>708</v>
      </c>
      <c r="F7" s="2093" t="s">
        <v>709</v>
      </c>
      <c r="G7" s="2093" t="s">
        <v>710</v>
      </c>
      <c r="H7" s="2094" t="s">
        <v>711</v>
      </c>
      <c r="I7" s="2095" t="s">
        <v>712</v>
      </c>
    </row>
    <row r="8" spans="1:9" ht="12.75" customHeight="1" x14ac:dyDescent="0.2">
      <c r="A8" s="3338" t="s">
        <v>713</v>
      </c>
      <c r="B8" s="587" t="s">
        <v>734</v>
      </c>
      <c r="C8" s="1786"/>
      <c r="D8" s="1787">
        <v>104</v>
      </c>
      <c r="E8" s="1787">
        <v>0</v>
      </c>
      <c r="F8" s="1787">
        <v>104</v>
      </c>
      <c r="G8" s="1788"/>
      <c r="H8" s="1789">
        <v>375</v>
      </c>
      <c r="I8" s="1790">
        <v>479</v>
      </c>
    </row>
    <row r="9" spans="1:9" ht="12.75" customHeight="1" x14ac:dyDescent="0.2">
      <c r="A9" s="3339"/>
      <c r="B9" s="588" t="s">
        <v>557</v>
      </c>
      <c r="C9" s="1791">
        <v>476</v>
      </c>
      <c r="D9" s="1792"/>
      <c r="E9" s="1793">
        <v>0</v>
      </c>
      <c r="F9" s="1793">
        <v>476</v>
      </c>
      <c r="G9" s="1794"/>
      <c r="H9" s="1795">
        <v>194</v>
      </c>
      <c r="I9" s="1796">
        <v>670</v>
      </c>
    </row>
    <row r="10" spans="1:9" ht="12.75" customHeight="1" x14ac:dyDescent="0.2">
      <c r="A10" s="3339"/>
      <c r="B10" s="588" t="s">
        <v>708</v>
      </c>
      <c r="C10" s="1791">
        <v>0</v>
      </c>
      <c r="D10" s="1793">
        <v>4</v>
      </c>
      <c r="E10" s="1792"/>
      <c r="F10" s="1793">
        <v>4</v>
      </c>
      <c r="G10" s="1794"/>
      <c r="H10" s="1795">
        <v>63</v>
      </c>
      <c r="I10" s="1796">
        <v>67</v>
      </c>
    </row>
    <row r="11" spans="1:9" ht="12.75" customHeight="1" x14ac:dyDescent="0.2">
      <c r="A11" s="3339"/>
      <c r="B11" s="589" t="s">
        <v>709</v>
      </c>
      <c r="C11" s="1797">
        <v>476</v>
      </c>
      <c r="D11" s="1798">
        <v>108</v>
      </c>
      <c r="E11" s="1798">
        <v>0</v>
      </c>
      <c r="F11" s="1799"/>
      <c r="G11" s="1794"/>
      <c r="H11" s="1800">
        <v>632</v>
      </c>
      <c r="I11" s="1796">
        <v>1216</v>
      </c>
    </row>
    <row r="12" spans="1:9" ht="12.75" customHeight="1" x14ac:dyDescent="0.2">
      <c r="A12" s="3339"/>
      <c r="B12" s="588" t="s">
        <v>710</v>
      </c>
      <c r="C12" s="1801"/>
      <c r="D12" s="1802"/>
      <c r="E12" s="1803"/>
      <c r="F12" s="1803"/>
      <c r="G12" s="1799"/>
      <c r="H12" s="1804"/>
      <c r="I12" s="1805"/>
    </row>
    <row r="13" spans="1:9" ht="12.75" customHeight="1" x14ac:dyDescent="0.2">
      <c r="A13" s="3339"/>
      <c r="B13" s="590" t="s">
        <v>711</v>
      </c>
      <c r="C13" s="1798">
        <v>415</v>
      </c>
      <c r="D13" s="1798">
        <v>108</v>
      </c>
      <c r="E13" s="1798">
        <v>0</v>
      </c>
      <c r="F13" s="1806">
        <v>523</v>
      </c>
      <c r="G13" s="1807"/>
      <c r="H13" s="1808"/>
      <c r="I13" s="1796">
        <v>523</v>
      </c>
    </row>
    <row r="14" spans="1:9" ht="12.75" customHeight="1" x14ac:dyDescent="0.2">
      <c r="A14" s="3340"/>
      <c r="B14" s="591" t="s">
        <v>714</v>
      </c>
      <c r="C14" s="1809">
        <v>891</v>
      </c>
      <c r="D14" s="1810">
        <v>216</v>
      </c>
      <c r="E14" s="1810">
        <v>0</v>
      </c>
      <c r="F14" s="1810">
        <v>1107</v>
      </c>
      <c r="G14" s="1811"/>
      <c r="H14" s="1810">
        <v>632</v>
      </c>
      <c r="I14" s="1812">
        <v>1739</v>
      </c>
    </row>
    <row r="15" spans="1:9" ht="12.75" customHeight="1" x14ac:dyDescent="0.2">
      <c r="A15" s="521"/>
      <c r="B15" s="521"/>
      <c r="C15" s="1187"/>
      <c r="D15" s="1187"/>
      <c r="E15" s="1187"/>
      <c r="F15" s="1187"/>
      <c r="G15" s="1187"/>
      <c r="H15" s="1187"/>
      <c r="I15" s="1308"/>
    </row>
    <row r="16" spans="1:9" ht="12.75" customHeight="1" x14ac:dyDescent="0.2">
      <c r="A16" s="526" t="s">
        <v>715</v>
      </c>
      <c r="B16" s="521"/>
      <c r="C16" s="1187"/>
      <c r="D16" s="1187"/>
      <c r="E16" s="1187"/>
      <c r="F16" s="1187"/>
      <c r="G16" s="1187"/>
      <c r="H16" s="1187"/>
      <c r="I16" s="1187"/>
    </row>
    <row r="17" spans="1:9" ht="12.75" customHeight="1" x14ac:dyDescent="0.2">
      <c r="A17" s="3343"/>
      <c r="B17" s="3344"/>
      <c r="C17" s="3347" t="s">
        <v>716</v>
      </c>
      <c r="D17" s="3348"/>
      <c r="E17" s="3348"/>
      <c r="F17" s="3348"/>
      <c r="G17" s="3348"/>
      <c r="H17" s="3348"/>
      <c r="I17" s="3349"/>
    </row>
    <row r="18" spans="1:9" ht="33" customHeight="1" x14ac:dyDescent="0.2">
      <c r="A18" s="3345"/>
      <c r="B18" s="3346"/>
      <c r="C18" s="2092" t="s">
        <v>556</v>
      </c>
      <c r="D18" s="2093" t="s">
        <v>557</v>
      </c>
      <c r="E18" s="2093" t="s">
        <v>708</v>
      </c>
      <c r="F18" s="2093" t="s">
        <v>709</v>
      </c>
      <c r="G18" s="2093" t="s">
        <v>710</v>
      </c>
      <c r="H18" s="2094" t="s">
        <v>711</v>
      </c>
      <c r="I18" s="2095" t="s">
        <v>712</v>
      </c>
    </row>
    <row r="19" spans="1:9" ht="12.75" customHeight="1" x14ac:dyDescent="0.2">
      <c r="A19" s="3338" t="s">
        <v>717</v>
      </c>
      <c r="B19" s="587" t="s">
        <v>734</v>
      </c>
      <c r="C19" s="1786"/>
      <c r="D19" s="1787">
        <v>0</v>
      </c>
      <c r="E19" s="1787">
        <v>0</v>
      </c>
      <c r="F19" s="1787">
        <v>0</v>
      </c>
      <c r="G19" s="1788"/>
      <c r="H19" s="1789">
        <v>13</v>
      </c>
      <c r="I19" s="1790">
        <v>13</v>
      </c>
    </row>
    <row r="20" spans="1:9" ht="12.75" customHeight="1" x14ac:dyDescent="0.2">
      <c r="A20" s="3339"/>
      <c r="B20" s="588" t="s">
        <v>557</v>
      </c>
      <c r="C20" s="1791">
        <v>0</v>
      </c>
      <c r="D20" s="1792"/>
      <c r="E20" s="1793">
        <v>0</v>
      </c>
      <c r="F20" s="1793">
        <v>0</v>
      </c>
      <c r="G20" s="1794"/>
      <c r="H20" s="1795">
        <v>0</v>
      </c>
      <c r="I20" s="1796">
        <v>0</v>
      </c>
    </row>
    <row r="21" spans="1:9" ht="12.75" customHeight="1" x14ac:dyDescent="0.2">
      <c r="A21" s="3339"/>
      <c r="B21" s="588" t="s">
        <v>708</v>
      </c>
      <c r="C21" s="1791">
        <v>0</v>
      </c>
      <c r="D21" s="1793">
        <v>0</v>
      </c>
      <c r="E21" s="1792"/>
      <c r="F21" s="1793">
        <v>0</v>
      </c>
      <c r="G21" s="1794"/>
      <c r="H21" s="1795">
        <v>0</v>
      </c>
      <c r="I21" s="1796">
        <v>0</v>
      </c>
    </row>
    <row r="22" spans="1:9" ht="12.75" customHeight="1" x14ac:dyDescent="0.2">
      <c r="A22" s="3339"/>
      <c r="B22" s="589" t="s">
        <v>709</v>
      </c>
      <c r="C22" s="1797">
        <v>0</v>
      </c>
      <c r="D22" s="1798">
        <v>0</v>
      </c>
      <c r="E22" s="1798">
        <v>0</v>
      </c>
      <c r="F22" s="1799"/>
      <c r="G22" s="1794"/>
      <c r="H22" s="1813">
        <v>13</v>
      </c>
      <c r="I22" s="1796">
        <v>13</v>
      </c>
    </row>
    <row r="23" spans="1:9" ht="12.75" customHeight="1" x14ac:dyDescent="0.2">
      <c r="A23" s="3339"/>
      <c r="B23" s="588" t="s">
        <v>710</v>
      </c>
      <c r="C23" s="1801"/>
      <c r="D23" s="1803"/>
      <c r="E23" s="1803"/>
      <c r="F23" s="1803"/>
      <c r="G23" s="1799"/>
      <c r="H23" s="1804"/>
      <c r="I23" s="1805"/>
    </row>
    <row r="24" spans="1:9" ht="12.75" customHeight="1" x14ac:dyDescent="0.2">
      <c r="A24" s="3339"/>
      <c r="B24" s="590" t="s">
        <v>711</v>
      </c>
      <c r="C24" s="1797">
        <v>0</v>
      </c>
      <c r="D24" s="1798">
        <v>0</v>
      </c>
      <c r="E24" s="1798">
        <v>0</v>
      </c>
      <c r="F24" s="1806">
        <v>0</v>
      </c>
      <c r="G24" s="1807"/>
      <c r="H24" s="1808"/>
      <c r="I24" s="1796">
        <v>0</v>
      </c>
    </row>
    <row r="25" spans="1:9" ht="12.75" customHeight="1" x14ac:dyDescent="0.2">
      <c r="A25" s="3340"/>
      <c r="B25" s="591" t="s">
        <v>714</v>
      </c>
      <c r="C25" s="1809">
        <v>0</v>
      </c>
      <c r="D25" s="1810">
        <v>0</v>
      </c>
      <c r="E25" s="1810">
        <v>0</v>
      </c>
      <c r="F25" s="1810">
        <v>0</v>
      </c>
      <c r="G25" s="1811"/>
      <c r="H25" s="1810">
        <v>13</v>
      </c>
      <c r="I25" s="1812">
        <v>13</v>
      </c>
    </row>
    <row r="26" spans="1:9" ht="12.75" customHeight="1" x14ac:dyDescent="0.2">
      <c r="A26" s="521"/>
      <c r="B26" s="521"/>
      <c r="C26" s="1187"/>
      <c r="D26" s="1187"/>
      <c r="E26" s="1187"/>
      <c r="F26" s="1187"/>
      <c r="G26" s="1187"/>
      <c r="H26" s="1187"/>
      <c r="I26" s="1308"/>
    </row>
    <row r="27" spans="1:9" ht="12.75" customHeight="1" x14ac:dyDescent="0.2">
      <c r="A27" s="526" t="s">
        <v>718</v>
      </c>
      <c r="B27" s="521"/>
      <c r="C27" s="1187"/>
      <c r="D27" s="1187"/>
      <c r="E27" s="1187"/>
      <c r="F27" s="1187"/>
      <c r="G27" s="1187"/>
      <c r="H27" s="1187"/>
      <c r="I27" s="1187"/>
    </row>
    <row r="28" spans="1:9" ht="12.75" customHeight="1" x14ac:dyDescent="0.2">
      <c r="A28" s="3343"/>
      <c r="B28" s="3344"/>
      <c r="C28" s="3347" t="s">
        <v>719</v>
      </c>
      <c r="D28" s="3348"/>
      <c r="E28" s="3348"/>
      <c r="F28" s="3348"/>
      <c r="G28" s="3348"/>
      <c r="H28" s="3348"/>
      <c r="I28" s="3349"/>
    </row>
    <row r="29" spans="1:9" ht="33" customHeight="1" x14ac:dyDescent="0.2">
      <c r="A29" s="3345"/>
      <c r="B29" s="3346"/>
      <c r="C29" s="2092" t="s">
        <v>556</v>
      </c>
      <c r="D29" s="2093" t="s">
        <v>557</v>
      </c>
      <c r="E29" s="2093" t="s">
        <v>708</v>
      </c>
      <c r="F29" s="2093" t="s">
        <v>709</v>
      </c>
      <c r="G29" s="2093" t="s">
        <v>710</v>
      </c>
      <c r="H29" s="2094" t="s">
        <v>711</v>
      </c>
      <c r="I29" s="2095" t="s">
        <v>712</v>
      </c>
    </row>
    <row r="30" spans="1:9" ht="12.75" customHeight="1" x14ac:dyDescent="0.2">
      <c r="A30" s="3338" t="s">
        <v>720</v>
      </c>
      <c r="B30" s="587" t="s">
        <v>734</v>
      </c>
      <c r="C30" s="1786"/>
      <c r="D30" s="1787">
        <v>17408</v>
      </c>
      <c r="E30" s="1787">
        <v>56133</v>
      </c>
      <c r="F30" s="1787">
        <v>73541</v>
      </c>
      <c r="G30" s="1788"/>
      <c r="H30" s="1789">
        <v>53697</v>
      </c>
      <c r="I30" s="1790">
        <v>127238</v>
      </c>
    </row>
    <row r="31" spans="1:9" ht="12.75" customHeight="1" x14ac:dyDescent="0.2">
      <c r="A31" s="3339"/>
      <c r="B31" s="588" t="s">
        <v>557</v>
      </c>
      <c r="C31" s="1791">
        <v>1900</v>
      </c>
      <c r="D31" s="1792"/>
      <c r="E31" s="1793">
        <v>18</v>
      </c>
      <c r="F31" s="1793">
        <v>1918</v>
      </c>
      <c r="G31" s="1794"/>
      <c r="H31" s="1795">
        <v>120</v>
      </c>
      <c r="I31" s="1796">
        <v>2038</v>
      </c>
    </row>
    <row r="32" spans="1:9" ht="12.75" customHeight="1" x14ac:dyDescent="0.2">
      <c r="A32" s="3339"/>
      <c r="B32" s="588" t="s">
        <v>708</v>
      </c>
      <c r="C32" s="1791">
        <v>0</v>
      </c>
      <c r="D32" s="1793">
        <v>4665</v>
      </c>
      <c r="E32" s="1792"/>
      <c r="F32" s="1793">
        <v>4665</v>
      </c>
      <c r="G32" s="1794"/>
      <c r="H32" s="1795">
        <v>19709</v>
      </c>
      <c r="I32" s="1796">
        <v>24374</v>
      </c>
    </row>
    <row r="33" spans="1:9" ht="12.75" customHeight="1" x14ac:dyDescent="0.2">
      <c r="A33" s="3339"/>
      <c r="B33" s="589" t="s">
        <v>709</v>
      </c>
      <c r="C33" s="1797">
        <v>1900</v>
      </c>
      <c r="D33" s="1798">
        <v>22073</v>
      </c>
      <c r="E33" s="1798">
        <v>56151</v>
      </c>
      <c r="F33" s="1799"/>
      <c r="G33" s="1794"/>
      <c r="H33" s="1800">
        <v>73526</v>
      </c>
      <c r="I33" s="1796">
        <v>153650</v>
      </c>
    </row>
    <row r="34" spans="1:9" ht="12.75" customHeight="1" x14ac:dyDescent="0.2">
      <c r="A34" s="3339"/>
      <c r="B34" s="588" t="s">
        <v>710</v>
      </c>
      <c r="C34" s="1801"/>
      <c r="D34" s="1802"/>
      <c r="E34" s="1803"/>
      <c r="F34" s="1803"/>
      <c r="G34" s="1799"/>
      <c r="H34" s="1804"/>
      <c r="I34" s="1805"/>
    </row>
    <row r="35" spans="1:9" ht="12.75" customHeight="1" x14ac:dyDescent="0.2">
      <c r="A35" s="3339"/>
      <c r="B35" s="590" t="s">
        <v>711</v>
      </c>
      <c r="C35" s="1797">
        <v>1868</v>
      </c>
      <c r="D35" s="1798">
        <v>137</v>
      </c>
      <c r="E35" s="1798">
        <v>0</v>
      </c>
      <c r="F35" s="1806">
        <v>2005</v>
      </c>
      <c r="G35" s="1807"/>
      <c r="H35" s="1808"/>
      <c r="I35" s="1796">
        <v>2005</v>
      </c>
    </row>
    <row r="36" spans="1:9" ht="12.75" customHeight="1" x14ac:dyDescent="0.2">
      <c r="A36" s="3340"/>
      <c r="B36" s="591" t="s">
        <v>714</v>
      </c>
      <c r="C36" s="1809">
        <v>3768</v>
      </c>
      <c r="D36" s="1810">
        <v>22210</v>
      </c>
      <c r="E36" s="1810">
        <v>56151</v>
      </c>
      <c r="F36" s="1810">
        <v>82129</v>
      </c>
      <c r="G36" s="1811"/>
      <c r="H36" s="1810">
        <v>73526</v>
      </c>
      <c r="I36" s="1812">
        <v>155655</v>
      </c>
    </row>
    <row r="37" spans="1:9" ht="12.75" customHeight="1" x14ac:dyDescent="0.2">
      <c r="A37" s="592"/>
      <c r="B37" s="593"/>
      <c r="C37" s="1207"/>
      <c r="D37" s="1207"/>
      <c r="E37" s="1207"/>
      <c r="F37" s="1207"/>
      <c r="G37" s="1207"/>
      <c r="H37" s="1207"/>
      <c r="I37" s="1308"/>
    </row>
    <row r="38" spans="1:9" ht="12.75" customHeight="1" x14ac:dyDescent="0.2">
      <c r="A38" s="526" t="s">
        <v>721</v>
      </c>
      <c r="B38" s="521"/>
      <c r="C38" s="1187"/>
      <c r="D38" s="1187"/>
      <c r="E38" s="1187"/>
      <c r="F38" s="1187"/>
      <c r="G38" s="1187"/>
      <c r="H38" s="1187"/>
      <c r="I38" s="1187"/>
    </row>
    <row r="39" spans="1:9" ht="12.75" customHeight="1" x14ac:dyDescent="0.2">
      <c r="A39" s="3343"/>
      <c r="B39" s="3344"/>
      <c r="C39" s="3347" t="s">
        <v>722</v>
      </c>
      <c r="D39" s="3348"/>
      <c r="E39" s="3348"/>
      <c r="F39" s="3348"/>
      <c r="G39" s="3348"/>
      <c r="H39" s="3348"/>
      <c r="I39" s="3349"/>
    </row>
    <row r="40" spans="1:9" ht="33" customHeight="1" x14ac:dyDescent="0.2">
      <c r="A40" s="3345"/>
      <c r="B40" s="3346"/>
      <c r="C40" s="2092" t="s">
        <v>556</v>
      </c>
      <c r="D40" s="2093" t="s">
        <v>557</v>
      </c>
      <c r="E40" s="2093" t="s">
        <v>708</v>
      </c>
      <c r="F40" s="2093" t="s">
        <v>709</v>
      </c>
      <c r="G40" s="2093" t="s">
        <v>710</v>
      </c>
      <c r="H40" s="2094" t="s">
        <v>711</v>
      </c>
      <c r="I40" s="2095" t="s">
        <v>712</v>
      </c>
    </row>
    <row r="41" spans="1:9" ht="12.75" customHeight="1" x14ac:dyDescent="0.2">
      <c r="A41" s="3338" t="s">
        <v>723</v>
      </c>
      <c r="B41" s="587" t="s">
        <v>734</v>
      </c>
      <c r="C41" s="1814"/>
      <c r="D41" s="1815">
        <v>1160</v>
      </c>
      <c r="E41" s="1815">
        <v>0</v>
      </c>
      <c r="F41" s="1815">
        <v>1160</v>
      </c>
      <c r="G41" s="1816"/>
      <c r="H41" s="1817">
        <v>1817</v>
      </c>
      <c r="I41" s="1818">
        <v>2977</v>
      </c>
    </row>
    <row r="42" spans="1:9" ht="12.75" customHeight="1" x14ac:dyDescent="0.2">
      <c r="A42" s="3339"/>
      <c r="B42" s="588" t="s">
        <v>557</v>
      </c>
      <c r="C42" s="1819">
        <v>17</v>
      </c>
      <c r="D42" s="1792"/>
      <c r="E42" s="1793">
        <v>0</v>
      </c>
      <c r="F42" s="1793">
        <v>17</v>
      </c>
      <c r="G42" s="1794"/>
      <c r="H42" s="1795">
        <v>316</v>
      </c>
      <c r="I42" s="1813">
        <v>333</v>
      </c>
    </row>
    <row r="43" spans="1:9" ht="12.75" customHeight="1" x14ac:dyDescent="0.2">
      <c r="A43" s="3339"/>
      <c r="B43" s="588" t="s">
        <v>708</v>
      </c>
      <c r="C43" s="1819">
        <v>0</v>
      </c>
      <c r="D43" s="1793">
        <v>0</v>
      </c>
      <c r="E43" s="1792"/>
      <c r="F43" s="1793">
        <v>0</v>
      </c>
      <c r="G43" s="1794"/>
      <c r="H43" s="1795">
        <v>0</v>
      </c>
      <c r="I43" s="1813">
        <v>0</v>
      </c>
    </row>
    <row r="44" spans="1:9" ht="12.75" customHeight="1" x14ac:dyDescent="0.2">
      <c r="A44" s="3339"/>
      <c r="B44" s="589" t="s">
        <v>709</v>
      </c>
      <c r="C44" s="1820">
        <v>17</v>
      </c>
      <c r="D44" s="1798">
        <v>1160</v>
      </c>
      <c r="E44" s="1798">
        <v>0</v>
      </c>
      <c r="F44" s="1799"/>
      <c r="G44" s="1794"/>
      <c r="H44" s="1800">
        <v>2133</v>
      </c>
      <c r="I44" s="1813">
        <v>3310</v>
      </c>
    </row>
    <row r="45" spans="1:9" ht="12.75" customHeight="1" x14ac:dyDescent="0.2">
      <c r="A45" s="3339"/>
      <c r="B45" s="588" t="s">
        <v>710</v>
      </c>
      <c r="C45" s="1821"/>
      <c r="D45" s="1803"/>
      <c r="E45" s="1803"/>
      <c r="F45" s="1803"/>
      <c r="G45" s="1799"/>
      <c r="H45" s="1804"/>
      <c r="I45" s="1822"/>
    </row>
    <row r="46" spans="1:9" ht="12.75" customHeight="1" x14ac:dyDescent="0.2">
      <c r="A46" s="3339"/>
      <c r="B46" s="590" t="s">
        <v>711</v>
      </c>
      <c r="C46" s="1823">
        <v>0</v>
      </c>
      <c r="D46" s="1824">
        <v>31</v>
      </c>
      <c r="E46" s="1824">
        <v>0</v>
      </c>
      <c r="F46" s="1825">
        <v>31</v>
      </c>
      <c r="G46" s="1826"/>
      <c r="H46" s="1827"/>
      <c r="I46" s="1828">
        <v>31</v>
      </c>
    </row>
    <row r="47" spans="1:9" ht="12.75" customHeight="1" x14ac:dyDescent="0.2">
      <c r="A47" s="3340"/>
      <c r="B47" s="591" t="s">
        <v>714</v>
      </c>
      <c r="C47" s="1829">
        <v>17</v>
      </c>
      <c r="D47" s="1830">
        <v>1191</v>
      </c>
      <c r="E47" s="1830">
        <v>0</v>
      </c>
      <c r="F47" s="1830">
        <v>1208</v>
      </c>
      <c r="G47" s="1831"/>
      <c r="H47" s="1832">
        <v>2133</v>
      </c>
      <c r="I47" s="1833">
        <v>3341</v>
      </c>
    </row>
    <row r="48" spans="1:9" ht="12.75" customHeight="1" x14ac:dyDescent="0.2">
      <c r="A48" s="594"/>
      <c r="B48" s="593"/>
      <c r="C48" s="1207"/>
      <c r="D48" s="1207"/>
      <c r="E48" s="1207"/>
      <c r="F48" s="1207"/>
      <c r="G48" s="1207"/>
      <c r="H48" s="1207"/>
      <c r="I48" s="1308"/>
    </row>
    <row r="49" spans="1:9" ht="12.75" customHeight="1" x14ac:dyDescent="0.2">
      <c r="A49" s="526" t="s">
        <v>724</v>
      </c>
      <c r="B49" s="521"/>
      <c r="C49" s="1187"/>
      <c r="D49" s="1187"/>
      <c r="E49" s="1187"/>
      <c r="F49" s="1187"/>
      <c r="G49" s="1187"/>
      <c r="H49" s="1187"/>
      <c r="I49" s="1187"/>
    </row>
    <row r="50" spans="1:9" ht="12.75" customHeight="1" x14ac:dyDescent="0.2">
      <c r="A50" s="3343"/>
      <c r="B50" s="3344"/>
      <c r="C50" s="3347" t="s">
        <v>725</v>
      </c>
      <c r="D50" s="3348"/>
      <c r="E50" s="3348"/>
      <c r="F50" s="3348"/>
      <c r="G50" s="3348"/>
      <c r="H50" s="3348"/>
      <c r="I50" s="3349"/>
    </row>
    <row r="51" spans="1:9" ht="33" customHeight="1" x14ac:dyDescent="0.2">
      <c r="A51" s="3345"/>
      <c r="B51" s="3346"/>
      <c r="C51" s="2092" t="s">
        <v>556</v>
      </c>
      <c r="D51" s="2093" t="s">
        <v>557</v>
      </c>
      <c r="E51" s="2093" t="s">
        <v>708</v>
      </c>
      <c r="F51" s="2093" t="s">
        <v>709</v>
      </c>
      <c r="G51" s="2093" t="s">
        <v>710</v>
      </c>
      <c r="H51" s="2094" t="s">
        <v>711</v>
      </c>
      <c r="I51" s="2095" t="s">
        <v>726</v>
      </c>
    </row>
    <row r="52" spans="1:9" ht="12.75" customHeight="1" x14ac:dyDescent="0.2">
      <c r="A52" s="3338" t="s">
        <v>727</v>
      </c>
      <c r="B52" s="587" t="s">
        <v>734</v>
      </c>
      <c r="C52" s="1786"/>
      <c r="D52" s="1787">
        <v>201</v>
      </c>
      <c r="E52" s="1787">
        <v>605</v>
      </c>
      <c r="F52" s="1787">
        <v>806</v>
      </c>
      <c r="G52" s="1788"/>
      <c r="H52" s="1789">
        <v>0</v>
      </c>
      <c r="I52" s="1834">
        <v>806</v>
      </c>
    </row>
    <row r="53" spans="1:9" ht="12.75" customHeight="1" x14ac:dyDescent="0.2">
      <c r="A53" s="3339"/>
      <c r="B53" s="588" t="s">
        <v>557</v>
      </c>
      <c r="C53" s="1791">
        <v>0</v>
      </c>
      <c r="D53" s="1792"/>
      <c r="E53" s="1793">
        <v>0</v>
      </c>
      <c r="F53" s="1793">
        <v>0</v>
      </c>
      <c r="G53" s="1794"/>
      <c r="H53" s="1795">
        <v>0</v>
      </c>
      <c r="I53" s="1336">
        <v>0</v>
      </c>
    </row>
    <row r="54" spans="1:9" ht="12.75" customHeight="1" x14ac:dyDescent="0.2">
      <c r="A54" s="3339"/>
      <c r="B54" s="588" t="s">
        <v>708</v>
      </c>
      <c r="C54" s="1791">
        <v>0</v>
      </c>
      <c r="D54" s="1793">
        <v>0</v>
      </c>
      <c r="E54" s="1792"/>
      <c r="F54" s="1793">
        <v>0</v>
      </c>
      <c r="G54" s="1794"/>
      <c r="H54" s="1795">
        <v>0</v>
      </c>
      <c r="I54" s="1835">
        <v>0</v>
      </c>
    </row>
    <row r="55" spans="1:9" ht="12.75" customHeight="1" x14ac:dyDescent="0.2">
      <c r="A55" s="3339"/>
      <c r="B55" s="589" t="s">
        <v>709</v>
      </c>
      <c r="C55" s="1797">
        <v>0</v>
      </c>
      <c r="D55" s="1798">
        <v>201</v>
      </c>
      <c r="E55" s="1798">
        <v>605</v>
      </c>
      <c r="F55" s="1799"/>
      <c r="G55" s="1803"/>
      <c r="H55" s="1800">
        <v>0</v>
      </c>
      <c r="I55" s="1796">
        <v>806</v>
      </c>
    </row>
    <row r="56" spans="1:9" ht="12.75" customHeight="1" x14ac:dyDescent="0.2">
      <c r="A56" s="3339"/>
      <c r="B56" s="588" t="s">
        <v>710</v>
      </c>
      <c r="C56" s="1801"/>
      <c r="D56" s="1803"/>
      <c r="E56" s="1803"/>
      <c r="F56" s="1807"/>
      <c r="G56" s="1836"/>
      <c r="H56" s="1804"/>
      <c r="I56" s="1805"/>
    </row>
    <row r="57" spans="1:9" ht="12.75" customHeight="1" x14ac:dyDescent="0.2">
      <c r="A57" s="3339"/>
      <c r="B57" s="590" t="s">
        <v>711</v>
      </c>
      <c r="C57" s="1797">
        <v>0</v>
      </c>
      <c r="D57" s="1798">
        <v>0</v>
      </c>
      <c r="E57" s="1798">
        <v>0</v>
      </c>
      <c r="F57" s="1806">
        <v>0</v>
      </c>
      <c r="G57" s="1807"/>
      <c r="H57" s="1808"/>
      <c r="I57" s="1796">
        <v>0</v>
      </c>
    </row>
    <row r="58" spans="1:9" ht="12.75" customHeight="1" x14ac:dyDescent="0.2">
      <c r="A58" s="3340"/>
      <c r="B58" s="591" t="s">
        <v>728</v>
      </c>
      <c r="C58" s="1809">
        <v>0</v>
      </c>
      <c r="D58" s="1810">
        <v>201</v>
      </c>
      <c r="E58" s="1810">
        <v>605</v>
      </c>
      <c r="F58" s="1810">
        <v>806</v>
      </c>
      <c r="G58" s="1811"/>
      <c r="H58" s="1810">
        <v>0</v>
      </c>
      <c r="I58" s="1812">
        <v>806</v>
      </c>
    </row>
    <row r="59" spans="1:9" ht="12.75" customHeight="1" x14ac:dyDescent="0.2">
      <c r="A59" s="594"/>
      <c r="B59" s="593"/>
      <c r="C59" s="1207"/>
      <c r="D59" s="1207"/>
      <c r="E59" s="1207"/>
      <c r="F59" s="1207"/>
      <c r="G59" s="1207"/>
      <c r="H59" s="1207"/>
      <c r="I59" s="1308"/>
    </row>
    <row r="60" spans="1:9" ht="12.75" customHeight="1" x14ac:dyDescent="0.2">
      <c r="A60" s="526" t="s">
        <v>729</v>
      </c>
      <c r="B60" s="521"/>
      <c r="C60" s="1187"/>
      <c r="D60" s="1187"/>
      <c r="E60" s="1187"/>
      <c r="F60" s="1187"/>
      <c r="G60" s="1187"/>
      <c r="H60" s="1187"/>
      <c r="I60" s="1187"/>
    </row>
    <row r="61" spans="1:9" ht="12.75" customHeight="1" x14ac:dyDescent="0.2">
      <c r="A61" s="3343"/>
      <c r="B61" s="3344"/>
      <c r="C61" s="3347" t="s">
        <v>730</v>
      </c>
      <c r="D61" s="3348"/>
      <c r="E61" s="3348"/>
      <c r="F61" s="3348"/>
      <c r="G61" s="3348"/>
      <c r="H61" s="3348"/>
      <c r="I61" s="3349"/>
    </row>
    <row r="62" spans="1:9" ht="33" customHeight="1" x14ac:dyDescent="0.2">
      <c r="A62" s="3345"/>
      <c r="B62" s="3346"/>
      <c r="C62" s="2092" t="s">
        <v>556</v>
      </c>
      <c r="D62" s="2093" t="s">
        <v>557</v>
      </c>
      <c r="E62" s="2093" t="s">
        <v>708</v>
      </c>
      <c r="F62" s="2093" t="s">
        <v>709</v>
      </c>
      <c r="G62" s="2093" t="s">
        <v>710</v>
      </c>
      <c r="H62" s="2094" t="s">
        <v>711</v>
      </c>
      <c r="I62" s="2095" t="s">
        <v>731</v>
      </c>
    </row>
    <row r="63" spans="1:9" ht="12.75" customHeight="1" x14ac:dyDescent="0.2">
      <c r="A63" s="3338" t="s">
        <v>732</v>
      </c>
      <c r="B63" s="587" t="s">
        <v>734</v>
      </c>
      <c r="C63" s="1786"/>
      <c r="D63" s="1787">
        <v>0</v>
      </c>
      <c r="E63" s="1787">
        <v>0</v>
      </c>
      <c r="F63" s="1787">
        <v>0</v>
      </c>
      <c r="G63" s="1788"/>
      <c r="H63" s="1789">
        <v>0</v>
      </c>
      <c r="I63" s="1790">
        <v>0</v>
      </c>
    </row>
    <row r="64" spans="1:9" ht="12.75" customHeight="1" x14ac:dyDescent="0.2">
      <c r="A64" s="3339"/>
      <c r="B64" s="588" t="s">
        <v>557</v>
      </c>
      <c r="C64" s="1791">
        <v>235</v>
      </c>
      <c r="D64" s="1792"/>
      <c r="E64" s="1793">
        <v>0</v>
      </c>
      <c r="F64" s="1793">
        <v>235</v>
      </c>
      <c r="G64" s="1794"/>
      <c r="H64" s="1795">
        <v>0</v>
      </c>
      <c r="I64" s="1796">
        <v>235</v>
      </c>
    </row>
    <row r="65" spans="1:9" ht="12.75" customHeight="1" x14ac:dyDescent="0.2">
      <c r="A65" s="3339"/>
      <c r="B65" s="588" t="s">
        <v>708</v>
      </c>
      <c r="C65" s="1791">
        <v>-80</v>
      </c>
      <c r="D65" s="1793">
        <v>0</v>
      </c>
      <c r="E65" s="1792"/>
      <c r="F65" s="1793">
        <v>-80</v>
      </c>
      <c r="G65" s="1794"/>
      <c r="H65" s="1795">
        <v>0</v>
      </c>
      <c r="I65" s="1796">
        <v>-80</v>
      </c>
    </row>
    <row r="66" spans="1:9" ht="12.75" customHeight="1" x14ac:dyDescent="0.2">
      <c r="A66" s="3339"/>
      <c r="B66" s="589" t="s">
        <v>709</v>
      </c>
      <c r="C66" s="1797">
        <v>155</v>
      </c>
      <c r="D66" s="1798">
        <v>0</v>
      </c>
      <c r="E66" s="1798">
        <v>0</v>
      </c>
      <c r="F66" s="1799"/>
      <c r="G66" s="1803"/>
      <c r="H66" s="1800">
        <v>0</v>
      </c>
      <c r="I66" s="1796">
        <v>155</v>
      </c>
    </row>
    <row r="67" spans="1:9" ht="12.75" customHeight="1" x14ac:dyDescent="0.2">
      <c r="A67" s="3339"/>
      <c r="B67" s="588" t="s">
        <v>710</v>
      </c>
      <c r="C67" s="1801"/>
      <c r="D67" s="1803"/>
      <c r="E67" s="1803"/>
      <c r="F67" s="1807"/>
      <c r="G67" s="1836"/>
      <c r="H67" s="1804"/>
      <c r="I67" s="1805"/>
    </row>
    <row r="68" spans="1:9" ht="12.75" customHeight="1" x14ac:dyDescent="0.2">
      <c r="A68" s="3339"/>
      <c r="B68" s="590" t="s">
        <v>711</v>
      </c>
      <c r="C68" s="1797">
        <v>-4</v>
      </c>
      <c r="D68" s="1798">
        <v>-68</v>
      </c>
      <c r="E68" s="1798">
        <v>0</v>
      </c>
      <c r="F68" s="1806">
        <v>-72</v>
      </c>
      <c r="G68" s="1807"/>
      <c r="H68" s="1808"/>
      <c r="I68" s="1796">
        <v>-72</v>
      </c>
    </row>
    <row r="69" spans="1:9" ht="12.75" customHeight="1" x14ac:dyDescent="0.2">
      <c r="A69" s="3340"/>
      <c r="B69" s="591" t="s">
        <v>733</v>
      </c>
      <c r="C69" s="1809">
        <v>151</v>
      </c>
      <c r="D69" s="1810">
        <v>-68</v>
      </c>
      <c r="E69" s="1810">
        <v>0</v>
      </c>
      <c r="F69" s="1810">
        <v>83</v>
      </c>
      <c r="G69" s="1811"/>
      <c r="H69" s="1810">
        <v>0</v>
      </c>
      <c r="I69" s="1812">
        <v>83</v>
      </c>
    </row>
    <row r="70" spans="1:9" ht="12.75" customHeight="1" x14ac:dyDescent="0.2">
      <c r="A70" s="594"/>
      <c r="B70" s="593"/>
      <c r="C70" s="1207"/>
      <c r="D70" s="1207"/>
      <c r="E70" s="1207"/>
      <c r="F70" s="1207"/>
      <c r="G70" s="1207"/>
      <c r="H70" s="1207"/>
      <c r="I70" s="1308"/>
    </row>
    <row r="71" spans="1:9" ht="12.75" customHeight="1" x14ac:dyDescent="0.2">
      <c r="A71" s="595" t="s">
        <v>459</v>
      </c>
      <c r="B71" s="593"/>
      <c r="C71" s="1207"/>
      <c r="D71" s="1207"/>
      <c r="E71" s="1207"/>
      <c r="F71" s="1207"/>
      <c r="G71" s="1207"/>
      <c r="H71" s="1207"/>
      <c r="I71" s="1184"/>
    </row>
    <row r="72" spans="1:9" ht="12.75" customHeight="1" x14ac:dyDescent="0.2">
      <c r="A72" s="526" t="s">
        <v>547</v>
      </c>
      <c r="B72" s="521"/>
      <c r="C72" s="1187"/>
      <c r="D72" s="1187"/>
      <c r="E72" s="1187"/>
      <c r="F72" s="1187"/>
      <c r="G72" s="1187"/>
      <c r="H72" s="1187"/>
      <c r="I72" s="1187"/>
    </row>
    <row r="73" spans="1:9" ht="12.75" customHeight="1" x14ac:dyDescent="0.2">
      <c r="A73" s="3343"/>
      <c r="B73" s="3344"/>
      <c r="C73" s="3347" t="s">
        <v>725</v>
      </c>
      <c r="D73" s="3348"/>
      <c r="E73" s="3348"/>
      <c r="F73" s="3348"/>
      <c r="G73" s="3348"/>
      <c r="H73" s="3348"/>
      <c r="I73" s="3349"/>
    </row>
    <row r="74" spans="1:9" ht="33" customHeight="1" x14ac:dyDescent="0.2">
      <c r="A74" s="3345"/>
      <c r="B74" s="3346"/>
      <c r="C74" s="2092" t="s">
        <v>556</v>
      </c>
      <c r="D74" s="2093" t="s">
        <v>557</v>
      </c>
      <c r="E74" s="2093" t="s">
        <v>708</v>
      </c>
      <c r="F74" s="2093" t="s">
        <v>709</v>
      </c>
      <c r="G74" s="2093" t="s">
        <v>710</v>
      </c>
      <c r="H74" s="2094" t="s">
        <v>711</v>
      </c>
      <c r="I74" s="2095" t="s">
        <v>726</v>
      </c>
    </row>
    <row r="75" spans="1:9" ht="12.75" customHeight="1" x14ac:dyDescent="0.2">
      <c r="A75" s="3338" t="s">
        <v>727</v>
      </c>
      <c r="B75" s="587" t="s">
        <v>734</v>
      </c>
      <c r="C75" s="1786"/>
      <c r="D75" s="1787">
        <v>0</v>
      </c>
      <c r="E75" s="1787">
        <v>2412</v>
      </c>
      <c r="F75" s="1787">
        <v>2412</v>
      </c>
      <c r="G75" s="1788"/>
      <c r="H75" s="1789">
        <v>17</v>
      </c>
      <c r="I75" s="1834">
        <v>2429</v>
      </c>
    </row>
    <row r="76" spans="1:9" ht="12.75" customHeight="1" x14ac:dyDescent="0.2">
      <c r="A76" s="3339"/>
      <c r="B76" s="588" t="s">
        <v>557</v>
      </c>
      <c r="C76" s="1791">
        <v>0</v>
      </c>
      <c r="D76" s="1792"/>
      <c r="E76" s="1793">
        <v>0</v>
      </c>
      <c r="F76" s="1793">
        <v>0</v>
      </c>
      <c r="G76" s="1794"/>
      <c r="H76" s="1795">
        <v>0</v>
      </c>
      <c r="I76" s="1336">
        <v>0</v>
      </c>
    </row>
    <row r="77" spans="1:9" ht="12.75" customHeight="1" x14ac:dyDescent="0.2">
      <c r="A77" s="3339"/>
      <c r="B77" s="588" t="s">
        <v>708</v>
      </c>
      <c r="C77" s="1791">
        <v>0</v>
      </c>
      <c r="D77" s="1793"/>
      <c r="E77" s="1792"/>
      <c r="F77" s="1793">
        <v>0</v>
      </c>
      <c r="G77" s="1794"/>
      <c r="H77" s="1795">
        <v>0</v>
      </c>
      <c r="I77" s="1835">
        <v>0</v>
      </c>
    </row>
    <row r="78" spans="1:9" ht="12.75" customHeight="1" x14ac:dyDescent="0.2">
      <c r="A78" s="3339"/>
      <c r="B78" s="589" t="s">
        <v>709</v>
      </c>
      <c r="C78" s="1797">
        <v>0</v>
      </c>
      <c r="D78" s="1798">
        <v>0</v>
      </c>
      <c r="E78" s="1798">
        <v>2412</v>
      </c>
      <c r="F78" s="1799"/>
      <c r="G78" s="1803"/>
      <c r="H78" s="1800">
        <v>17</v>
      </c>
      <c r="I78" s="1796">
        <v>2429</v>
      </c>
    </row>
    <row r="79" spans="1:9" ht="12.75" customHeight="1" x14ac:dyDescent="0.2">
      <c r="A79" s="3339"/>
      <c r="B79" s="588" t="s">
        <v>710</v>
      </c>
      <c r="C79" s="1801"/>
      <c r="D79" s="1803"/>
      <c r="E79" s="1803"/>
      <c r="F79" s="1807"/>
      <c r="G79" s="1836"/>
      <c r="H79" s="1804"/>
      <c r="I79" s="1805"/>
    </row>
    <row r="80" spans="1:9" ht="12.75" customHeight="1" x14ac:dyDescent="0.2">
      <c r="A80" s="3339"/>
      <c r="B80" s="590" t="s">
        <v>711</v>
      </c>
      <c r="C80" s="1797">
        <v>0</v>
      </c>
      <c r="D80" s="1798">
        <v>13</v>
      </c>
      <c r="E80" s="1798">
        <v>0</v>
      </c>
      <c r="F80" s="1806">
        <v>13</v>
      </c>
      <c r="G80" s="1807"/>
      <c r="H80" s="1808"/>
      <c r="I80" s="1796">
        <v>13</v>
      </c>
    </row>
    <row r="81" spans="1:9" ht="12.75" customHeight="1" x14ac:dyDescent="0.2">
      <c r="A81" s="3340"/>
      <c r="B81" s="591" t="s">
        <v>728</v>
      </c>
      <c r="C81" s="1809">
        <v>0</v>
      </c>
      <c r="D81" s="1810">
        <v>13</v>
      </c>
      <c r="E81" s="1810">
        <v>2412</v>
      </c>
      <c r="F81" s="1810">
        <v>2425</v>
      </c>
      <c r="G81" s="1811"/>
      <c r="H81" s="1810">
        <v>17</v>
      </c>
      <c r="I81" s="1812">
        <v>2442</v>
      </c>
    </row>
    <row r="82" spans="1:9" ht="12.75" customHeight="1" x14ac:dyDescent="0.2">
      <c r="A82" s="594"/>
      <c r="B82" s="593"/>
      <c r="C82" s="1207"/>
      <c r="D82" s="1207"/>
      <c r="E82" s="1207"/>
      <c r="F82" s="1207"/>
      <c r="G82" s="1207"/>
      <c r="H82" s="1207"/>
      <c r="I82" s="1308"/>
    </row>
    <row r="83" spans="1:9" ht="12.75" customHeight="1" x14ac:dyDescent="0.2">
      <c r="A83" s="526" t="s">
        <v>548</v>
      </c>
      <c r="B83" s="521"/>
      <c r="C83" s="1187"/>
      <c r="D83" s="1187"/>
      <c r="E83" s="1187"/>
      <c r="F83" s="1187"/>
      <c r="G83" s="1187"/>
      <c r="H83" s="1187"/>
      <c r="I83" s="1187"/>
    </row>
    <row r="84" spans="1:9" ht="12.75" customHeight="1" x14ac:dyDescent="0.2">
      <c r="A84" s="3343"/>
      <c r="B84" s="3344"/>
      <c r="C84" s="3347" t="s">
        <v>730</v>
      </c>
      <c r="D84" s="3348"/>
      <c r="E84" s="3348"/>
      <c r="F84" s="3348"/>
      <c r="G84" s="3348"/>
      <c r="H84" s="3348"/>
      <c r="I84" s="3349"/>
    </row>
    <row r="85" spans="1:9" ht="33" customHeight="1" x14ac:dyDescent="0.2">
      <c r="A85" s="3345"/>
      <c r="B85" s="3346"/>
      <c r="C85" s="2092" t="s">
        <v>556</v>
      </c>
      <c r="D85" s="2093" t="s">
        <v>557</v>
      </c>
      <c r="E85" s="2093" t="s">
        <v>708</v>
      </c>
      <c r="F85" s="2093" t="s">
        <v>709</v>
      </c>
      <c r="G85" s="2093" t="s">
        <v>710</v>
      </c>
      <c r="H85" s="2094" t="s">
        <v>711</v>
      </c>
      <c r="I85" s="2095" t="s">
        <v>731</v>
      </c>
    </row>
    <row r="86" spans="1:9" ht="12.75" customHeight="1" x14ac:dyDescent="0.2">
      <c r="A86" s="3338" t="s">
        <v>732</v>
      </c>
      <c r="B86" s="587" t="s">
        <v>734</v>
      </c>
      <c r="C86" s="1786"/>
      <c r="D86" s="1787">
        <v>0</v>
      </c>
      <c r="E86" s="1787">
        <v>0</v>
      </c>
      <c r="F86" s="1787">
        <v>0</v>
      </c>
      <c r="G86" s="1788"/>
      <c r="H86" s="1789">
        <v>0</v>
      </c>
      <c r="I86" s="1790">
        <v>0</v>
      </c>
    </row>
    <row r="87" spans="1:9" ht="12.75" customHeight="1" x14ac:dyDescent="0.2">
      <c r="A87" s="3339"/>
      <c r="B87" s="588" t="s">
        <v>557</v>
      </c>
      <c r="C87" s="1791">
        <v>3703</v>
      </c>
      <c r="D87" s="1792"/>
      <c r="E87" s="1793">
        <v>0</v>
      </c>
      <c r="F87" s="1793">
        <v>3703</v>
      </c>
      <c r="G87" s="1794"/>
      <c r="H87" s="1795">
        <v>11</v>
      </c>
      <c r="I87" s="1796">
        <v>3714</v>
      </c>
    </row>
    <row r="88" spans="1:9" ht="12.75" customHeight="1" x14ac:dyDescent="0.2">
      <c r="A88" s="3339"/>
      <c r="B88" s="588" t="s">
        <v>708</v>
      </c>
      <c r="C88" s="1791">
        <v>0</v>
      </c>
      <c r="D88" s="1793">
        <v>0</v>
      </c>
      <c r="E88" s="1792"/>
      <c r="F88" s="1793">
        <v>0</v>
      </c>
      <c r="G88" s="1794"/>
      <c r="H88" s="1795">
        <v>0</v>
      </c>
      <c r="I88" s="1796">
        <v>0</v>
      </c>
    </row>
    <row r="89" spans="1:9" ht="12.75" customHeight="1" x14ac:dyDescent="0.2">
      <c r="A89" s="3339"/>
      <c r="B89" s="589" t="s">
        <v>709</v>
      </c>
      <c r="C89" s="1797">
        <v>3703</v>
      </c>
      <c r="D89" s="1798">
        <v>0</v>
      </c>
      <c r="E89" s="1798">
        <v>0</v>
      </c>
      <c r="F89" s="1799"/>
      <c r="G89" s="1803"/>
      <c r="H89" s="1800">
        <v>11</v>
      </c>
      <c r="I89" s="1796">
        <v>3714</v>
      </c>
    </row>
    <row r="90" spans="1:9" ht="12.75" customHeight="1" x14ac:dyDescent="0.2">
      <c r="A90" s="3339"/>
      <c r="B90" s="588" t="s">
        <v>710</v>
      </c>
      <c r="C90" s="1801"/>
      <c r="D90" s="1803"/>
      <c r="E90" s="1803"/>
      <c r="F90" s="1807"/>
      <c r="G90" s="1836"/>
      <c r="H90" s="1804"/>
      <c r="I90" s="1805"/>
    </row>
    <row r="91" spans="1:9" ht="12.75" customHeight="1" x14ac:dyDescent="0.2">
      <c r="A91" s="3339"/>
      <c r="B91" s="590" t="s">
        <v>711</v>
      </c>
      <c r="C91" s="1797">
        <v>1964</v>
      </c>
      <c r="D91" s="1798">
        <v>1052</v>
      </c>
      <c r="E91" s="1798">
        <v>0</v>
      </c>
      <c r="F91" s="1806">
        <v>3016</v>
      </c>
      <c r="G91" s="1807"/>
      <c r="H91" s="1808"/>
      <c r="I91" s="1796">
        <v>3016</v>
      </c>
    </row>
    <row r="92" spans="1:9" ht="12.75" customHeight="1" x14ac:dyDescent="0.2">
      <c r="A92" s="3340"/>
      <c r="B92" s="591" t="s">
        <v>733</v>
      </c>
      <c r="C92" s="1809">
        <v>5667</v>
      </c>
      <c r="D92" s="1810">
        <v>1052</v>
      </c>
      <c r="E92" s="1810">
        <v>0</v>
      </c>
      <c r="F92" s="1810">
        <v>6719</v>
      </c>
      <c r="G92" s="1811"/>
      <c r="H92" s="1810">
        <v>11</v>
      </c>
      <c r="I92" s="1812">
        <v>6730</v>
      </c>
    </row>
    <row r="93" spans="1:9" ht="12.75" customHeight="1" x14ac:dyDescent="0.2">
      <c r="A93" s="594"/>
      <c r="B93" s="593"/>
      <c r="C93" s="1207"/>
      <c r="D93" s="1207"/>
      <c r="E93" s="1207"/>
      <c r="F93" s="1207"/>
      <c r="G93" s="1207"/>
      <c r="H93" s="1207"/>
      <c r="I93" s="1308"/>
    </row>
    <row r="94" spans="1:9" ht="9.75" customHeight="1" x14ac:dyDescent="0.2">
      <c r="A94" s="521" t="s">
        <v>637</v>
      </c>
      <c r="B94" s="521"/>
      <c r="C94" s="1187"/>
      <c r="D94" s="1187"/>
      <c r="E94" s="1187"/>
      <c r="F94" s="1187"/>
      <c r="G94" s="1187"/>
      <c r="H94" s="1187"/>
      <c r="I94" s="1187"/>
    </row>
    <row r="95" spans="1:9" ht="9.75" customHeight="1" x14ac:dyDescent="0.2">
      <c r="A95" s="521" t="s">
        <v>638</v>
      </c>
      <c r="B95" s="521"/>
      <c r="C95" s="1187"/>
      <c r="D95" s="1187"/>
      <c r="E95" s="1187"/>
      <c r="F95" s="1187"/>
      <c r="G95" s="1187"/>
      <c r="H95" s="1187"/>
      <c r="I95" s="1187"/>
    </row>
    <row r="96" spans="1:9" ht="9.75" customHeight="1" x14ac:dyDescent="0.2">
      <c r="A96" s="521" t="s">
        <v>639</v>
      </c>
      <c r="B96" s="521"/>
      <c r="C96" s="1187"/>
      <c r="D96" s="1187"/>
      <c r="E96" s="1187"/>
      <c r="F96" s="1187"/>
      <c r="G96" s="1187"/>
      <c r="H96" s="1187"/>
      <c r="I96" s="1187"/>
    </row>
    <row r="97" spans="1:9" ht="9.75" customHeight="1" x14ac:dyDescent="0.2">
      <c r="A97" s="521"/>
      <c r="B97" s="521"/>
      <c r="C97" s="1187"/>
      <c r="D97" s="1187"/>
      <c r="E97" s="1187"/>
      <c r="F97" s="1187"/>
      <c r="G97" s="1187"/>
      <c r="H97" s="1187"/>
      <c r="I97" s="1187"/>
    </row>
  </sheetData>
  <mergeCells count="28">
    <mergeCell ref="A84:B85"/>
    <mergeCell ref="C84:I84"/>
    <mergeCell ref="A86:A92"/>
    <mergeCell ref="A61:B62"/>
    <mergeCell ref="C61:I61"/>
    <mergeCell ref="A63:A69"/>
    <mergeCell ref="A73:B74"/>
    <mergeCell ref="C73:I73"/>
    <mergeCell ref="A75:A81"/>
    <mergeCell ref="A52:A58"/>
    <mergeCell ref="A17:B18"/>
    <mergeCell ref="C17:I17"/>
    <mergeCell ref="A19:A25"/>
    <mergeCell ref="A28:B29"/>
    <mergeCell ref="C28:I28"/>
    <mergeCell ref="A30:A36"/>
    <mergeCell ref="A39:B40"/>
    <mergeCell ref="C39:I39"/>
    <mergeCell ref="A41:A47"/>
    <mergeCell ref="A50:B51"/>
    <mergeCell ref="C50:I50"/>
    <mergeCell ref="A8:A14"/>
    <mergeCell ref="D1:H1"/>
    <mergeCell ref="D2:I2"/>
    <mergeCell ref="G3:I3"/>
    <mergeCell ref="A6:B7"/>
    <mergeCell ref="C6:I6"/>
    <mergeCell ref="A1:B1"/>
  </mergeCells>
  <phoneticPr fontId="2" type="noConversion"/>
  <printOptions horizontalCentered="1"/>
  <pageMargins left="0.19685039370078741" right="0.19685039370078741" top="0.6692913385826772" bottom="0.51181102362204722" header="0" footer="0.31496062992125984"/>
  <pageSetup paperSize="9" scale="53" firstPageNumber="31" fitToWidth="0" orientation="portrait" r:id="rId1"/>
  <headerFooter alignWithMargins="0">
    <oddFooter>&amp;C&amp;P</oddFooter>
  </headerFooter>
  <rowBreaks count="1" manualBreakCount="1">
    <brk id="48" max="16383" man="1"/>
  </row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3">
    <pageSetUpPr fitToPage="1"/>
  </sheetPr>
  <dimension ref="A1:O44"/>
  <sheetViews>
    <sheetView view="pageBreakPreview" zoomScaleNormal="100" zoomScaleSheetLayoutView="100" workbookViewId="0">
      <selection sqref="A1:B1"/>
    </sheetView>
  </sheetViews>
  <sheetFormatPr defaultRowHeight="12.75" x14ac:dyDescent="0.2"/>
  <cols>
    <col min="1" max="1" width="4.7109375" style="598" customWidth="1"/>
    <col min="2" max="2" width="35.28515625" style="598" customWidth="1"/>
    <col min="3" max="3" width="0.85546875" style="598" customWidth="1"/>
    <col min="4" max="4" width="10" style="1244" customWidth="1"/>
    <col min="5" max="5" width="11" style="1244" customWidth="1"/>
    <col min="6" max="12" width="10" style="1244" customWidth="1"/>
    <col min="13" max="13" width="3.28515625" style="598" customWidth="1"/>
    <col min="14" max="15" width="9.7109375" style="598" bestFit="1" customWidth="1"/>
    <col min="16" max="16384" width="9.140625" style="598"/>
  </cols>
  <sheetData>
    <row r="1" spans="1:15" ht="27.75" customHeight="1" x14ac:dyDescent="0.2">
      <c r="A1" s="3363" t="s">
        <v>184</v>
      </c>
      <c r="B1" s="3075"/>
      <c r="C1" s="597"/>
      <c r="D1" s="1220"/>
      <c r="E1" s="1221"/>
      <c r="F1" s="1221"/>
      <c r="G1" s="3354" t="str">
        <f>[1]Coverpage!I7</f>
        <v>Poland</v>
      </c>
      <c r="H1" s="3354"/>
      <c r="I1" s="3354"/>
      <c r="J1" s="3354"/>
      <c r="K1" s="3354"/>
      <c r="L1" s="1222">
        <f>[1]Coverpage!I9</f>
        <v>964</v>
      </c>
    </row>
    <row r="2" spans="1:15" x14ac:dyDescent="0.2">
      <c r="A2" s="599" t="s">
        <v>186</v>
      </c>
      <c r="B2" s="600"/>
      <c r="C2" s="601"/>
      <c r="D2" s="1223"/>
      <c r="E2" s="1223"/>
      <c r="F2" s="1223"/>
      <c r="G2" s="3355" t="s">
        <v>549</v>
      </c>
      <c r="H2" s="3355"/>
      <c r="I2" s="3355"/>
      <c r="J2" s="3355"/>
      <c r="K2" s="3355"/>
      <c r="L2" s="3355"/>
    </row>
    <row r="3" spans="1:15" ht="12" customHeight="1" x14ac:dyDescent="0.2">
      <c r="A3" s="622"/>
      <c r="B3" s="602"/>
      <c r="C3" s="603"/>
      <c r="D3" s="1224"/>
      <c r="E3" s="1225"/>
      <c r="F3" s="1225"/>
      <c r="G3" s="3356" t="s">
        <v>550</v>
      </c>
      <c r="H3" s="3356"/>
      <c r="I3" s="1226">
        <f>[8]Coverage!I11</f>
        <v>2008</v>
      </c>
      <c r="J3" s="1225"/>
      <c r="K3" s="1225"/>
      <c r="L3" s="1227"/>
    </row>
    <row r="4" spans="1:15" ht="12" customHeight="1" x14ac:dyDescent="0.2">
      <c r="A4" s="3357" t="s">
        <v>551</v>
      </c>
      <c r="B4" s="3358"/>
      <c r="C4" s="601"/>
      <c r="D4" s="3359" t="s">
        <v>552</v>
      </c>
      <c r="E4" s="3360"/>
      <c r="F4" s="3360"/>
      <c r="G4" s="3360"/>
      <c r="H4" s="3361"/>
      <c r="I4" s="3350" t="s">
        <v>553</v>
      </c>
      <c r="J4" s="3362" t="s">
        <v>554</v>
      </c>
      <c r="K4" s="3350" t="s">
        <v>555</v>
      </c>
      <c r="L4" s="3352" t="s">
        <v>60</v>
      </c>
    </row>
    <row r="5" spans="1:15" ht="30" customHeight="1" x14ac:dyDescent="0.2">
      <c r="A5" s="3357"/>
      <c r="B5" s="3358"/>
      <c r="C5" s="601"/>
      <c r="D5" s="2043" t="s">
        <v>556</v>
      </c>
      <c r="E5" s="2044" t="s">
        <v>557</v>
      </c>
      <c r="F5" s="2042" t="s">
        <v>558</v>
      </c>
      <c r="G5" s="2044" t="s">
        <v>555</v>
      </c>
      <c r="H5" s="2042" t="s">
        <v>61</v>
      </c>
      <c r="I5" s="3351"/>
      <c r="J5" s="3362"/>
      <c r="K5" s="3351"/>
      <c r="L5" s="3352"/>
    </row>
    <row r="6" spans="1:15" ht="10.5" customHeight="1" x14ac:dyDescent="0.2">
      <c r="A6" s="623"/>
      <c r="B6" s="604"/>
      <c r="C6" s="604"/>
      <c r="D6" s="1228" t="s">
        <v>559</v>
      </c>
      <c r="E6" s="1229" t="s">
        <v>560</v>
      </c>
      <c r="F6" s="1230" t="s">
        <v>561</v>
      </c>
      <c r="G6" s="1229" t="s">
        <v>562</v>
      </c>
      <c r="H6" s="1230" t="s">
        <v>563</v>
      </c>
      <c r="I6" s="1229" t="s">
        <v>564</v>
      </c>
      <c r="J6" s="1230" t="s">
        <v>565</v>
      </c>
      <c r="K6" s="1229" t="s">
        <v>566</v>
      </c>
      <c r="L6" s="1231" t="s">
        <v>567</v>
      </c>
    </row>
    <row r="7" spans="1:15" ht="10.5" customHeight="1" x14ac:dyDescent="0.2">
      <c r="A7" s="624"/>
      <c r="B7" s="605" t="s">
        <v>568</v>
      </c>
      <c r="C7" s="606"/>
      <c r="D7" s="1232" t="s">
        <v>569</v>
      </c>
      <c r="E7" s="1232" t="s">
        <v>569</v>
      </c>
      <c r="F7" s="1232" t="s">
        <v>569</v>
      </c>
      <c r="G7" s="1232" t="s">
        <v>569</v>
      </c>
      <c r="H7" s="1233" t="s">
        <v>569</v>
      </c>
      <c r="I7" s="1232" t="s">
        <v>569</v>
      </c>
      <c r="J7" s="1233" t="s">
        <v>569</v>
      </c>
      <c r="K7" s="1232" t="s">
        <v>569</v>
      </c>
      <c r="L7" s="1234" t="s">
        <v>569</v>
      </c>
    </row>
    <row r="8" spans="1:15" ht="13.5" customHeight="1" x14ac:dyDescent="0.2">
      <c r="A8" s="625"/>
      <c r="B8" s="1321" t="s">
        <v>570</v>
      </c>
      <c r="C8" s="607" t="s">
        <v>571</v>
      </c>
      <c r="D8" s="1235"/>
      <c r="E8" s="1235"/>
      <c r="F8" s="1236"/>
      <c r="G8" s="1235"/>
      <c r="H8" s="1236"/>
      <c r="I8" s="1235"/>
      <c r="J8" s="1236"/>
      <c r="K8" s="1235"/>
      <c r="L8" s="1237"/>
    </row>
    <row r="9" spans="1:15" s="897" customFormat="1" ht="11.25" customHeight="1" x14ac:dyDescent="0.2">
      <c r="A9" s="625">
        <v>1</v>
      </c>
      <c r="B9" s="1310" t="s">
        <v>126</v>
      </c>
      <c r="C9" s="894" t="s">
        <v>571</v>
      </c>
      <c r="D9" s="1837">
        <v>258269</v>
      </c>
      <c r="E9" s="1837">
        <v>48975</v>
      </c>
      <c r="F9" s="1837">
        <v>215477</v>
      </c>
      <c r="G9" s="1837">
        <v>-98107</v>
      </c>
      <c r="H9" s="1837">
        <v>424614</v>
      </c>
      <c r="I9" s="1837"/>
      <c r="J9" s="1837">
        <v>174340</v>
      </c>
      <c r="K9" s="1837">
        <v>-90089</v>
      </c>
      <c r="L9" s="1837">
        <v>508865</v>
      </c>
      <c r="M9" s="895"/>
      <c r="N9" s="896"/>
      <c r="O9" s="896"/>
    </row>
    <row r="10" spans="1:15" s="897" customFormat="1" ht="9.75" customHeight="1" x14ac:dyDescent="0.2">
      <c r="A10" s="625">
        <v>11</v>
      </c>
      <c r="B10" s="1314" t="s">
        <v>572</v>
      </c>
      <c r="C10" s="894" t="s">
        <v>571</v>
      </c>
      <c r="D10" s="1837">
        <v>226884</v>
      </c>
      <c r="E10" s="1837">
        <v>7295</v>
      </c>
      <c r="F10" s="1837">
        <v>0</v>
      </c>
      <c r="G10" s="1837">
        <v>-623</v>
      </c>
      <c r="H10" s="1838">
        <v>233556</v>
      </c>
      <c r="I10" s="1837"/>
      <c r="J10" s="1837">
        <v>59239</v>
      </c>
      <c r="K10" s="1837">
        <v>-876</v>
      </c>
      <c r="L10" s="1330">
        <v>291919</v>
      </c>
      <c r="M10" s="895"/>
    </row>
    <row r="11" spans="1:15" ht="9.75" customHeight="1" x14ac:dyDescent="0.2">
      <c r="A11" s="626">
        <v>12</v>
      </c>
      <c r="B11" s="1314" t="s">
        <v>187</v>
      </c>
      <c r="C11" s="607" t="s">
        <v>571</v>
      </c>
      <c r="D11" s="1331">
        <v>10478</v>
      </c>
      <c r="E11" s="1331">
        <v>0</v>
      </c>
      <c r="F11" s="1331">
        <v>144337</v>
      </c>
      <c r="G11" s="1331">
        <v>0</v>
      </c>
      <c r="H11" s="1332">
        <v>154815</v>
      </c>
      <c r="I11" s="1331"/>
      <c r="J11" s="1331">
        <v>0</v>
      </c>
      <c r="K11" s="1331">
        <v>0</v>
      </c>
      <c r="L11" s="1329">
        <v>154815</v>
      </c>
      <c r="M11" s="609"/>
    </row>
    <row r="12" spans="1:15" ht="9.75" customHeight="1" x14ac:dyDescent="0.2">
      <c r="A12" s="626">
        <v>13</v>
      </c>
      <c r="B12" s="1314" t="s">
        <v>188</v>
      </c>
      <c r="C12" s="607" t="s">
        <v>571</v>
      </c>
      <c r="D12" s="1331">
        <v>8096</v>
      </c>
      <c r="E12" s="1331">
        <v>26341</v>
      </c>
      <c r="F12" s="1331">
        <v>70246</v>
      </c>
      <c r="G12" s="1331">
        <v>-97273</v>
      </c>
      <c r="H12" s="1332">
        <v>7410</v>
      </c>
      <c r="I12" s="1331"/>
      <c r="J12" s="1331">
        <v>89572</v>
      </c>
      <c r="K12" s="1331">
        <v>-89144</v>
      </c>
      <c r="L12" s="1329">
        <v>7838</v>
      </c>
      <c r="M12" s="609"/>
    </row>
    <row r="13" spans="1:15" ht="9.75" customHeight="1" x14ac:dyDescent="0.2">
      <c r="A13" s="626">
        <v>14</v>
      </c>
      <c r="B13" s="1314" t="s">
        <v>189</v>
      </c>
      <c r="C13" s="607" t="s">
        <v>571</v>
      </c>
      <c r="D13" s="1331">
        <v>12811</v>
      </c>
      <c r="E13" s="1331">
        <v>15339</v>
      </c>
      <c r="F13" s="1331">
        <v>894</v>
      </c>
      <c r="G13" s="1331">
        <v>-211</v>
      </c>
      <c r="H13" s="1332">
        <v>28833</v>
      </c>
      <c r="I13" s="1331"/>
      <c r="J13" s="1331">
        <v>25529</v>
      </c>
      <c r="K13" s="1331">
        <v>-69</v>
      </c>
      <c r="L13" s="1329">
        <v>54293</v>
      </c>
      <c r="M13" s="609"/>
    </row>
    <row r="14" spans="1:15" s="897" customFormat="1" ht="15" customHeight="1" x14ac:dyDescent="0.2">
      <c r="A14" s="625">
        <v>2</v>
      </c>
      <c r="B14" s="1310" t="s">
        <v>504</v>
      </c>
      <c r="C14" s="894" t="s">
        <v>571</v>
      </c>
      <c r="D14" s="1837">
        <v>299861</v>
      </c>
      <c r="E14" s="1837">
        <v>51415</v>
      </c>
      <c r="F14" s="1838">
        <v>210157</v>
      </c>
      <c r="G14" s="1837">
        <v>-98107</v>
      </c>
      <c r="H14" s="1837">
        <v>463326</v>
      </c>
      <c r="I14" s="1837"/>
      <c r="J14" s="1838">
        <v>160666</v>
      </c>
      <c r="K14" s="1837">
        <v>-90089</v>
      </c>
      <c r="L14" s="1837">
        <v>533903</v>
      </c>
      <c r="M14" s="895"/>
    </row>
    <row r="15" spans="1:15" ht="9.75" customHeight="1" x14ac:dyDescent="0.2">
      <c r="A15" s="626">
        <v>21</v>
      </c>
      <c r="B15" s="1314" t="s">
        <v>190</v>
      </c>
      <c r="C15" s="607" t="s">
        <v>571</v>
      </c>
      <c r="D15" s="1331">
        <v>43921</v>
      </c>
      <c r="E15" s="1331">
        <v>18512</v>
      </c>
      <c r="F15" s="1331">
        <v>2788</v>
      </c>
      <c r="G15" s="1331">
        <v>0</v>
      </c>
      <c r="H15" s="1332">
        <v>65221</v>
      </c>
      <c r="I15" s="1331"/>
      <c r="J15" s="1331">
        <v>72962</v>
      </c>
      <c r="K15" s="1331">
        <v>0</v>
      </c>
      <c r="L15" s="1329">
        <v>138183</v>
      </c>
      <c r="M15" s="609"/>
    </row>
    <row r="16" spans="1:15" ht="9.75" customHeight="1" x14ac:dyDescent="0.2">
      <c r="A16" s="626">
        <v>22</v>
      </c>
      <c r="B16" s="1314" t="s">
        <v>191</v>
      </c>
      <c r="C16" s="607" t="s">
        <v>571</v>
      </c>
      <c r="D16" s="1331">
        <v>24107</v>
      </c>
      <c r="E16" s="1331">
        <v>11921</v>
      </c>
      <c r="F16" s="1331">
        <v>1906</v>
      </c>
      <c r="G16" s="1331">
        <v>-397</v>
      </c>
      <c r="H16" s="1332">
        <v>37537</v>
      </c>
      <c r="I16" s="1331"/>
      <c r="J16" s="1331">
        <v>49550</v>
      </c>
      <c r="K16" s="1331">
        <v>-265</v>
      </c>
      <c r="L16" s="1329">
        <v>86822</v>
      </c>
      <c r="M16" s="609"/>
    </row>
    <row r="17" spans="1:13" ht="9.75" customHeight="1" x14ac:dyDescent="0.2">
      <c r="A17" s="626">
        <v>23</v>
      </c>
      <c r="B17" s="1314" t="s">
        <v>546</v>
      </c>
      <c r="C17" s="607" t="s">
        <v>571</v>
      </c>
      <c r="D17" s="1331">
        <v>4192</v>
      </c>
      <c r="E17" s="1331">
        <v>6968</v>
      </c>
      <c r="F17" s="1331">
        <v>258</v>
      </c>
      <c r="G17" s="1331">
        <v>0</v>
      </c>
      <c r="H17" s="1332">
        <v>11418</v>
      </c>
      <c r="I17" s="1331"/>
      <c r="J17" s="1331">
        <v>11095</v>
      </c>
      <c r="K17" s="1331">
        <v>0</v>
      </c>
      <c r="L17" s="1329">
        <v>22513</v>
      </c>
      <c r="M17" s="609"/>
    </row>
    <row r="18" spans="1:13" ht="9.75" customHeight="1" x14ac:dyDescent="0.2">
      <c r="A18" s="626">
        <v>24</v>
      </c>
      <c r="B18" s="1314" t="s">
        <v>573</v>
      </c>
      <c r="C18" s="607" t="s">
        <v>571</v>
      </c>
      <c r="D18" s="1331">
        <v>28579</v>
      </c>
      <c r="E18" s="1331">
        <v>405</v>
      </c>
      <c r="F18" s="1331">
        <v>52</v>
      </c>
      <c r="G18" s="1331">
        <v>-174</v>
      </c>
      <c r="H18" s="1332">
        <v>28862</v>
      </c>
      <c r="I18" s="1331"/>
      <c r="J18" s="1331">
        <v>1667</v>
      </c>
      <c r="K18" s="1331">
        <v>0</v>
      </c>
      <c r="L18" s="1329">
        <v>30529</v>
      </c>
      <c r="M18" s="609"/>
    </row>
    <row r="19" spans="1:13" ht="9.75" customHeight="1" x14ac:dyDescent="0.2">
      <c r="A19" s="626">
        <v>25</v>
      </c>
      <c r="B19" s="1314" t="s">
        <v>574</v>
      </c>
      <c r="C19" s="607" t="s">
        <v>571</v>
      </c>
      <c r="D19" s="1331">
        <v>6196</v>
      </c>
      <c r="E19" s="1331">
        <v>3902</v>
      </c>
      <c r="F19" s="1331">
        <v>1470</v>
      </c>
      <c r="G19" s="1331">
        <v>0</v>
      </c>
      <c r="H19" s="1332">
        <v>11568</v>
      </c>
      <c r="I19" s="1331"/>
      <c r="J19" s="1331">
        <v>252</v>
      </c>
      <c r="K19" s="1331">
        <v>0</v>
      </c>
      <c r="L19" s="1329">
        <v>11820</v>
      </c>
      <c r="M19" s="609"/>
    </row>
    <row r="20" spans="1:13" ht="9.75" customHeight="1" x14ac:dyDescent="0.2">
      <c r="A20" s="626">
        <v>26</v>
      </c>
      <c r="B20" s="1314" t="s">
        <v>188</v>
      </c>
      <c r="C20" s="607" t="s">
        <v>571</v>
      </c>
      <c r="D20" s="1331">
        <v>164990</v>
      </c>
      <c r="E20" s="1331">
        <v>2633</v>
      </c>
      <c r="F20" s="1331">
        <v>29897</v>
      </c>
      <c r="G20" s="1331">
        <v>-97273</v>
      </c>
      <c r="H20" s="1332">
        <v>100247</v>
      </c>
      <c r="I20" s="1331"/>
      <c r="J20" s="1331">
        <v>2426</v>
      </c>
      <c r="K20" s="1331">
        <v>-89144</v>
      </c>
      <c r="L20" s="1329">
        <v>13529</v>
      </c>
      <c r="M20" s="609"/>
    </row>
    <row r="21" spans="1:13" ht="9.75" customHeight="1" x14ac:dyDescent="0.2">
      <c r="A21" s="626">
        <v>27</v>
      </c>
      <c r="B21" s="1314" t="s">
        <v>575</v>
      </c>
      <c r="C21" s="607" t="s">
        <v>571</v>
      </c>
      <c r="D21" s="1331">
        <v>20554</v>
      </c>
      <c r="E21" s="1331">
        <v>778</v>
      </c>
      <c r="F21" s="1331">
        <v>170399</v>
      </c>
      <c r="G21" s="1331">
        <v>0</v>
      </c>
      <c r="H21" s="1332">
        <v>191731</v>
      </c>
      <c r="I21" s="1331"/>
      <c r="J21" s="1331">
        <v>15120</v>
      </c>
      <c r="K21" s="1331">
        <v>0</v>
      </c>
      <c r="L21" s="1329">
        <v>206851</v>
      </c>
      <c r="M21" s="609"/>
    </row>
    <row r="22" spans="1:13" ht="9.75" customHeight="1" x14ac:dyDescent="0.2">
      <c r="A22" s="626">
        <v>28</v>
      </c>
      <c r="B22" s="1314" t="s">
        <v>576</v>
      </c>
      <c r="C22" s="607" t="s">
        <v>571</v>
      </c>
      <c r="D22" s="1331">
        <v>7322</v>
      </c>
      <c r="E22" s="1331">
        <v>6296</v>
      </c>
      <c r="F22" s="1331">
        <v>3387</v>
      </c>
      <c r="G22" s="1331">
        <v>-263</v>
      </c>
      <c r="H22" s="1332">
        <v>16742</v>
      </c>
      <c r="I22" s="1331"/>
      <c r="J22" s="1331">
        <v>7594</v>
      </c>
      <c r="K22" s="1331">
        <v>-680</v>
      </c>
      <c r="L22" s="1329">
        <v>23656</v>
      </c>
      <c r="M22" s="609"/>
    </row>
    <row r="23" spans="1:13" s="897" customFormat="1" ht="15" customHeight="1" x14ac:dyDescent="0.2">
      <c r="A23" s="627" t="s">
        <v>577</v>
      </c>
      <c r="B23" s="1322" t="s">
        <v>101</v>
      </c>
      <c r="C23" s="894" t="s">
        <v>571</v>
      </c>
      <c r="D23" s="1837">
        <v>-37400</v>
      </c>
      <c r="E23" s="1837">
        <v>4528</v>
      </c>
      <c r="F23" s="1838">
        <v>5578</v>
      </c>
      <c r="G23" s="1837">
        <v>0</v>
      </c>
      <c r="H23" s="1838">
        <v>-27294</v>
      </c>
      <c r="I23" s="1837"/>
      <c r="J23" s="1838">
        <v>24769</v>
      </c>
      <c r="K23" s="1837">
        <v>0</v>
      </c>
      <c r="L23" s="1330">
        <v>-2525</v>
      </c>
      <c r="M23" s="895"/>
    </row>
    <row r="24" spans="1:13" s="897" customFormat="1" ht="15" customHeight="1" x14ac:dyDescent="0.2">
      <c r="A24" s="627" t="s">
        <v>578</v>
      </c>
      <c r="B24" s="1322" t="s">
        <v>102</v>
      </c>
      <c r="C24" s="894" t="s">
        <v>571</v>
      </c>
      <c r="D24" s="1837">
        <v>-41592</v>
      </c>
      <c r="E24" s="1837">
        <v>-2440</v>
      </c>
      <c r="F24" s="1837">
        <v>5320</v>
      </c>
      <c r="G24" s="1837">
        <v>0</v>
      </c>
      <c r="H24" s="1837">
        <v>-38712</v>
      </c>
      <c r="I24" s="1837"/>
      <c r="J24" s="1837">
        <v>13674</v>
      </c>
      <c r="K24" s="1837">
        <v>0</v>
      </c>
      <c r="L24" s="1837">
        <v>-25038</v>
      </c>
      <c r="M24" s="895"/>
    </row>
    <row r="25" spans="1:13" s="897" customFormat="1" ht="14.25" customHeight="1" x14ac:dyDescent="0.2">
      <c r="A25" s="625"/>
      <c r="B25" s="1321" t="s">
        <v>579</v>
      </c>
      <c r="C25" s="894" t="s">
        <v>571</v>
      </c>
      <c r="D25" s="1837"/>
      <c r="E25" s="1837"/>
      <c r="F25" s="1838"/>
      <c r="G25" s="1837"/>
      <c r="H25" s="1838"/>
      <c r="I25" s="1837"/>
      <c r="J25" s="1838"/>
      <c r="K25" s="1837"/>
      <c r="L25" s="1330"/>
      <c r="M25" s="895"/>
    </row>
    <row r="26" spans="1:13" s="897" customFormat="1" ht="11.25" customHeight="1" x14ac:dyDescent="0.2">
      <c r="A26" s="625">
        <v>31</v>
      </c>
      <c r="B26" s="1310" t="s">
        <v>514</v>
      </c>
      <c r="C26" s="894" t="s">
        <v>571</v>
      </c>
      <c r="D26" s="1837">
        <v>11031</v>
      </c>
      <c r="E26" s="1837">
        <v>-2139</v>
      </c>
      <c r="F26" s="1837">
        <v>59</v>
      </c>
      <c r="G26" s="1837">
        <v>0</v>
      </c>
      <c r="H26" s="1837">
        <v>8951</v>
      </c>
      <c r="I26" s="1837"/>
      <c r="J26" s="1837">
        <v>14210</v>
      </c>
      <c r="K26" s="1837">
        <v>0</v>
      </c>
      <c r="L26" s="1837">
        <v>23161</v>
      </c>
      <c r="M26" s="895"/>
    </row>
    <row r="27" spans="1:13" ht="9.75" customHeight="1" x14ac:dyDescent="0.2">
      <c r="A27" s="626">
        <v>311</v>
      </c>
      <c r="B27" s="1314" t="s">
        <v>580</v>
      </c>
      <c r="C27" s="607" t="s">
        <v>571</v>
      </c>
      <c r="D27" s="1331">
        <v>11037</v>
      </c>
      <c r="E27" s="1331">
        <v>-988</v>
      </c>
      <c r="F27" s="1331">
        <v>59</v>
      </c>
      <c r="G27" s="1331">
        <v>0</v>
      </c>
      <c r="H27" s="1332">
        <v>10108</v>
      </c>
      <c r="I27" s="1331"/>
      <c r="J27" s="1331">
        <v>16234</v>
      </c>
      <c r="K27" s="1331">
        <v>0</v>
      </c>
      <c r="L27" s="1329">
        <v>26342</v>
      </c>
      <c r="M27" s="609"/>
    </row>
    <row r="28" spans="1:13" ht="9.75" customHeight="1" x14ac:dyDescent="0.2">
      <c r="A28" s="626">
        <v>312</v>
      </c>
      <c r="B28" s="1314" t="s">
        <v>581</v>
      </c>
      <c r="C28" s="607" t="s">
        <v>571</v>
      </c>
      <c r="D28" s="1331">
        <v>-1083</v>
      </c>
      <c r="E28" s="1331">
        <v>109</v>
      </c>
      <c r="F28" s="1331">
        <v>0</v>
      </c>
      <c r="G28" s="1331">
        <v>0</v>
      </c>
      <c r="H28" s="1332">
        <v>-974</v>
      </c>
      <c r="I28" s="1331"/>
      <c r="J28" s="1331">
        <v>-71</v>
      </c>
      <c r="K28" s="1331">
        <v>0</v>
      </c>
      <c r="L28" s="1329">
        <v>-1045</v>
      </c>
      <c r="M28" s="609"/>
    </row>
    <row r="29" spans="1:13" ht="9.75" customHeight="1" x14ac:dyDescent="0.2">
      <c r="A29" s="626">
        <v>313</v>
      </c>
      <c r="B29" s="1314" t="s">
        <v>687</v>
      </c>
      <c r="C29" s="607" t="s">
        <v>571</v>
      </c>
      <c r="D29" s="1331">
        <v>504</v>
      </c>
      <c r="E29" s="1331">
        <v>0</v>
      </c>
      <c r="F29" s="1331">
        <v>0</v>
      </c>
      <c r="G29" s="1331">
        <v>0</v>
      </c>
      <c r="H29" s="1332">
        <v>504</v>
      </c>
      <c r="I29" s="1331"/>
      <c r="J29" s="1331">
        <v>127</v>
      </c>
      <c r="K29" s="1331">
        <v>0</v>
      </c>
      <c r="L29" s="1329">
        <v>631</v>
      </c>
      <c r="M29" s="609"/>
    </row>
    <row r="30" spans="1:13" ht="9.75" customHeight="1" x14ac:dyDescent="0.2">
      <c r="A30" s="626">
        <v>314</v>
      </c>
      <c r="B30" s="1314" t="s">
        <v>688</v>
      </c>
      <c r="C30" s="607" t="s">
        <v>571</v>
      </c>
      <c r="D30" s="1331">
        <v>573</v>
      </c>
      <c r="E30" s="1331">
        <v>-1260</v>
      </c>
      <c r="F30" s="1331">
        <v>0</v>
      </c>
      <c r="G30" s="1331">
        <v>0</v>
      </c>
      <c r="H30" s="1332">
        <v>-687</v>
      </c>
      <c r="I30" s="1331"/>
      <c r="J30" s="1331">
        <v>-2080</v>
      </c>
      <c r="K30" s="1331">
        <v>0</v>
      </c>
      <c r="L30" s="1329">
        <v>-2767</v>
      </c>
      <c r="M30" s="609"/>
    </row>
    <row r="31" spans="1:13" ht="15" customHeight="1" x14ac:dyDescent="0.2">
      <c r="A31" s="627" t="s">
        <v>689</v>
      </c>
      <c r="B31" s="1322" t="s">
        <v>103</v>
      </c>
      <c r="C31" s="607" t="s">
        <v>571</v>
      </c>
      <c r="D31" s="1331">
        <v>-52623</v>
      </c>
      <c r="E31" s="1331">
        <v>-301</v>
      </c>
      <c r="F31" s="1331">
        <v>5261</v>
      </c>
      <c r="G31" s="1331">
        <v>0</v>
      </c>
      <c r="H31" s="1331">
        <v>-47663</v>
      </c>
      <c r="I31" s="1331"/>
      <c r="J31" s="1328">
        <v>-536</v>
      </c>
      <c r="K31" s="1331">
        <v>0</v>
      </c>
      <c r="L31" s="1331">
        <v>-48199</v>
      </c>
      <c r="M31" s="609"/>
    </row>
    <row r="32" spans="1:13" s="897" customFormat="1" ht="24" customHeight="1" x14ac:dyDescent="0.2">
      <c r="A32" s="823"/>
      <c r="B32" s="1323" t="s">
        <v>690</v>
      </c>
      <c r="C32" s="894" t="s">
        <v>571</v>
      </c>
      <c r="D32" s="1837"/>
      <c r="E32" s="1837"/>
      <c r="F32" s="1838"/>
      <c r="G32" s="1837"/>
      <c r="H32" s="1838"/>
      <c r="I32" s="1837"/>
      <c r="J32" s="1838"/>
      <c r="K32" s="1837"/>
      <c r="L32" s="1330"/>
      <c r="M32" s="895"/>
    </row>
    <row r="33" spans="1:13" s="897" customFormat="1" ht="11.25" customHeight="1" x14ac:dyDescent="0.2">
      <c r="A33" s="625">
        <v>32</v>
      </c>
      <c r="B33" s="1310" t="s">
        <v>56</v>
      </c>
      <c r="C33" s="894" t="s">
        <v>571</v>
      </c>
      <c r="D33" s="1837">
        <v>-2419</v>
      </c>
      <c r="E33" s="1837">
        <v>439</v>
      </c>
      <c r="F33" s="1837">
        <v>7596</v>
      </c>
      <c r="G33" s="1837">
        <v>-906</v>
      </c>
      <c r="H33" s="1837">
        <v>4710</v>
      </c>
      <c r="I33" s="1837"/>
      <c r="J33" s="1837">
        <v>2380</v>
      </c>
      <c r="K33" s="1837">
        <v>61</v>
      </c>
      <c r="L33" s="1837">
        <v>7151</v>
      </c>
      <c r="M33" s="895"/>
    </row>
    <row r="34" spans="1:13" ht="9.75" customHeight="1" x14ac:dyDescent="0.2">
      <c r="A34" s="626">
        <v>321</v>
      </c>
      <c r="B34" s="1314" t="s">
        <v>435</v>
      </c>
      <c r="C34" s="607" t="s">
        <v>571</v>
      </c>
      <c r="D34" s="1331">
        <v>3689</v>
      </c>
      <c r="E34" s="1331">
        <v>506</v>
      </c>
      <c r="F34" s="1331">
        <v>7202</v>
      </c>
      <c r="G34" s="1331">
        <v>-906</v>
      </c>
      <c r="H34" s="1332">
        <v>10491</v>
      </c>
      <c r="I34" s="1331"/>
      <c r="J34" s="1331">
        <v>4045</v>
      </c>
      <c r="K34" s="1331">
        <v>61</v>
      </c>
      <c r="L34" s="1329">
        <v>14597</v>
      </c>
      <c r="M34" s="609"/>
    </row>
    <row r="35" spans="1:13" ht="9.75" customHeight="1" x14ac:dyDescent="0.2">
      <c r="A35" s="626">
        <v>322</v>
      </c>
      <c r="B35" s="1314" t="s">
        <v>437</v>
      </c>
      <c r="C35" s="607" t="s">
        <v>571</v>
      </c>
      <c r="D35" s="1331">
        <v>-6108</v>
      </c>
      <c r="E35" s="1331">
        <v>-67</v>
      </c>
      <c r="F35" s="1331">
        <v>394</v>
      </c>
      <c r="G35" s="1331">
        <v>0</v>
      </c>
      <c r="H35" s="1332">
        <v>-5781</v>
      </c>
      <c r="I35" s="1331"/>
      <c r="J35" s="1331">
        <v>-1665</v>
      </c>
      <c r="K35" s="1331">
        <v>0</v>
      </c>
      <c r="L35" s="1329">
        <v>-7446</v>
      </c>
      <c r="M35" s="609"/>
    </row>
    <row r="36" spans="1:13" ht="9.75" customHeight="1" x14ac:dyDescent="0.2">
      <c r="A36" s="626">
        <v>323</v>
      </c>
      <c r="B36" s="1314" t="s">
        <v>438</v>
      </c>
      <c r="C36" s="607" t="s">
        <v>571</v>
      </c>
      <c r="D36" s="1331">
        <v>0</v>
      </c>
      <c r="E36" s="1331">
        <v>0</v>
      </c>
      <c r="F36" s="1331">
        <v>0</v>
      </c>
      <c r="G36" s="1331">
        <v>0</v>
      </c>
      <c r="H36" s="1332">
        <v>0</v>
      </c>
      <c r="I36" s="1331"/>
      <c r="J36" s="1331">
        <v>0</v>
      </c>
      <c r="K36" s="1331">
        <v>0</v>
      </c>
      <c r="L36" s="1329">
        <v>0</v>
      </c>
      <c r="M36" s="609"/>
    </row>
    <row r="37" spans="1:13" s="897" customFormat="1" ht="15" customHeight="1" x14ac:dyDescent="0.2">
      <c r="A37" s="625">
        <v>33</v>
      </c>
      <c r="B37" s="1310" t="s">
        <v>51</v>
      </c>
      <c r="C37" s="894" t="s">
        <v>571</v>
      </c>
      <c r="D37" s="1837">
        <v>50204</v>
      </c>
      <c r="E37" s="1837">
        <v>740</v>
      </c>
      <c r="F37" s="1837">
        <v>2335</v>
      </c>
      <c r="G37" s="1837">
        <v>-906</v>
      </c>
      <c r="H37" s="1837">
        <v>52373</v>
      </c>
      <c r="I37" s="1837"/>
      <c r="J37" s="1837">
        <v>2916</v>
      </c>
      <c r="K37" s="1837">
        <v>61</v>
      </c>
      <c r="L37" s="1837">
        <v>55350</v>
      </c>
      <c r="M37" s="895"/>
    </row>
    <row r="38" spans="1:13" ht="9.75" customHeight="1" x14ac:dyDescent="0.2">
      <c r="A38" s="626">
        <v>331</v>
      </c>
      <c r="B38" s="1314" t="s">
        <v>435</v>
      </c>
      <c r="C38" s="607" t="s">
        <v>571</v>
      </c>
      <c r="D38" s="1331">
        <v>62009</v>
      </c>
      <c r="E38" s="1331">
        <v>331</v>
      </c>
      <c r="F38" s="1331">
        <v>2335</v>
      </c>
      <c r="G38" s="1331">
        <v>-906</v>
      </c>
      <c r="H38" s="1332">
        <v>63769</v>
      </c>
      <c r="I38" s="1331"/>
      <c r="J38" s="1331">
        <v>1577</v>
      </c>
      <c r="K38" s="1331">
        <v>61</v>
      </c>
      <c r="L38" s="1329">
        <v>65407</v>
      </c>
      <c r="M38" s="609"/>
    </row>
    <row r="39" spans="1:13" ht="10.5" customHeight="1" x14ac:dyDescent="0.2">
      <c r="A39" s="629">
        <v>332</v>
      </c>
      <c r="B39" s="1324" t="s">
        <v>437</v>
      </c>
      <c r="C39" s="613" t="s">
        <v>571</v>
      </c>
      <c r="D39" s="1839">
        <v>-11805</v>
      </c>
      <c r="E39" s="1839">
        <v>409</v>
      </c>
      <c r="F39" s="1839">
        <v>0</v>
      </c>
      <c r="G39" s="1839">
        <v>0</v>
      </c>
      <c r="H39" s="1840">
        <v>-11396</v>
      </c>
      <c r="I39" s="1839"/>
      <c r="J39" s="1839">
        <v>1339</v>
      </c>
      <c r="K39" s="1839">
        <v>0</v>
      </c>
      <c r="L39" s="1841">
        <v>-10057</v>
      </c>
      <c r="M39" s="609"/>
    </row>
    <row r="40" spans="1:13" ht="22.5" customHeight="1" x14ac:dyDescent="0.2">
      <c r="A40" s="3353" t="s">
        <v>439</v>
      </c>
      <c r="B40" s="3353"/>
      <c r="C40" s="606" t="s">
        <v>571</v>
      </c>
      <c r="D40" s="1842">
        <v>0</v>
      </c>
      <c r="E40" s="1842">
        <v>0</v>
      </c>
      <c r="F40" s="1842">
        <v>0</v>
      </c>
      <c r="G40" s="1842">
        <v>0</v>
      </c>
      <c r="H40" s="1842">
        <v>0</v>
      </c>
      <c r="I40" s="1842"/>
      <c r="J40" s="1842">
        <v>0</v>
      </c>
      <c r="K40" s="1842">
        <v>0</v>
      </c>
      <c r="L40" s="1842">
        <v>0</v>
      </c>
    </row>
    <row r="41" spans="1:13" ht="12" customHeight="1" x14ac:dyDescent="0.2">
      <c r="A41" s="614" t="s">
        <v>58</v>
      </c>
      <c r="B41" s="607"/>
      <c r="C41" s="615"/>
      <c r="D41" s="1241"/>
      <c r="E41" s="1241"/>
      <c r="F41" s="1241"/>
      <c r="G41" s="1241"/>
      <c r="H41" s="1241"/>
      <c r="I41" s="1241"/>
      <c r="J41" s="1241"/>
      <c r="K41" s="1241"/>
      <c r="L41" s="1241"/>
    </row>
    <row r="42" spans="1:13" ht="9.75" customHeight="1" x14ac:dyDescent="0.2">
      <c r="A42" s="614" t="s">
        <v>59</v>
      </c>
      <c r="B42" s="607"/>
      <c r="C42" s="615"/>
      <c r="D42" s="1241"/>
      <c r="E42" s="1241"/>
      <c r="F42" s="1241"/>
      <c r="G42" s="1241"/>
      <c r="H42" s="1241"/>
      <c r="I42" s="1241"/>
      <c r="J42" s="1241"/>
      <c r="K42" s="1241"/>
      <c r="L42" s="1241"/>
    </row>
    <row r="43" spans="1:13" ht="10.5" customHeight="1" x14ac:dyDescent="0.2">
      <c r="A43" s="616" t="s">
        <v>6</v>
      </c>
      <c r="B43" s="616"/>
      <c r="C43" s="616"/>
      <c r="D43" s="1242"/>
      <c r="E43" s="1242"/>
      <c r="F43" s="1242"/>
      <c r="G43" s="1242"/>
      <c r="H43" s="1242"/>
      <c r="I43" s="1242"/>
      <c r="J43" s="1242"/>
      <c r="K43" s="1242"/>
      <c r="L43" s="1242"/>
      <c r="M43" s="616"/>
    </row>
    <row r="44" spans="1:13" ht="10.5" customHeight="1" x14ac:dyDescent="0.2">
      <c r="A44" s="617"/>
      <c r="B44" s="617"/>
      <c r="C44" s="617"/>
      <c r="D44" s="1243"/>
      <c r="E44" s="1243"/>
      <c r="F44" s="1243"/>
      <c r="G44" s="1243"/>
      <c r="H44" s="1243"/>
      <c r="I44" s="1243"/>
      <c r="J44" s="1243"/>
      <c r="K44" s="1243"/>
      <c r="L44" s="1243"/>
      <c r="M44" s="616"/>
    </row>
  </sheetData>
  <mergeCells count="11">
    <mergeCell ref="K4:K5"/>
    <mergeCell ref="L4:L5"/>
    <mergeCell ref="A40:B40"/>
    <mergeCell ref="G1:K1"/>
    <mergeCell ref="G2:L2"/>
    <mergeCell ref="G3:H3"/>
    <mergeCell ref="A4:B5"/>
    <mergeCell ref="D4:H4"/>
    <mergeCell ref="I4:I5"/>
    <mergeCell ref="J4:J5"/>
    <mergeCell ref="A1:B1"/>
  </mergeCells>
  <phoneticPr fontId="2" type="noConversion"/>
  <printOptions horizontalCentered="1"/>
  <pageMargins left="0.19685039370078741" right="0.19685039370078741" top="0.6692913385826772" bottom="0.51181102362204722" header="0" footer="0.31496062992125984"/>
  <pageSetup paperSize="9" scale="98" firstPageNumber="31" fitToWidth="0" orientation="landscape" r:id="rId1"/>
  <headerFooter alignWithMargins="0">
    <oddFooter>&amp;C&amp;P</oddFooter>
  </headerFooter>
  <rowBreaks count="1" manualBreakCount="1">
    <brk id="43" max="16383" man="1"/>
  </row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4">
    <pageSetUpPr fitToPage="1"/>
  </sheetPr>
  <dimension ref="A1:O51"/>
  <sheetViews>
    <sheetView view="pageBreakPreview" zoomScaleNormal="100" zoomScaleSheetLayoutView="100" workbookViewId="0">
      <selection sqref="A1:B1"/>
    </sheetView>
  </sheetViews>
  <sheetFormatPr defaultRowHeight="12.75" x14ac:dyDescent="0.2"/>
  <cols>
    <col min="1" max="1" width="4.7109375" style="598" customWidth="1"/>
    <col min="2" max="2" width="35.28515625" style="598" customWidth="1"/>
    <col min="3" max="3" width="0.85546875" style="598" customWidth="1"/>
    <col min="4" max="4" width="10" style="1244" customWidth="1"/>
    <col min="5" max="5" width="10.85546875" style="1244" customWidth="1"/>
    <col min="6" max="12" width="10" style="1244" customWidth="1"/>
    <col min="13" max="13" width="3.28515625" style="598" customWidth="1"/>
    <col min="14" max="14" width="9.140625" style="598"/>
    <col min="15" max="15" width="9.7109375" style="598" bestFit="1" customWidth="1"/>
    <col min="16" max="16384" width="9.140625" style="598"/>
  </cols>
  <sheetData>
    <row r="1" spans="1:15" ht="27.75" customHeight="1" x14ac:dyDescent="0.2">
      <c r="A1" s="3363" t="s">
        <v>184</v>
      </c>
      <c r="B1" s="3075"/>
      <c r="C1" s="597"/>
      <c r="D1" s="1220"/>
      <c r="E1" s="1221"/>
      <c r="F1" s="1221"/>
      <c r="G1" s="3354" t="str">
        <f>[1]Coverpage!I7</f>
        <v>Poland</v>
      </c>
      <c r="H1" s="3354"/>
      <c r="I1" s="3354"/>
      <c r="J1" s="3354"/>
      <c r="K1" s="3354"/>
      <c r="L1" s="1222">
        <f>[1]Coverpage!I9</f>
        <v>964</v>
      </c>
    </row>
    <row r="2" spans="1:15" x14ac:dyDescent="0.2">
      <c r="A2" s="596" t="s">
        <v>7</v>
      </c>
      <c r="B2" s="630"/>
      <c r="C2" s="619"/>
      <c r="D2" s="1221"/>
      <c r="E2" s="1221"/>
      <c r="F2" s="1221"/>
      <c r="G2" s="3355" t="s">
        <v>549</v>
      </c>
      <c r="H2" s="3355"/>
      <c r="I2" s="3355"/>
      <c r="J2" s="3355"/>
      <c r="K2" s="3355"/>
      <c r="L2" s="3355"/>
    </row>
    <row r="3" spans="1:15" ht="12" customHeight="1" x14ac:dyDescent="0.2">
      <c r="A3" s="622"/>
      <c r="B3" s="602"/>
      <c r="C3" s="603"/>
      <c r="D3" s="1224"/>
      <c r="E3" s="1225"/>
      <c r="F3" s="1225"/>
      <c r="G3" s="3356" t="s">
        <v>550</v>
      </c>
      <c r="H3" s="3356"/>
      <c r="I3" s="1226">
        <f>[8]Coverage!I11</f>
        <v>2008</v>
      </c>
      <c r="J3" s="1225"/>
      <c r="K3" s="1225"/>
      <c r="L3" s="1227"/>
    </row>
    <row r="4" spans="1:15" ht="12" customHeight="1" x14ac:dyDescent="0.2">
      <c r="A4" s="3357" t="s">
        <v>8</v>
      </c>
      <c r="B4" s="3358"/>
      <c r="C4" s="601"/>
      <c r="D4" s="3359" t="s">
        <v>552</v>
      </c>
      <c r="E4" s="3360"/>
      <c r="F4" s="3360"/>
      <c r="G4" s="3360"/>
      <c r="H4" s="3361"/>
      <c r="I4" s="3350" t="s">
        <v>553</v>
      </c>
      <c r="J4" s="3362" t="s">
        <v>554</v>
      </c>
      <c r="K4" s="3350" t="s">
        <v>555</v>
      </c>
      <c r="L4" s="3352" t="s">
        <v>60</v>
      </c>
    </row>
    <row r="5" spans="1:15" ht="34.5" x14ac:dyDescent="0.2">
      <c r="A5" s="3357"/>
      <c r="B5" s="3358"/>
      <c r="C5" s="601"/>
      <c r="D5" s="2043" t="s">
        <v>556</v>
      </c>
      <c r="E5" s="2044" t="s">
        <v>557</v>
      </c>
      <c r="F5" s="2042" t="s">
        <v>558</v>
      </c>
      <c r="G5" s="2044" t="s">
        <v>555</v>
      </c>
      <c r="H5" s="2042" t="s">
        <v>61</v>
      </c>
      <c r="I5" s="3351"/>
      <c r="J5" s="3362"/>
      <c r="K5" s="3351"/>
      <c r="L5" s="3352"/>
    </row>
    <row r="6" spans="1:15" ht="10.5" customHeight="1" x14ac:dyDescent="0.2">
      <c r="A6" s="623"/>
      <c r="B6" s="604"/>
      <c r="C6" s="604"/>
      <c r="D6" s="1228" t="s">
        <v>559</v>
      </c>
      <c r="E6" s="1229" t="s">
        <v>560</v>
      </c>
      <c r="F6" s="1230" t="s">
        <v>561</v>
      </c>
      <c r="G6" s="1229" t="s">
        <v>562</v>
      </c>
      <c r="H6" s="1230" t="s">
        <v>563</v>
      </c>
      <c r="I6" s="1229" t="s">
        <v>564</v>
      </c>
      <c r="J6" s="1230" t="s">
        <v>565</v>
      </c>
      <c r="K6" s="1229" t="s">
        <v>566</v>
      </c>
      <c r="L6" s="1231" t="s">
        <v>567</v>
      </c>
    </row>
    <row r="7" spans="1:15" ht="10.5" customHeight="1" x14ac:dyDescent="0.2">
      <c r="A7" s="624"/>
      <c r="B7" s="605" t="s">
        <v>568</v>
      </c>
      <c r="C7" s="606"/>
      <c r="D7" s="1232" t="s">
        <v>9</v>
      </c>
      <c r="E7" s="1232" t="s">
        <v>9</v>
      </c>
      <c r="F7" s="1232" t="s">
        <v>9</v>
      </c>
      <c r="G7" s="1232" t="s">
        <v>9</v>
      </c>
      <c r="H7" s="1233" t="s">
        <v>9</v>
      </c>
      <c r="I7" s="1232"/>
      <c r="J7" s="1233" t="s">
        <v>9</v>
      </c>
      <c r="K7" s="1232" t="s">
        <v>9</v>
      </c>
      <c r="L7" s="1234" t="s">
        <v>9</v>
      </c>
    </row>
    <row r="8" spans="1:15" s="897" customFormat="1" ht="12" customHeight="1" x14ac:dyDescent="0.2">
      <c r="A8" s="625"/>
      <c r="B8" s="25" t="s">
        <v>10</v>
      </c>
      <c r="C8" s="894" t="s">
        <v>571</v>
      </c>
      <c r="D8" s="1238"/>
      <c r="E8" s="1238"/>
      <c r="F8" s="1239"/>
      <c r="G8" s="1238"/>
      <c r="H8" s="1239"/>
      <c r="I8" s="1238"/>
      <c r="J8" s="1239"/>
      <c r="K8" s="1238"/>
      <c r="L8" s="1240"/>
    </row>
    <row r="9" spans="1:15" s="897" customFormat="1" ht="11.25" customHeight="1" x14ac:dyDescent="0.2">
      <c r="A9" s="625">
        <v>1</v>
      </c>
      <c r="B9" s="25" t="s">
        <v>55</v>
      </c>
      <c r="C9" s="894" t="s">
        <v>571</v>
      </c>
      <c r="D9" s="1843">
        <v>240097</v>
      </c>
      <c r="E9" s="1843">
        <v>48925</v>
      </c>
      <c r="F9" s="1843">
        <v>215472</v>
      </c>
      <c r="G9" s="1843">
        <v>-98215</v>
      </c>
      <c r="H9" s="1843">
        <v>406279</v>
      </c>
      <c r="I9" s="1843"/>
      <c r="J9" s="1843">
        <v>169672</v>
      </c>
      <c r="K9" s="1843">
        <v>-90089</v>
      </c>
      <c r="L9" s="1843">
        <v>485862</v>
      </c>
      <c r="O9" s="896"/>
    </row>
    <row r="10" spans="1:15" ht="9.75" customHeight="1" x14ac:dyDescent="0.2">
      <c r="A10" s="626">
        <v>11</v>
      </c>
      <c r="B10" s="28" t="s">
        <v>11</v>
      </c>
      <c r="C10" s="607" t="s">
        <v>571</v>
      </c>
      <c r="D10" s="1331">
        <v>222308</v>
      </c>
      <c r="E10" s="1331">
        <v>7324</v>
      </c>
      <c r="F10" s="1332">
        <v>0</v>
      </c>
      <c r="G10" s="1331">
        <v>-623</v>
      </c>
      <c r="H10" s="1332">
        <v>229009</v>
      </c>
      <c r="I10" s="1331"/>
      <c r="J10" s="1332">
        <v>58388</v>
      </c>
      <c r="K10" s="1331">
        <v>-876</v>
      </c>
      <c r="L10" s="1329">
        <v>286521</v>
      </c>
    </row>
    <row r="11" spans="1:15" ht="9.75" customHeight="1" x14ac:dyDescent="0.2">
      <c r="A11" s="626">
        <v>12</v>
      </c>
      <c r="B11" s="28" t="s">
        <v>12</v>
      </c>
      <c r="C11" s="607" t="s">
        <v>571</v>
      </c>
      <c r="D11" s="1331">
        <v>0</v>
      </c>
      <c r="E11" s="1331">
        <v>0</v>
      </c>
      <c r="F11" s="1332">
        <v>143229</v>
      </c>
      <c r="G11" s="1331">
        <v>0</v>
      </c>
      <c r="H11" s="1332">
        <v>143229</v>
      </c>
      <c r="I11" s="1331"/>
      <c r="J11" s="1332">
        <v>0</v>
      </c>
      <c r="K11" s="1331">
        <v>0</v>
      </c>
      <c r="L11" s="1329">
        <v>143229</v>
      </c>
    </row>
    <row r="12" spans="1:15" ht="9.75" customHeight="1" x14ac:dyDescent="0.2">
      <c r="A12" s="626">
        <v>13</v>
      </c>
      <c r="B12" s="28" t="s">
        <v>13</v>
      </c>
      <c r="C12" s="607" t="s">
        <v>571</v>
      </c>
      <c r="D12" s="1331">
        <v>5519</v>
      </c>
      <c r="E12" s="1331">
        <v>26401</v>
      </c>
      <c r="F12" s="1332">
        <v>70246</v>
      </c>
      <c r="G12" s="1331">
        <v>-97381</v>
      </c>
      <c r="H12" s="1332">
        <v>4785</v>
      </c>
      <c r="I12" s="1331"/>
      <c r="J12" s="1332">
        <v>86995</v>
      </c>
      <c r="K12" s="1331">
        <v>-89144</v>
      </c>
      <c r="L12" s="1329">
        <v>2636</v>
      </c>
    </row>
    <row r="13" spans="1:15" ht="9.75" customHeight="1" x14ac:dyDescent="0.2">
      <c r="A13" s="626">
        <v>14</v>
      </c>
      <c r="B13" s="28" t="s">
        <v>14</v>
      </c>
      <c r="C13" s="607" t="s">
        <v>571</v>
      </c>
      <c r="D13" s="1331">
        <v>12270</v>
      </c>
      <c r="E13" s="1331">
        <v>15200</v>
      </c>
      <c r="F13" s="1332">
        <v>1997</v>
      </c>
      <c r="G13" s="1331">
        <v>-211</v>
      </c>
      <c r="H13" s="1332">
        <v>29256</v>
      </c>
      <c r="I13" s="1331"/>
      <c r="J13" s="1332">
        <v>24289</v>
      </c>
      <c r="K13" s="1331">
        <v>-69</v>
      </c>
      <c r="L13" s="1329">
        <v>53476</v>
      </c>
    </row>
    <row r="14" spans="1:15" s="897" customFormat="1" ht="12" customHeight="1" x14ac:dyDescent="0.2">
      <c r="A14" s="625">
        <v>2</v>
      </c>
      <c r="B14" s="25" t="s">
        <v>523</v>
      </c>
      <c r="C14" s="894" t="s">
        <v>571</v>
      </c>
      <c r="D14" s="1837">
        <v>275412</v>
      </c>
      <c r="E14" s="1837">
        <v>44686</v>
      </c>
      <c r="F14" s="1837">
        <v>207536</v>
      </c>
      <c r="G14" s="1837">
        <v>-98215</v>
      </c>
      <c r="H14" s="1837">
        <v>429419</v>
      </c>
      <c r="I14" s="1837"/>
      <c r="J14" s="1837">
        <v>149332</v>
      </c>
      <c r="K14" s="1837">
        <v>-90089</v>
      </c>
      <c r="L14" s="1837">
        <v>488662</v>
      </c>
    </row>
    <row r="15" spans="1:15" ht="9.75" customHeight="1" x14ac:dyDescent="0.2">
      <c r="A15" s="626">
        <v>21</v>
      </c>
      <c r="B15" s="29" t="s">
        <v>15</v>
      </c>
      <c r="C15" s="607" t="s">
        <v>571</v>
      </c>
      <c r="D15" s="1331">
        <v>32674</v>
      </c>
      <c r="E15" s="1331">
        <v>18498</v>
      </c>
      <c r="F15" s="1332">
        <v>2789</v>
      </c>
      <c r="G15" s="1331">
        <v>0</v>
      </c>
      <c r="H15" s="1332">
        <v>53961</v>
      </c>
      <c r="I15" s="1331"/>
      <c r="J15" s="1332">
        <v>72572</v>
      </c>
      <c r="K15" s="1331">
        <v>0</v>
      </c>
      <c r="L15" s="1329">
        <v>126533</v>
      </c>
    </row>
    <row r="16" spans="1:15" ht="9.75" customHeight="1" x14ac:dyDescent="0.2">
      <c r="A16" s="626">
        <v>22</v>
      </c>
      <c r="B16" s="29" t="s">
        <v>16</v>
      </c>
      <c r="C16" s="607" t="s">
        <v>571</v>
      </c>
      <c r="D16" s="1331">
        <v>18975</v>
      </c>
      <c r="E16" s="1331">
        <v>12315</v>
      </c>
      <c r="F16" s="1332">
        <v>1923</v>
      </c>
      <c r="G16" s="1331">
        <v>-397</v>
      </c>
      <c r="H16" s="1332">
        <v>32816</v>
      </c>
      <c r="I16" s="1331"/>
      <c r="J16" s="1332">
        <v>49875</v>
      </c>
      <c r="K16" s="1331">
        <v>-265</v>
      </c>
      <c r="L16" s="1329">
        <v>82426</v>
      </c>
    </row>
    <row r="17" spans="1:12" ht="9.75" customHeight="1" x14ac:dyDescent="0.2">
      <c r="A17" s="626">
        <v>24</v>
      </c>
      <c r="B17" s="29" t="s">
        <v>573</v>
      </c>
      <c r="C17" s="607" t="s">
        <v>571</v>
      </c>
      <c r="D17" s="1331">
        <v>27138</v>
      </c>
      <c r="E17" s="1331">
        <v>405</v>
      </c>
      <c r="F17" s="1332">
        <v>52</v>
      </c>
      <c r="G17" s="1331">
        <v>-174</v>
      </c>
      <c r="H17" s="1332">
        <v>27421</v>
      </c>
      <c r="I17" s="1331"/>
      <c r="J17" s="1332">
        <v>1659</v>
      </c>
      <c r="K17" s="1331">
        <v>0</v>
      </c>
      <c r="L17" s="1329">
        <v>29080</v>
      </c>
    </row>
    <row r="18" spans="1:12" ht="9.75" customHeight="1" x14ac:dyDescent="0.2">
      <c r="A18" s="626">
        <v>25</v>
      </c>
      <c r="B18" s="29" t="s">
        <v>17</v>
      </c>
      <c r="C18" s="607" t="s">
        <v>571</v>
      </c>
      <c r="D18" s="1331">
        <v>6184</v>
      </c>
      <c r="E18" s="1331">
        <v>4012</v>
      </c>
      <c r="F18" s="1332">
        <v>1470</v>
      </c>
      <c r="G18" s="1331">
        <v>0</v>
      </c>
      <c r="H18" s="1332">
        <v>11666</v>
      </c>
      <c r="I18" s="1331"/>
      <c r="J18" s="1332">
        <v>253</v>
      </c>
      <c r="K18" s="1331">
        <v>0</v>
      </c>
      <c r="L18" s="1329">
        <v>11919</v>
      </c>
    </row>
    <row r="19" spans="1:12" ht="9.75" customHeight="1" x14ac:dyDescent="0.2">
      <c r="A19" s="626">
        <v>26</v>
      </c>
      <c r="B19" s="29" t="s">
        <v>13</v>
      </c>
      <c r="C19" s="607" t="s">
        <v>571</v>
      </c>
      <c r="D19" s="1331">
        <v>164398</v>
      </c>
      <c r="E19" s="1331">
        <v>2740</v>
      </c>
      <c r="F19" s="1332">
        <v>29897</v>
      </c>
      <c r="G19" s="1331">
        <v>-97381</v>
      </c>
      <c r="H19" s="1332">
        <v>99654</v>
      </c>
      <c r="I19" s="1331"/>
      <c r="J19" s="1332">
        <v>2454</v>
      </c>
      <c r="K19" s="1331">
        <v>-89144</v>
      </c>
      <c r="L19" s="1329">
        <v>12964</v>
      </c>
    </row>
    <row r="20" spans="1:12" ht="9.75" customHeight="1" x14ac:dyDescent="0.2">
      <c r="A20" s="626">
        <v>27</v>
      </c>
      <c r="B20" s="29" t="s">
        <v>18</v>
      </c>
      <c r="C20" s="607" t="s">
        <v>571</v>
      </c>
      <c r="D20" s="1331">
        <v>20394</v>
      </c>
      <c r="E20" s="1331">
        <v>778</v>
      </c>
      <c r="F20" s="1332">
        <v>168138</v>
      </c>
      <c r="G20" s="1331">
        <v>0</v>
      </c>
      <c r="H20" s="1332">
        <v>189310</v>
      </c>
      <c r="I20" s="1331"/>
      <c r="J20" s="1332">
        <v>15113</v>
      </c>
      <c r="K20" s="1331">
        <v>0</v>
      </c>
      <c r="L20" s="1329">
        <v>204423</v>
      </c>
    </row>
    <row r="21" spans="1:12" ht="9.75" customHeight="1" x14ac:dyDescent="0.2">
      <c r="A21" s="626">
        <v>28</v>
      </c>
      <c r="B21" s="29" t="s">
        <v>19</v>
      </c>
      <c r="C21" s="607" t="s">
        <v>571</v>
      </c>
      <c r="D21" s="1331">
        <v>5649</v>
      </c>
      <c r="E21" s="1331">
        <v>5938</v>
      </c>
      <c r="F21" s="1332">
        <v>3267</v>
      </c>
      <c r="G21" s="1331">
        <v>-263</v>
      </c>
      <c r="H21" s="1332">
        <v>14591</v>
      </c>
      <c r="I21" s="1331"/>
      <c r="J21" s="1332">
        <v>7406</v>
      </c>
      <c r="K21" s="1331">
        <v>-680</v>
      </c>
      <c r="L21" s="1329">
        <v>21317</v>
      </c>
    </row>
    <row r="22" spans="1:12" s="897" customFormat="1" ht="12" customHeight="1" x14ac:dyDescent="0.2">
      <c r="A22" s="627" t="s">
        <v>20</v>
      </c>
      <c r="B22" s="146" t="s">
        <v>62</v>
      </c>
      <c r="C22" s="894" t="s">
        <v>571</v>
      </c>
      <c r="D22" s="1837">
        <v>-35315</v>
      </c>
      <c r="E22" s="1837">
        <v>4239</v>
      </c>
      <c r="F22" s="1837">
        <v>7936</v>
      </c>
      <c r="G22" s="1837">
        <v>0</v>
      </c>
      <c r="H22" s="1837">
        <v>-23140</v>
      </c>
      <c r="I22" s="1837"/>
      <c r="J22" s="1837">
        <v>20340</v>
      </c>
      <c r="K22" s="1837">
        <v>0</v>
      </c>
      <c r="L22" s="1837">
        <v>-2800</v>
      </c>
    </row>
    <row r="23" spans="1:12" s="897" customFormat="1" ht="21" customHeight="1" x14ac:dyDescent="0.2">
      <c r="A23" s="633"/>
      <c r="B23" s="32" t="s">
        <v>21</v>
      </c>
      <c r="C23" s="894" t="s">
        <v>571</v>
      </c>
      <c r="D23" s="1837"/>
      <c r="E23" s="1837"/>
      <c r="F23" s="1838"/>
      <c r="G23" s="1837"/>
      <c r="H23" s="1838"/>
      <c r="I23" s="1837"/>
      <c r="J23" s="1838"/>
      <c r="K23" s="1837"/>
      <c r="L23" s="1330"/>
    </row>
    <row r="24" spans="1:12" s="897" customFormat="1" ht="11.25" customHeight="1" x14ac:dyDescent="0.2">
      <c r="A24" s="625">
        <v>31.1</v>
      </c>
      <c r="B24" s="25" t="s">
        <v>524</v>
      </c>
      <c r="C24" s="894" t="s">
        <v>571</v>
      </c>
      <c r="D24" s="1837">
        <v>14731</v>
      </c>
      <c r="E24" s="1837">
        <v>6082</v>
      </c>
      <c r="F24" s="1837">
        <v>345</v>
      </c>
      <c r="G24" s="1837">
        <v>0</v>
      </c>
      <c r="H24" s="1837">
        <v>21158</v>
      </c>
      <c r="I24" s="1837"/>
      <c r="J24" s="1837">
        <v>29090</v>
      </c>
      <c r="K24" s="1837">
        <v>0</v>
      </c>
      <c r="L24" s="1837">
        <v>50248</v>
      </c>
    </row>
    <row r="25" spans="1:12" ht="9.75" customHeight="1" x14ac:dyDescent="0.2">
      <c r="A25" s="626">
        <v>311.10000000000002</v>
      </c>
      <c r="B25" s="28" t="s">
        <v>22</v>
      </c>
      <c r="C25" s="607" t="s">
        <v>571</v>
      </c>
      <c r="D25" s="1331">
        <v>13648</v>
      </c>
      <c r="E25" s="1331">
        <v>6053</v>
      </c>
      <c r="F25" s="1332">
        <v>345</v>
      </c>
      <c r="G25" s="1331">
        <v>0</v>
      </c>
      <c r="H25" s="1332">
        <v>20046</v>
      </c>
      <c r="I25" s="1331"/>
      <c r="J25" s="1332">
        <v>27679</v>
      </c>
      <c r="K25" s="1331">
        <v>0</v>
      </c>
      <c r="L25" s="1329">
        <v>47725</v>
      </c>
    </row>
    <row r="26" spans="1:12" ht="9.75" customHeight="1" x14ac:dyDescent="0.2">
      <c r="A26" s="626">
        <v>312.10000000000002</v>
      </c>
      <c r="B26" s="28" t="s">
        <v>23</v>
      </c>
      <c r="C26" s="607" t="s">
        <v>571</v>
      </c>
      <c r="D26" s="1331">
        <v>0</v>
      </c>
      <c r="E26" s="1331">
        <v>0</v>
      </c>
      <c r="F26" s="1332">
        <v>0</v>
      </c>
      <c r="G26" s="1331">
        <v>0</v>
      </c>
      <c r="H26" s="1332">
        <v>0</v>
      </c>
      <c r="I26" s="1331"/>
      <c r="J26" s="1332">
        <v>-11</v>
      </c>
      <c r="K26" s="1331">
        <v>0</v>
      </c>
      <c r="L26" s="1329">
        <v>-11</v>
      </c>
    </row>
    <row r="27" spans="1:12" ht="9.75" customHeight="1" x14ac:dyDescent="0.2">
      <c r="A27" s="626">
        <v>313.10000000000002</v>
      </c>
      <c r="B27" s="28" t="s">
        <v>24</v>
      </c>
      <c r="C27" s="607" t="s">
        <v>571</v>
      </c>
      <c r="D27" s="1331">
        <v>504</v>
      </c>
      <c r="E27" s="1331">
        <v>0</v>
      </c>
      <c r="F27" s="1332">
        <v>0</v>
      </c>
      <c r="G27" s="1331">
        <v>0</v>
      </c>
      <c r="H27" s="1332">
        <v>504</v>
      </c>
      <c r="I27" s="1331"/>
      <c r="J27" s="1332">
        <v>127</v>
      </c>
      <c r="K27" s="1331">
        <v>0</v>
      </c>
      <c r="L27" s="1329">
        <v>631</v>
      </c>
    </row>
    <row r="28" spans="1:12" ht="9.75" customHeight="1" x14ac:dyDescent="0.2">
      <c r="A28" s="626">
        <v>314.10000000000002</v>
      </c>
      <c r="B28" s="28" t="s">
        <v>25</v>
      </c>
      <c r="C28" s="607" t="s">
        <v>571</v>
      </c>
      <c r="D28" s="1331">
        <v>579</v>
      </c>
      <c r="E28" s="1331">
        <v>29</v>
      </c>
      <c r="F28" s="1332">
        <v>0</v>
      </c>
      <c r="G28" s="1331">
        <v>0</v>
      </c>
      <c r="H28" s="1332">
        <v>608</v>
      </c>
      <c r="I28" s="1331"/>
      <c r="J28" s="1332">
        <v>1295</v>
      </c>
      <c r="K28" s="1331">
        <v>0</v>
      </c>
      <c r="L28" s="1329">
        <v>1903</v>
      </c>
    </row>
    <row r="29" spans="1:12" s="897" customFormat="1" ht="12" customHeight="1" x14ac:dyDescent="0.2">
      <c r="A29" s="625">
        <v>31.2</v>
      </c>
      <c r="B29" s="25" t="s">
        <v>528</v>
      </c>
      <c r="C29" s="894" t="s">
        <v>571</v>
      </c>
      <c r="D29" s="1837">
        <v>56</v>
      </c>
      <c r="E29" s="1837">
        <v>1868</v>
      </c>
      <c r="F29" s="1837">
        <v>0</v>
      </c>
      <c r="G29" s="1837">
        <v>0</v>
      </c>
      <c r="H29" s="1837">
        <v>1924</v>
      </c>
      <c r="I29" s="1837"/>
      <c r="J29" s="1837">
        <v>4501</v>
      </c>
      <c r="K29" s="1837">
        <v>0</v>
      </c>
      <c r="L29" s="1837">
        <v>6425</v>
      </c>
    </row>
    <row r="30" spans="1:12" ht="9.75" customHeight="1" x14ac:dyDescent="0.2">
      <c r="A30" s="626">
        <v>311.2</v>
      </c>
      <c r="B30" s="28" t="s">
        <v>22</v>
      </c>
      <c r="C30" s="607" t="s">
        <v>571</v>
      </c>
      <c r="D30" s="1331">
        <v>46</v>
      </c>
      <c r="E30" s="1331">
        <v>497</v>
      </c>
      <c r="F30" s="1332">
        <v>0</v>
      </c>
      <c r="G30" s="1331">
        <v>0</v>
      </c>
      <c r="H30" s="1332">
        <v>543</v>
      </c>
      <c r="I30" s="1331"/>
      <c r="J30" s="1332">
        <v>1157</v>
      </c>
      <c r="K30" s="1331">
        <v>0</v>
      </c>
      <c r="L30" s="1329">
        <v>1700</v>
      </c>
    </row>
    <row r="31" spans="1:12" ht="9.75" customHeight="1" x14ac:dyDescent="0.2">
      <c r="A31" s="626">
        <v>312.2</v>
      </c>
      <c r="B31" s="28" t="s">
        <v>23</v>
      </c>
      <c r="C31" s="607" t="s">
        <v>571</v>
      </c>
      <c r="D31" s="1331">
        <v>0</v>
      </c>
      <c r="E31" s="1331">
        <v>0</v>
      </c>
      <c r="F31" s="1332">
        <v>0</v>
      </c>
      <c r="G31" s="1331">
        <v>0</v>
      </c>
      <c r="H31" s="1332">
        <v>0</v>
      </c>
      <c r="I31" s="1331"/>
      <c r="J31" s="1332">
        <v>0</v>
      </c>
      <c r="K31" s="1331">
        <v>0</v>
      </c>
      <c r="L31" s="1329">
        <v>0</v>
      </c>
    </row>
    <row r="32" spans="1:12" ht="9.75" customHeight="1" x14ac:dyDescent="0.2">
      <c r="A32" s="626">
        <v>313.2</v>
      </c>
      <c r="B32" s="28" t="s">
        <v>24</v>
      </c>
      <c r="C32" s="607" t="s">
        <v>571</v>
      </c>
      <c r="D32" s="1331">
        <v>0</v>
      </c>
      <c r="E32" s="1331">
        <v>0</v>
      </c>
      <c r="F32" s="1332">
        <v>0</v>
      </c>
      <c r="G32" s="1331">
        <v>0</v>
      </c>
      <c r="H32" s="1332">
        <v>0</v>
      </c>
      <c r="I32" s="1331"/>
      <c r="J32" s="1332">
        <v>0</v>
      </c>
      <c r="K32" s="1331">
        <v>0</v>
      </c>
      <c r="L32" s="1329">
        <v>0</v>
      </c>
    </row>
    <row r="33" spans="1:12" ht="9.75" customHeight="1" x14ac:dyDescent="0.2">
      <c r="A33" s="626">
        <v>314.2</v>
      </c>
      <c r="B33" s="28" t="s">
        <v>25</v>
      </c>
      <c r="C33" s="607" t="s">
        <v>571</v>
      </c>
      <c r="D33" s="1331">
        <v>10</v>
      </c>
      <c r="E33" s="1331">
        <v>1371</v>
      </c>
      <c r="F33" s="1332">
        <v>0</v>
      </c>
      <c r="G33" s="1331">
        <v>0</v>
      </c>
      <c r="H33" s="1332">
        <v>1381</v>
      </c>
      <c r="I33" s="1331"/>
      <c r="J33" s="1332">
        <v>3344</v>
      </c>
      <c r="K33" s="1331">
        <v>0</v>
      </c>
      <c r="L33" s="1329">
        <v>4725</v>
      </c>
    </row>
    <row r="34" spans="1:12" ht="12" customHeight="1" x14ac:dyDescent="0.2">
      <c r="A34" s="634">
        <v>31</v>
      </c>
      <c r="B34" s="154" t="s">
        <v>26</v>
      </c>
      <c r="C34" s="607" t="s">
        <v>571</v>
      </c>
      <c r="D34" s="1331">
        <v>14675</v>
      </c>
      <c r="E34" s="1331">
        <v>4214</v>
      </c>
      <c r="F34" s="1331">
        <v>345</v>
      </c>
      <c r="G34" s="1331">
        <v>0</v>
      </c>
      <c r="H34" s="1331">
        <v>19234</v>
      </c>
      <c r="I34" s="1331"/>
      <c r="J34" s="1331">
        <v>24589</v>
      </c>
      <c r="K34" s="1331">
        <v>0</v>
      </c>
      <c r="L34" s="1331">
        <v>43823</v>
      </c>
    </row>
    <row r="35" spans="1:12" s="897" customFormat="1" ht="12" customHeight="1" x14ac:dyDescent="0.2">
      <c r="A35" s="824" t="s">
        <v>493</v>
      </c>
      <c r="B35" s="154" t="s">
        <v>63</v>
      </c>
      <c r="C35" s="894" t="s">
        <v>571</v>
      </c>
      <c r="D35" s="1837">
        <v>-49990</v>
      </c>
      <c r="E35" s="1837">
        <v>25</v>
      </c>
      <c r="F35" s="1837">
        <v>7591</v>
      </c>
      <c r="G35" s="1837">
        <v>0</v>
      </c>
      <c r="H35" s="1837">
        <v>-42374</v>
      </c>
      <c r="I35" s="1837"/>
      <c r="J35" s="1837">
        <v>-4249</v>
      </c>
      <c r="K35" s="1837">
        <v>0</v>
      </c>
      <c r="L35" s="1837">
        <v>-46623</v>
      </c>
    </row>
    <row r="36" spans="1:12" s="897" customFormat="1" ht="12" customHeight="1" x14ac:dyDescent="0.2">
      <c r="A36" s="633"/>
      <c r="B36" s="25" t="s">
        <v>494</v>
      </c>
      <c r="C36" s="894" t="s">
        <v>571</v>
      </c>
      <c r="D36" s="1837"/>
      <c r="E36" s="1837"/>
      <c r="F36" s="1838"/>
      <c r="G36" s="1837"/>
      <c r="H36" s="1838"/>
      <c r="I36" s="1837"/>
      <c r="J36" s="1838"/>
      <c r="K36" s="1837"/>
      <c r="L36" s="1330"/>
    </row>
    <row r="37" spans="1:12" s="897" customFormat="1" ht="11.25" customHeight="1" x14ac:dyDescent="0.2">
      <c r="A37" s="625" t="s">
        <v>495</v>
      </c>
      <c r="B37" s="25" t="s">
        <v>532</v>
      </c>
      <c r="C37" s="894" t="s">
        <v>571</v>
      </c>
      <c r="D37" s="1837">
        <v>-3125</v>
      </c>
      <c r="E37" s="1837">
        <v>-1005</v>
      </c>
      <c r="F37" s="1837">
        <v>1748</v>
      </c>
      <c r="G37" s="1837">
        <v>-1014</v>
      </c>
      <c r="H37" s="1837">
        <v>-3396</v>
      </c>
      <c r="I37" s="1837"/>
      <c r="J37" s="1837">
        <v>-4166</v>
      </c>
      <c r="K37" s="1837">
        <v>61</v>
      </c>
      <c r="L37" s="1837">
        <v>-7501</v>
      </c>
    </row>
    <row r="38" spans="1:12" ht="9.75" customHeight="1" x14ac:dyDescent="0.2">
      <c r="A38" s="626" t="s">
        <v>496</v>
      </c>
      <c r="B38" s="28" t="s">
        <v>497</v>
      </c>
      <c r="C38" s="607" t="s">
        <v>571</v>
      </c>
      <c r="D38" s="1331">
        <v>-3668</v>
      </c>
      <c r="E38" s="1331">
        <v>-972</v>
      </c>
      <c r="F38" s="1332">
        <v>1354</v>
      </c>
      <c r="G38" s="1331">
        <v>-1014</v>
      </c>
      <c r="H38" s="1332">
        <v>-4300</v>
      </c>
      <c r="I38" s="1331"/>
      <c r="J38" s="1332">
        <v>-4166</v>
      </c>
      <c r="K38" s="1331">
        <v>61</v>
      </c>
      <c r="L38" s="1329">
        <v>-8405</v>
      </c>
    </row>
    <row r="39" spans="1:12" ht="9.75" customHeight="1" x14ac:dyDescent="0.2">
      <c r="A39" s="626" t="s">
        <v>498</v>
      </c>
      <c r="B39" s="28" t="s">
        <v>499</v>
      </c>
      <c r="C39" s="607" t="s">
        <v>571</v>
      </c>
      <c r="D39" s="1331">
        <v>543</v>
      </c>
      <c r="E39" s="1331">
        <v>-33</v>
      </c>
      <c r="F39" s="1332">
        <v>394</v>
      </c>
      <c r="G39" s="1331">
        <v>0</v>
      </c>
      <c r="H39" s="1332">
        <v>904</v>
      </c>
      <c r="I39" s="1331"/>
      <c r="J39" s="1332">
        <v>0</v>
      </c>
      <c r="K39" s="1331">
        <v>0</v>
      </c>
      <c r="L39" s="1329">
        <v>904</v>
      </c>
    </row>
    <row r="40" spans="1:12" ht="9.75" customHeight="1" x14ac:dyDescent="0.2">
      <c r="A40" s="626">
        <v>323</v>
      </c>
      <c r="B40" s="28" t="s">
        <v>487</v>
      </c>
      <c r="C40" s="607" t="s">
        <v>571</v>
      </c>
      <c r="D40" s="1331">
        <v>0</v>
      </c>
      <c r="E40" s="1331">
        <v>0</v>
      </c>
      <c r="F40" s="1332">
        <v>0</v>
      </c>
      <c r="G40" s="1331">
        <v>0</v>
      </c>
      <c r="H40" s="1332">
        <v>0</v>
      </c>
      <c r="I40" s="1331"/>
      <c r="J40" s="1332">
        <v>0</v>
      </c>
      <c r="K40" s="1331">
        <v>0</v>
      </c>
      <c r="L40" s="1329">
        <v>0</v>
      </c>
    </row>
    <row r="41" spans="1:12" s="897" customFormat="1" ht="12" customHeight="1" x14ac:dyDescent="0.2">
      <c r="A41" s="625">
        <v>33</v>
      </c>
      <c r="B41" s="25" t="s">
        <v>533</v>
      </c>
      <c r="C41" s="894" t="s">
        <v>571</v>
      </c>
      <c r="D41" s="1837">
        <v>39877</v>
      </c>
      <c r="E41" s="1837">
        <v>593</v>
      </c>
      <c r="F41" s="1837">
        <v>0</v>
      </c>
      <c r="G41" s="1837">
        <v>-1014</v>
      </c>
      <c r="H41" s="1837">
        <v>39456</v>
      </c>
      <c r="I41" s="1837"/>
      <c r="J41" s="1837">
        <v>2103</v>
      </c>
      <c r="K41" s="1837">
        <v>61</v>
      </c>
      <c r="L41" s="1837">
        <v>41620</v>
      </c>
    </row>
    <row r="42" spans="1:12" ht="9.75" customHeight="1" x14ac:dyDescent="0.2">
      <c r="A42" s="626">
        <v>331</v>
      </c>
      <c r="B42" s="28" t="s">
        <v>497</v>
      </c>
      <c r="C42" s="607" t="s">
        <v>571</v>
      </c>
      <c r="D42" s="1331">
        <v>55081</v>
      </c>
      <c r="E42" s="1331">
        <v>264</v>
      </c>
      <c r="F42" s="1332">
        <v>0</v>
      </c>
      <c r="G42" s="1331">
        <v>-1014</v>
      </c>
      <c r="H42" s="1332">
        <v>54331</v>
      </c>
      <c r="I42" s="1331"/>
      <c r="J42" s="1332">
        <v>737</v>
      </c>
      <c r="K42" s="1331">
        <v>61</v>
      </c>
      <c r="L42" s="1329">
        <v>55129</v>
      </c>
    </row>
    <row r="43" spans="1:12" ht="9.75" customHeight="1" x14ac:dyDescent="0.2">
      <c r="A43" s="626">
        <v>332</v>
      </c>
      <c r="B43" s="28" t="s">
        <v>499</v>
      </c>
      <c r="C43" s="607" t="s">
        <v>571</v>
      </c>
      <c r="D43" s="1331">
        <v>-15204</v>
      </c>
      <c r="E43" s="1331">
        <v>329</v>
      </c>
      <c r="F43" s="1332">
        <v>0</v>
      </c>
      <c r="G43" s="1331">
        <v>0</v>
      </c>
      <c r="H43" s="1332">
        <v>-14875</v>
      </c>
      <c r="I43" s="1331"/>
      <c r="J43" s="1332">
        <v>1366</v>
      </c>
      <c r="K43" s="1331">
        <v>0</v>
      </c>
      <c r="L43" s="1329">
        <v>-13509</v>
      </c>
    </row>
    <row r="44" spans="1:12" s="897" customFormat="1" ht="12" customHeight="1" x14ac:dyDescent="0.2">
      <c r="A44" s="628" t="s">
        <v>488</v>
      </c>
      <c r="B44" s="146" t="s">
        <v>534</v>
      </c>
      <c r="C44" s="898" t="s">
        <v>571</v>
      </c>
      <c r="D44" s="1844">
        <v>43002</v>
      </c>
      <c r="E44" s="1844">
        <v>1598</v>
      </c>
      <c r="F44" s="1844">
        <v>-1748</v>
      </c>
      <c r="G44" s="1844">
        <v>0</v>
      </c>
      <c r="H44" s="1844">
        <v>42852</v>
      </c>
      <c r="I44" s="1844"/>
      <c r="J44" s="1844">
        <v>6269</v>
      </c>
      <c r="K44" s="1844">
        <v>0</v>
      </c>
      <c r="L44" s="1844">
        <v>49121</v>
      </c>
    </row>
    <row r="45" spans="1:12" s="897" customFormat="1" ht="12" customHeight="1" x14ac:dyDescent="0.2">
      <c r="A45" s="635" t="s">
        <v>489</v>
      </c>
      <c r="B45" s="155" t="s">
        <v>535</v>
      </c>
      <c r="C45" s="899" t="s">
        <v>571</v>
      </c>
      <c r="D45" s="1845">
        <v>-6988</v>
      </c>
      <c r="E45" s="1845">
        <v>1623</v>
      </c>
      <c r="F45" s="1845">
        <v>5843</v>
      </c>
      <c r="G45" s="1845">
        <v>0</v>
      </c>
      <c r="H45" s="1845">
        <v>478</v>
      </c>
      <c r="I45" s="1845"/>
      <c r="J45" s="1845">
        <v>2020</v>
      </c>
      <c r="K45" s="1845">
        <v>0</v>
      </c>
      <c r="L45" s="1845">
        <v>2498</v>
      </c>
    </row>
    <row r="46" spans="1:12" ht="19.5" customHeight="1" x14ac:dyDescent="0.2">
      <c r="A46" s="3364" t="s">
        <v>490</v>
      </c>
      <c r="B46" s="3365"/>
      <c r="C46" s="606" t="s">
        <v>571</v>
      </c>
      <c r="D46" s="1842">
        <v>0</v>
      </c>
      <c r="E46" s="1842">
        <v>0</v>
      </c>
      <c r="F46" s="1842">
        <v>0</v>
      </c>
      <c r="G46" s="1842">
        <v>0</v>
      </c>
      <c r="H46" s="1842">
        <v>0</v>
      </c>
      <c r="I46" s="1842"/>
      <c r="J46" s="1842">
        <v>0</v>
      </c>
      <c r="K46" s="1842">
        <v>0</v>
      </c>
      <c r="L46" s="1842">
        <v>0</v>
      </c>
    </row>
    <row r="47" spans="1:12" ht="12" customHeight="1" x14ac:dyDescent="0.2">
      <c r="A47" s="614" t="s">
        <v>58</v>
      </c>
      <c r="B47" s="607"/>
      <c r="C47" s="607"/>
      <c r="D47" s="1236"/>
      <c r="E47" s="1236"/>
      <c r="F47" s="1236"/>
      <c r="G47" s="1241"/>
      <c r="H47" s="1241" t="s">
        <v>491</v>
      </c>
      <c r="I47" s="1236"/>
      <c r="J47" s="1236"/>
      <c r="K47" s="1236"/>
      <c r="L47" s="1236"/>
    </row>
    <row r="48" spans="1:12" ht="9.75" customHeight="1" x14ac:dyDescent="0.2">
      <c r="A48" s="614" t="s">
        <v>59</v>
      </c>
      <c r="B48" s="607"/>
      <c r="C48" s="607"/>
      <c r="D48" s="1236"/>
      <c r="E48" s="1236"/>
      <c r="F48" s="1236"/>
      <c r="G48" s="1236"/>
      <c r="H48" s="1236"/>
      <c r="I48" s="1236"/>
      <c r="J48" s="1236"/>
      <c r="K48" s="1236"/>
      <c r="L48" s="1236"/>
    </row>
    <row r="49" spans="1:12" ht="9.75" customHeight="1" x14ac:dyDescent="0.2">
      <c r="A49" s="615"/>
      <c r="B49" s="607"/>
      <c r="C49" s="607"/>
      <c r="D49" s="1236"/>
      <c r="E49" s="1236"/>
      <c r="F49" s="1236"/>
      <c r="G49" s="1236"/>
      <c r="H49" s="1236"/>
      <c r="I49" s="1236"/>
      <c r="J49" s="1236"/>
      <c r="K49" s="1236"/>
      <c r="L49" s="1236"/>
    </row>
    <row r="50" spans="1:12" ht="10.5" customHeight="1" x14ac:dyDescent="0.2">
      <c r="D50" s="1245"/>
      <c r="E50" s="1245"/>
      <c r="F50" s="1245"/>
      <c r="G50" s="1245"/>
      <c r="H50" s="1245"/>
      <c r="I50" s="1245"/>
      <c r="J50" s="1245"/>
      <c r="K50" s="1245"/>
      <c r="L50" s="1245"/>
    </row>
    <row r="51" spans="1:12" ht="10.5" customHeight="1" x14ac:dyDescent="0.2">
      <c r="A51" s="632"/>
      <c r="B51" s="632"/>
      <c r="C51" s="632"/>
      <c r="D51" s="1246"/>
      <c r="E51" s="1246"/>
      <c r="F51" s="1246"/>
      <c r="G51" s="1246"/>
      <c r="H51" s="1246"/>
      <c r="I51" s="1246"/>
      <c r="J51" s="1246"/>
      <c r="K51" s="1246"/>
      <c r="L51" s="1246"/>
    </row>
  </sheetData>
  <mergeCells count="11">
    <mergeCell ref="A46:B46"/>
    <mergeCell ref="G1:K1"/>
    <mergeCell ref="G2:L2"/>
    <mergeCell ref="G3:H3"/>
    <mergeCell ref="A4:B5"/>
    <mergeCell ref="D4:H4"/>
    <mergeCell ref="I4:I5"/>
    <mergeCell ref="J4:J5"/>
    <mergeCell ref="K4:K5"/>
    <mergeCell ref="L4:L5"/>
    <mergeCell ref="A1:B1"/>
  </mergeCells>
  <phoneticPr fontId="2" type="noConversion"/>
  <printOptions horizontalCentered="1"/>
  <pageMargins left="0.19685039370078741" right="0.19685039370078741" top="0.6692913385826772" bottom="0.51181102362204722" header="0" footer="0.31496062992125984"/>
  <pageSetup paperSize="9" scale="92" firstPageNumber="31" fitToWidth="0" orientation="landscape" r:id="rId1"/>
  <headerFooter alignWithMargins="0">
    <oddFooter>&amp;C&amp;P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5"/>
  <dimension ref="A1:N80"/>
  <sheetViews>
    <sheetView view="pageBreakPreview" zoomScale="75" zoomScaleNormal="100" zoomScaleSheetLayoutView="75" workbookViewId="0">
      <selection activeCell="Q23" sqref="Q23"/>
    </sheetView>
  </sheetViews>
  <sheetFormatPr defaultRowHeight="12.75" x14ac:dyDescent="0.2"/>
  <cols>
    <col min="1" max="1" width="5.28515625" style="598" customWidth="1"/>
    <col min="2" max="2" width="35.28515625" style="598" customWidth="1"/>
    <col min="3" max="3" width="10" style="1244" customWidth="1"/>
    <col min="4" max="4" width="11" style="1244" customWidth="1"/>
    <col min="5" max="5" width="12" style="1260" customWidth="1"/>
    <col min="6" max="6" width="10" style="1260" customWidth="1"/>
    <col min="7" max="7" width="10.42578125" style="1260" customWidth="1"/>
    <col min="8" max="11" width="10" style="1260" customWidth="1"/>
    <col min="12" max="12" width="3.28515625" style="598" customWidth="1"/>
    <col min="13" max="14" width="9.7109375" style="598" bestFit="1" customWidth="1"/>
    <col min="15" max="16384" width="9.140625" style="598"/>
  </cols>
  <sheetData>
    <row r="1" spans="1:14" ht="27.75" customHeight="1" x14ac:dyDescent="0.2">
      <c r="A1" s="3363" t="s">
        <v>184</v>
      </c>
      <c r="B1" s="3075"/>
      <c r="C1" s="1220"/>
      <c r="D1" s="1221"/>
      <c r="E1" s="1262"/>
      <c r="F1" s="3368" t="str">
        <f>[3]Coverpage!I7</f>
        <v>Poland</v>
      </c>
      <c r="G1" s="3368"/>
      <c r="H1" s="3368"/>
      <c r="I1" s="3368"/>
      <c r="J1" s="3368"/>
      <c r="K1" s="1247">
        <f>[3]Coverpage!I9</f>
        <v>964</v>
      </c>
    </row>
    <row r="2" spans="1:14" x14ac:dyDescent="0.2">
      <c r="A2" s="596" t="s">
        <v>475</v>
      </c>
      <c r="B2" s="636"/>
      <c r="C2" s="1221"/>
      <c r="D2" s="1221"/>
      <c r="E2" s="1974"/>
      <c r="F2" s="3369" t="s">
        <v>549</v>
      </c>
      <c r="G2" s="3369"/>
      <c r="H2" s="3369"/>
      <c r="I2" s="3369"/>
      <c r="J2" s="3369"/>
      <c r="K2" s="3369"/>
    </row>
    <row r="3" spans="1:14" ht="12" customHeight="1" x14ac:dyDescent="0.2">
      <c r="A3" s="622"/>
      <c r="B3" s="602"/>
      <c r="C3" s="1224"/>
      <c r="D3" s="1225"/>
      <c r="E3" s="1262"/>
      <c r="F3" s="3370" t="s">
        <v>471</v>
      </c>
      <c r="G3" s="3370"/>
      <c r="H3" s="1264" t="str">
        <f>[3]Coverpage!I11</f>
        <v xml:space="preserve"> </v>
      </c>
      <c r="I3" s="1264"/>
      <c r="J3" s="1264"/>
      <c r="K3" s="1975"/>
    </row>
    <row r="4" spans="1:14" ht="12" customHeight="1" x14ac:dyDescent="0.2">
      <c r="A4" s="3357" t="s">
        <v>477</v>
      </c>
      <c r="B4" s="3358"/>
      <c r="C4" s="3359" t="s">
        <v>552</v>
      </c>
      <c r="D4" s="3360"/>
      <c r="E4" s="3360"/>
      <c r="F4" s="3360"/>
      <c r="G4" s="3361"/>
      <c r="H4" s="3366" t="s">
        <v>553</v>
      </c>
      <c r="I4" s="3366" t="s">
        <v>554</v>
      </c>
      <c r="J4" s="3366" t="s">
        <v>555</v>
      </c>
      <c r="K4" s="3366" t="s">
        <v>60</v>
      </c>
    </row>
    <row r="5" spans="1:14" ht="34.5" x14ac:dyDescent="0.2">
      <c r="A5" s="3357"/>
      <c r="B5" s="3358"/>
      <c r="C5" s="2043" t="s">
        <v>556</v>
      </c>
      <c r="D5" s="2044" t="s">
        <v>557</v>
      </c>
      <c r="E5" s="2091" t="s">
        <v>558</v>
      </c>
      <c r="F5" s="2091" t="s">
        <v>555</v>
      </c>
      <c r="G5" s="2089" t="s">
        <v>61</v>
      </c>
      <c r="H5" s="3367"/>
      <c r="I5" s="3367"/>
      <c r="J5" s="3367"/>
      <c r="K5" s="3367"/>
    </row>
    <row r="6" spans="1:14" ht="10.5" customHeight="1" x14ac:dyDescent="0.2">
      <c r="A6" s="623"/>
      <c r="B6" s="604"/>
      <c r="C6" s="1228" t="s">
        <v>559</v>
      </c>
      <c r="D6" s="1229" t="s">
        <v>560</v>
      </c>
      <c r="E6" s="1976" t="s">
        <v>561</v>
      </c>
      <c r="F6" s="1266" t="s">
        <v>562</v>
      </c>
      <c r="G6" s="1256" t="s">
        <v>563</v>
      </c>
      <c r="H6" s="1266" t="s">
        <v>564</v>
      </c>
      <c r="I6" s="1266" t="s">
        <v>565</v>
      </c>
      <c r="J6" s="1266" t="s">
        <v>566</v>
      </c>
      <c r="K6" s="1249" t="s">
        <v>567</v>
      </c>
    </row>
    <row r="7" spans="1:14" ht="10.5" customHeight="1" x14ac:dyDescent="0.2">
      <c r="A7" s="624"/>
      <c r="B7" s="605" t="s">
        <v>568</v>
      </c>
      <c r="C7" s="1250" t="str">
        <f>IF([8]Coverage!J18="","",[8]Coverage!J18)</f>
        <v>A</v>
      </c>
      <c r="D7" s="1250" t="str">
        <f>IF([8]Coverage!K18="","",[8]Coverage!K18)</f>
        <v>A</v>
      </c>
      <c r="E7" s="1248" t="str">
        <f>IF([8]Coverage!L18="","",[8]Coverage!L18)</f>
        <v>A</v>
      </c>
      <c r="F7" s="1251" t="str">
        <f>IF([8]Coverage!M18="","",[8]Coverage!M18)</f>
        <v>A</v>
      </c>
      <c r="G7" s="1251" t="str">
        <f>IF([8]Coverage!M18="","",[8]Coverage!M18)</f>
        <v>A</v>
      </c>
      <c r="H7" s="1251" t="str">
        <f>IF([8]Coverage!N18="","",[8]Coverage!N18)</f>
        <v/>
      </c>
      <c r="I7" s="1251" t="str">
        <f>IF([8]Coverage!O18="","",[8]Coverage!O18)</f>
        <v>A</v>
      </c>
      <c r="J7" s="1251" t="str">
        <f>IF([8]Coverage!P18="","",[8]Coverage!P18)</f>
        <v>A</v>
      </c>
      <c r="K7" s="1251" t="str">
        <f>IF([8]Coverage!P18="","",[8]Coverage!P18)</f>
        <v>A</v>
      </c>
    </row>
    <row r="8" spans="1:14" s="897" customFormat="1" ht="15" customHeight="1" x14ac:dyDescent="0.2">
      <c r="A8" s="650">
        <v>1</v>
      </c>
      <c r="B8" s="651" t="s">
        <v>536</v>
      </c>
      <c r="C8" s="1846">
        <v>258269</v>
      </c>
      <c r="D8" s="1326">
        <v>48975</v>
      </c>
      <c r="E8" s="1847">
        <v>215477</v>
      </c>
      <c r="F8" s="1847">
        <v>-98107</v>
      </c>
      <c r="G8" s="1847">
        <v>424614</v>
      </c>
      <c r="H8" s="1847"/>
      <c r="I8" s="1847">
        <v>174340</v>
      </c>
      <c r="J8" s="1847">
        <v>-90089</v>
      </c>
      <c r="K8" s="1847">
        <v>508865</v>
      </c>
      <c r="N8" s="896"/>
    </row>
    <row r="9" spans="1:14" s="897" customFormat="1" ht="15.75" customHeight="1" x14ac:dyDescent="0.2">
      <c r="A9" s="625">
        <v>11</v>
      </c>
      <c r="B9" s="644" t="s">
        <v>596</v>
      </c>
      <c r="C9" s="1330">
        <v>226884</v>
      </c>
      <c r="D9" s="1837">
        <v>7295</v>
      </c>
      <c r="E9" s="1327">
        <v>0</v>
      </c>
      <c r="F9" s="1327">
        <v>-623</v>
      </c>
      <c r="G9" s="1327">
        <v>233556</v>
      </c>
      <c r="H9" s="1327"/>
      <c r="I9" s="1327">
        <v>59239</v>
      </c>
      <c r="J9" s="1327">
        <v>-876</v>
      </c>
      <c r="K9" s="1327">
        <v>291919</v>
      </c>
    </row>
    <row r="10" spans="1:14" s="897" customFormat="1" ht="15.75" customHeight="1" x14ac:dyDescent="0.2">
      <c r="A10" s="625">
        <v>111</v>
      </c>
      <c r="B10" s="645" t="s">
        <v>598</v>
      </c>
      <c r="C10" s="1330">
        <v>66162</v>
      </c>
      <c r="D10" s="1837">
        <v>0</v>
      </c>
      <c r="E10" s="1327">
        <v>0</v>
      </c>
      <c r="F10" s="1327">
        <v>-93</v>
      </c>
      <c r="G10" s="1327">
        <v>66069</v>
      </c>
      <c r="H10" s="1327"/>
      <c r="I10" s="1327">
        <v>36460</v>
      </c>
      <c r="J10" s="1327">
        <v>0</v>
      </c>
      <c r="K10" s="1327">
        <v>102529</v>
      </c>
    </row>
    <row r="11" spans="1:14" ht="9.75" customHeight="1" x14ac:dyDescent="0.2">
      <c r="A11" s="626">
        <v>1111</v>
      </c>
      <c r="B11" s="646" t="s">
        <v>478</v>
      </c>
      <c r="C11" s="1329">
        <v>39065</v>
      </c>
      <c r="D11" s="1331">
        <v>0</v>
      </c>
      <c r="E11" s="1328">
        <v>0</v>
      </c>
      <c r="F11" s="1328">
        <v>0</v>
      </c>
      <c r="G11" s="1328">
        <v>39065</v>
      </c>
      <c r="H11" s="1328"/>
      <c r="I11" s="1328">
        <v>29069</v>
      </c>
      <c r="J11" s="1328">
        <v>0</v>
      </c>
      <c r="K11" s="1328">
        <v>68134</v>
      </c>
    </row>
    <row r="12" spans="1:14" ht="9.75" customHeight="1" x14ac:dyDescent="0.2">
      <c r="A12" s="626">
        <v>1112</v>
      </c>
      <c r="B12" s="646" t="s">
        <v>479</v>
      </c>
      <c r="C12" s="1329">
        <v>27097</v>
      </c>
      <c r="D12" s="1331">
        <v>0</v>
      </c>
      <c r="E12" s="1328">
        <v>0</v>
      </c>
      <c r="F12" s="1328">
        <v>-93</v>
      </c>
      <c r="G12" s="1328">
        <v>27004</v>
      </c>
      <c r="H12" s="1328"/>
      <c r="I12" s="1328">
        <v>7391</v>
      </c>
      <c r="J12" s="1328">
        <v>0</v>
      </c>
      <c r="K12" s="1328">
        <v>34395</v>
      </c>
    </row>
    <row r="13" spans="1:14" ht="9.75" customHeight="1" x14ac:dyDescent="0.2">
      <c r="A13" s="626">
        <v>1113</v>
      </c>
      <c r="B13" s="646" t="s">
        <v>480</v>
      </c>
      <c r="C13" s="1329">
        <v>0</v>
      </c>
      <c r="D13" s="1331">
        <v>0</v>
      </c>
      <c r="E13" s="1328">
        <v>0</v>
      </c>
      <c r="F13" s="1328">
        <v>0</v>
      </c>
      <c r="G13" s="1328">
        <v>0</v>
      </c>
      <c r="H13" s="1328"/>
      <c r="I13" s="1328">
        <v>0</v>
      </c>
      <c r="J13" s="1328">
        <v>0</v>
      </c>
      <c r="K13" s="1328">
        <v>0</v>
      </c>
    </row>
    <row r="14" spans="1:14" s="897" customFormat="1" ht="15.75" customHeight="1" x14ac:dyDescent="0.2">
      <c r="A14" s="625">
        <v>112</v>
      </c>
      <c r="B14" s="645" t="s">
        <v>603</v>
      </c>
      <c r="C14" s="1330">
        <v>0</v>
      </c>
      <c r="D14" s="1837">
        <v>3605</v>
      </c>
      <c r="E14" s="1327">
        <v>0</v>
      </c>
      <c r="F14" s="1327">
        <v>-170</v>
      </c>
      <c r="G14" s="1327">
        <v>3435</v>
      </c>
      <c r="H14" s="1327"/>
      <c r="I14" s="1327">
        <v>0</v>
      </c>
      <c r="J14" s="1327">
        <v>-146</v>
      </c>
      <c r="K14" s="1327">
        <v>3289</v>
      </c>
    </row>
    <row r="15" spans="1:14" s="897" customFormat="1" ht="15.75" customHeight="1" x14ac:dyDescent="0.2">
      <c r="A15" s="625">
        <v>113</v>
      </c>
      <c r="B15" s="645" t="s">
        <v>605</v>
      </c>
      <c r="C15" s="1330">
        <v>0</v>
      </c>
      <c r="D15" s="1837">
        <v>0</v>
      </c>
      <c r="E15" s="1327">
        <v>0</v>
      </c>
      <c r="F15" s="1327">
        <v>0</v>
      </c>
      <c r="G15" s="1327">
        <v>0</v>
      </c>
      <c r="H15" s="1327"/>
      <c r="I15" s="1327">
        <v>14951</v>
      </c>
      <c r="J15" s="1327">
        <v>-534</v>
      </c>
      <c r="K15" s="1327">
        <v>14417</v>
      </c>
    </row>
    <row r="16" spans="1:14" ht="9.75" customHeight="1" x14ac:dyDescent="0.2">
      <c r="A16" s="626">
        <v>1131</v>
      </c>
      <c r="B16" s="646" t="s">
        <v>481</v>
      </c>
      <c r="C16" s="1329">
        <v>0</v>
      </c>
      <c r="D16" s="1331">
        <v>0</v>
      </c>
      <c r="E16" s="1328">
        <v>0</v>
      </c>
      <c r="F16" s="1328">
        <v>0</v>
      </c>
      <c r="G16" s="1328">
        <v>0</v>
      </c>
      <c r="H16" s="1328"/>
      <c r="I16" s="1328">
        <v>14600</v>
      </c>
      <c r="J16" s="1328">
        <v>-534</v>
      </c>
      <c r="K16" s="1328">
        <v>14066</v>
      </c>
    </row>
    <row r="17" spans="1:11" ht="9.75" customHeight="1" x14ac:dyDescent="0.2">
      <c r="A17" s="626">
        <v>1132</v>
      </c>
      <c r="B17" s="646" t="s">
        <v>482</v>
      </c>
      <c r="C17" s="1329">
        <v>0</v>
      </c>
      <c r="D17" s="1331">
        <v>0</v>
      </c>
      <c r="E17" s="1328">
        <v>0</v>
      </c>
      <c r="F17" s="1328">
        <v>0</v>
      </c>
      <c r="G17" s="1328">
        <v>0</v>
      </c>
      <c r="H17" s="1328"/>
      <c r="I17" s="1328">
        <v>0</v>
      </c>
      <c r="J17" s="1328">
        <v>0</v>
      </c>
      <c r="K17" s="1328">
        <v>0</v>
      </c>
    </row>
    <row r="18" spans="1:11" ht="9.75" customHeight="1" x14ac:dyDescent="0.2">
      <c r="A18" s="626">
        <v>1133</v>
      </c>
      <c r="B18" s="646" t="s">
        <v>483</v>
      </c>
      <c r="C18" s="1329">
        <v>0</v>
      </c>
      <c r="D18" s="1331">
        <v>0</v>
      </c>
      <c r="E18" s="1328">
        <v>0</v>
      </c>
      <c r="F18" s="1328">
        <v>0</v>
      </c>
      <c r="G18" s="1328">
        <v>0</v>
      </c>
      <c r="H18" s="1328"/>
      <c r="I18" s="1328">
        <v>344</v>
      </c>
      <c r="J18" s="1328">
        <v>0</v>
      </c>
      <c r="K18" s="1328">
        <v>344</v>
      </c>
    </row>
    <row r="19" spans="1:11" ht="9.75" customHeight="1" x14ac:dyDescent="0.2">
      <c r="A19" s="626">
        <v>1134</v>
      </c>
      <c r="B19" s="646" t="s">
        <v>484</v>
      </c>
      <c r="C19" s="1329">
        <v>0</v>
      </c>
      <c r="D19" s="1331">
        <v>0</v>
      </c>
      <c r="E19" s="1328">
        <v>0</v>
      </c>
      <c r="F19" s="1328">
        <v>0</v>
      </c>
      <c r="G19" s="1328">
        <v>0</v>
      </c>
      <c r="H19" s="1328"/>
      <c r="I19" s="1328">
        <v>0</v>
      </c>
      <c r="J19" s="1328">
        <v>0</v>
      </c>
      <c r="K19" s="1328">
        <v>0</v>
      </c>
    </row>
    <row r="20" spans="1:11" ht="9.75" customHeight="1" x14ac:dyDescent="0.2">
      <c r="A20" s="626">
        <v>1135</v>
      </c>
      <c r="B20" s="646" t="s">
        <v>485</v>
      </c>
      <c r="C20" s="1329">
        <v>0</v>
      </c>
      <c r="D20" s="1331">
        <v>0</v>
      </c>
      <c r="E20" s="1328">
        <v>0</v>
      </c>
      <c r="F20" s="1328">
        <v>0</v>
      </c>
      <c r="G20" s="1328">
        <v>0</v>
      </c>
      <c r="H20" s="1328"/>
      <c r="I20" s="1328">
        <v>0</v>
      </c>
      <c r="J20" s="1328">
        <v>0</v>
      </c>
      <c r="K20" s="1328">
        <v>0</v>
      </c>
    </row>
    <row r="21" spans="1:11" ht="9.75" customHeight="1" x14ac:dyDescent="0.2">
      <c r="A21" s="626">
        <v>1136</v>
      </c>
      <c r="B21" s="646" t="s">
        <v>486</v>
      </c>
      <c r="C21" s="1329">
        <v>0</v>
      </c>
      <c r="D21" s="1331">
        <v>0</v>
      </c>
      <c r="E21" s="1328">
        <v>0</v>
      </c>
      <c r="F21" s="1328">
        <v>0</v>
      </c>
      <c r="G21" s="1328">
        <v>0</v>
      </c>
      <c r="H21" s="1328"/>
      <c r="I21" s="1328">
        <v>7</v>
      </c>
      <c r="J21" s="1328">
        <v>0</v>
      </c>
      <c r="K21" s="1328">
        <v>7</v>
      </c>
    </row>
    <row r="22" spans="1:11" s="897" customFormat="1" ht="15.75" customHeight="1" x14ac:dyDescent="0.2">
      <c r="A22" s="625">
        <v>114</v>
      </c>
      <c r="B22" s="645" t="s">
        <v>215</v>
      </c>
      <c r="C22" s="1848">
        <v>158973</v>
      </c>
      <c r="D22" s="1837">
        <v>3690</v>
      </c>
      <c r="E22" s="1327">
        <v>0</v>
      </c>
      <c r="F22" s="1327">
        <v>-360</v>
      </c>
      <c r="G22" s="1327">
        <v>162303</v>
      </c>
      <c r="H22" s="1327"/>
      <c r="I22" s="1327">
        <v>3837</v>
      </c>
      <c r="J22" s="1327">
        <v>-196</v>
      </c>
      <c r="K22" s="1327">
        <v>165944</v>
      </c>
    </row>
    <row r="23" spans="1:11" ht="9.75" customHeight="1" x14ac:dyDescent="0.2">
      <c r="A23" s="626">
        <v>1141</v>
      </c>
      <c r="B23" s="646" t="s">
        <v>134</v>
      </c>
      <c r="C23" s="1849">
        <v>102585</v>
      </c>
      <c r="D23" s="1331">
        <v>0</v>
      </c>
      <c r="E23" s="1328">
        <v>0</v>
      </c>
      <c r="F23" s="1328">
        <v>-360</v>
      </c>
      <c r="G23" s="1328">
        <v>102225</v>
      </c>
      <c r="H23" s="1328"/>
      <c r="I23" s="1328">
        <v>0</v>
      </c>
      <c r="J23" s="1328">
        <v>0</v>
      </c>
      <c r="K23" s="1328">
        <v>102225</v>
      </c>
    </row>
    <row r="24" spans="1:11" ht="9.75" customHeight="1" x14ac:dyDescent="0.2">
      <c r="A24" s="626">
        <v>11411</v>
      </c>
      <c r="B24" s="647" t="s">
        <v>135</v>
      </c>
      <c r="C24" s="1849">
        <v>102213</v>
      </c>
      <c r="D24" s="1331">
        <v>0</v>
      </c>
      <c r="E24" s="1328">
        <v>0</v>
      </c>
      <c r="F24" s="1328">
        <v>-360</v>
      </c>
      <c r="G24" s="1328">
        <v>101853</v>
      </c>
      <c r="H24" s="1328"/>
      <c r="I24" s="1328">
        <v>0</v>
      </c>
      <c r="J24" s="1328">
        <v>0</v>
      </c>
      <c r="K24" s="1328">
        <v>101853</v>
      </c>
    </row>
    <row r="25" spans="1:11" ht="9.75" customHeight="1" x14ac:dyDescent="0.2">
      <c r="A25" s="626">
        <v>11412</v>
      </c>
      <c r="B25" s="647" t="s">
        <v>136</v>
      </c>
      <c r="C25" s="1849">
        <v>372</v>
      </c>
      <c r="D25" s="1331">
        <v>0</v>
      </c>
      <c r="E25" s="1328">
        <v>0</v>
      </c>
      <c r="F25" s="1328">
        <v>0</v>
      </c>
      <c r="G25" s="1328">
        <v>372</v>
      </c>
      <c r="H25" s="1328"/>
      <c r="I25" s="1328">
        <v>0</v>
      </c>
      <c r="J25" s="1328">
        <v>0</v>
      </c>
      <c r="K25" s="1328">
        <v>372</v>
      </c>
    </row>
    <row r="26" spans="1:11" ht="9.75" customHeight="1" x14ac:dyDescent="0.2">
      <c r="A26" s="626">
        <v>11413</v>
      </c>
      <c r="B26" s="647" t="s">
        <v>137</v>
      </c>
      <c r="C26" s="1849">
        <v>0</v>
      </c>
      <c r="D26" s="1331">
        <v>0</v>
      </c>
      <c r="E26" s="1328">
        <v>0</v>
      </c>
      <c r="F26" s="1328">
        <v>0</v>
      </c>
      <c r="G26" s="1328">
        <v>0</v>
      </c>
      <c r="H26" s="1328"/>
      <c r="I26" s="1328">
        <v>0</v>
      </c>
      <c r="J26" s="1328">
        <v>0</v>
      </c>
      <c r="K26" s="1328">
        <v>0</v>
      </c>
    </row>
    <row r="27" spans="1:11" ht="9.75" customHeight="1" x14ac:dyDescent="0.2">
      <c r="A27" s="626">
        <v>1142</v>
      </c>
      <c r="B27" s="646" t="s">
        <v>138</v>
      </c>
      <c r="C27" s="1849">
        <v>54874</v>
      </c>
      <c r="D27" s="1331">
        <v>0</v>
      </c>
      <c r="E27" s="1328">
        <v>0</v>
      </c>
      <c r="F27" s="1328">
        <v>0</v>
      </c>
      <c r="G27" s="1328">
        <v>54874</v>
      </c>
      <c r="H27" s="1328"/>
      <c r="I27" s="1328">
        <v>0</v>
      </c>
      <c r="J27" s="1328">
        <v>0</v>
      </c>
      <c r="K27" s="1328">
        <v>54874</v>
      </c>
    </row>
    <row r="28" spans="1:11" ht="9.75" customHeight="1" x14ac:dyDescent="0.2">
      <c r="A28" s="626">
        <v>1143</v>
      </c>
      <c r="B28" s="646" t="s">
        <v>139</v>
      </c>
      <c r="C28" s="1849">
        <v>0</v>
      </c>
      <c r="D28" s="1331">
        <v>0</v>
      </c>
      <c r="E28" s="1328">
        <v>0</v>
      </c>
      <c r="F28" s="1328">
        <v>0</v>
      </c>
      <c r="G28" s="1328">
        <v>0</v>
      </c>
      <c r="H28" s="1328"/>
      <c r="I28" s="1328">
        <v>0</v>
      </c>
      <c r="J28" s="1328">
        <v>0</v>
      </c>
      <c r="K28" s="1328">
        <v>0</v>
      </c>
    </row>
    <row r="29" spans="1:11" ht="9.75" customHeight="1" x14ac:dyDescent="0.2">
      <c r="A29" s="626">
        <v>1144</v>
      </c>
      <c r="B29" s="646" t="s">
        <v>140</v>
      </c>
      <c r="C29" s="1849">
        <v>1404</v>
      </c>
      <c r="D29" s="1331">
        <v>839</v>
      </c>
      <c r="E29" s="1328">
        <v>0</v>
      </c>
      <c r="F29" s="1328">
        <v>0</v>
      </c>
      <c r="G29" s="1328">
        <v>2243</v>
      </c>
      <c r="H29" s="1328"/>
      <c r="I29" s="1328">
        <v>0</v>
      </c>
      <c r="J29" s="1328">
        <v>0</v>
      </c>
      <c r="K29" s="1328">
        <v>2243</v>
      </c>
    </row>
    <row r="30" spans="1:11" ht="9.75" customHeight="1" x14ac:dyDescent="0.2">
      <c r="A30" s="626">
        <v>1145</v>
      </c>
      <c r="B30" s="646" t="s">
        <v>141</v>
      </c>
      <c r="C30" s="1849">
        <v>110</v>
      </c>
      <c r="D30" s="1331">
        <v>2851</v>
      </c>
      <c r="E30" s="1328">
        <v>0</v>
      </c>
      <c r="F30" s="1328">
        <v>0</v>
      </c>
      <c r="G30" s="1328">
        <v>2961</v>
      </c>
      <c r="H30" s="1328"/>
      <c r="I30" s="1328">
        <v>3837</v>
      </c>
      <c r="J30" s="1328">
        <v>-196</v>
      </c>
      <c r="K30" s="1328">
        <v>6602</v>
      </c>
    </row>
    <row r="31" spans="1:11" ht="9.75" customHeight="1" x14ac:dyDescent="0.2">
      <c r="A31" s="626">
        <v>11451</v>
      </c>
      <c r="B31" s="647" t="s">
        <v>142</v>
      </c>
      <c r="C31" s="1849">
        <v>0</v>
      </c>
      <c r="D31" s="1331">
        <v>0</v>
      </c>
      <c r="E31" s="1328">
        <v>0</v>
      </c>
      <c r="F31" s="1328">
        <v>0</v>
      </c>
      <c r="G31" s="1328">
        <v>0</v>
      </c>
      <c r="H31" s="1328"/>
      <c r="I31" s="1328">
        <v>817</v>
      </c>
      <c r="J31" s="1328">
        <v>0</v>
      </c>
      <c r="K31" s="1328">
        <v>817</v>
      </c>
    </row>
    <row r="32" spans="1:11" ht="9.75" customHeight="1" x14ac:dyDescent="0.2">
      <c r="A32" s="626">
        <v>11452</v>
      </c>
      <c r="B32" s="647" t="s">
        <v>143</v>
      </c>
      <c r="C32" s="1849">
        <v>110</v>
      </c>
      <c r="D32" s="1331">
        <v>2851</v>
      </c>
      <c r="E32" s="1328">
        <v>0</v>
      </c>
      <c r="F32" s="1328">
        <v>0</v>
      </c>
      <c r="G32" s="1328">
        <v>2961</v>
      </c>
      <c r="H32" s="1328"/>
      <c r="I32" s="1328">
        <v>3020</v>
      </c>
      <c r="J32" s="1328">
        <v>-196</v>
      </c>
      <c r="K32" s="1328">
        <v>5785</v>
      </c>
    </row>
    <row r="33" spans="1:11" ht="9.75" customHeight="1" x14ac:dyDescent="0.2">
      <c r="A33" s="626">
        <v>1146</v>
      </c>
      <c r="B33" s="646" t="s">
        <v>624</v>
      </c>
      <c r="C33" s="1849">
        <v>0</v>
      </c>
      <c r="D33" s="1331">
        <v>0</v>
      </c>
      <c r="E33" s="1328">
        <v>0</v>
      </c>
      <c r="F33" s="1328">
        <v>0</v>
      </c>
      <c r="G33" s="1328">
        <v>0</v>
      </c>
      <c r="H33" s="1328"/>
      <c r="I33" s="1328">
        <v>0</v>
      </c>
      <c r="J33" s="1328">
        <v>0</v>
      </c>
      <c r="K33" s="1328">
        <v>0</v>
      </c>
    </row>
    <row r="34" spans="1:11" s="897" customFormat="1" ht="15.75" customHeight="1" x14ac:dyDescent="0.2">
      <c r="A34" s="625">
        <v>115</v>
      </c>
      <c r="B34" s="645" t="s">
        <v>228</v>
      </c>
      <c r="C34" s="1848">
        <v>1745</v>
      </c>
      <c r="D34" s="1837">
        <v>0</v>
      </c>
      <c r="E34" s="1327">
        <v>0</v>
      </c>
      <c r="F34" s="1327">
        <v>0</v>
      </c>
      <c r="G34" s="1327">
        <v>1745</v>
      </c>
      <c r="H34" s="1327"/>
      <c r="I34" s="1327">
        <v>0</v>
      </c>
      <c r="J34" s="1327">
        <v>0</v>
      </c>
      <c r="K34" s="1327">
        <v>1745</v>
      </c>
    </row>
    <row r="35" spans="1:11" ht="9.75" customHeight="1" x14ac:dyDescent="0.2">
      <c r="A35" s="626">
        <v>1151</v>
      </c>
      <c r="B35" s="646" t="s">
        <v>625</v>
      </c>
      <c r="C35" s="1849">
        <v>1745</v>
      </c>
      <c r="D35" s="1331">
        <v>0</v>
      </c>
      <c r="E35" s="1328">
        <v>0</v>
      </c>
      <c r="F35" s="1328">
        <v>0</v>
      </c>
      <c r="G35" s="1328">
        <v>1745</v>
      </c>
      <c r="H35" s="1328"/>
      <c r="I35" s="1328">
        <v>0</v>
      </c>
      <c r="J35" s="1328">
        <v>0</v>
      </c>
      <c r="K35" s="1328">
        <v>1745</v>
      </c>
    </row>
    <row r="36" spans="1:11" ht="9.75" customHeight="1" x14ac:dyDescent="0.2">
      <c r="A36" s="626">
        <v>1152</v>
      </c>
      <c r="B36" s="646" t="s">
        <v>626</v>
      </c>
      <c r="C36" s="1849">
        <v>0</v>
      </c>
      <c r="D36" s="1331">
        <v>0</v>
      </c>
      <c r="E36" s="1328">
        <v>0</v>
      </c>
      <c r="F36" s="1328">
        <v>0</v>
      </c>
      <c r="G36" s="1328">
        <v>0</v>
      </c>
      <c r="H36" s="1328"/>
      <c r="I36" s="1328">
        <v>0</v>
      </c>
      <c r="J36" s="1328">
        <v>0</v>
      </c>
      <c r="K36" s="1328">
        <v>0</v>
      </c>
    </row>
    <row r="37" spans="1:11" ht="9.75" customHeight="1" x14ac:dyDescent="0.2">
      <c r="A37" s="626">
        <v>1153</v>
      </c>
      <c r="B37" s="646" t="s">
        <v>627</v>
      </c>
      <c r="C37" s="1849">
        <v>0</v>
      </c>
      <c r="D37" s="1331">
        <v>0</v>
      </c>
      <c r="E37" s="1328">
        <v>0</v>
      </c>
      <c r="F37" s="1328">
        <v>0</v>
      </c>
      <c r="G37" s="1328">
        <v>0</v>
      </c>
      <c r="H37" s="1328"/>
      <c r="I37" s="1328">
        <v>0</v>
      </c>
      <c r="J37" s="1328">
        <v>0</v>
      </c>
      <c r="K37" s="1328">
        <v>0</v>
      </c>
    </row>
    <row r="38" spans="1:11" ht="9.75" customHeight="1" x14ac:dyDescent="0.2">
      <c r="A38" s="626">
        <v>1154</v>
      </c>
      <c r="B38" s="646" t="s">
        <v>628</v>
      </c>
      <c r="C38" s="1849">
        <v>0</v>
      </c>
      <c r="D38" s="1331">
        <v>0</v>
      </c>
      <c r="E38" s="1328">
        <v>0</v>
      </c>
      <c r="F38" s="1328">
        <v>0</v>
      </c>
      <c r="G38" s="1328">
        <v>0</v>
      </c>
      <c r="H38" s="1328"/>
      <c r="I38" s="1328">
        <v>0</v>
      </c>
      <c r="J38" s="1328">
        <v>0</v>
      </c>
      <c r="K38" s="1328">
        <v>0</v>
      </c>
    </row>
    <row r="39" spans="1:11" ht="9.75" customHeight="1" x14ac:dyDescent="0.2">
      <c r="A39" s="626">
        <v>1155</v>
      </c>
      <c r="B39" s="646" t="s">
        <v>629</v>
      </c>
      <c r="C39" s="1849">
        <v>0</v>
      </c>
      <c r="D39" s="1331">
        <v>0</v>
      </c>
      <c r="E39" s="1328">
        <v>0</v>
      </c>
      <c r="F39" s="1328">
        <v>0</v>
      </c>
      <c r="G39" s="1328">
        <v>0</v>
      </c>
      <c r="H39" s="1328"/>
      <c r="I39" s="1328">
        <v>0</v>
      </c>
      <c r="J39" s="1328">
        <v>0</v>
      </c>
      <c r="K39" s="1328">
        <v>0</v>
      </c>
    </row>
    <row r="40" spans="1:11" ht="9.75" customHeight="1" x14ac:dyDescent="0.2">
      <c r="A40" s="626">
        <v>1156</v>
      </c>
      <c r="B40" s="646" t="s">
        <v>630</v>
      </c>
      <c r="C40" s="1849">
        <v>0</v>
      </c>
      <c r="D40" s="1331">
        <v>0</v>
      </c>
      <c r="E40" s="1328">
        <v>0</v>
      </c>
      <c r="F40" s="1328">
        <v>0</v>
      </c>
      <c r="G40" s="1328">
        <v>0</v>
      </c>
      <c r="H40" s="1328"/>
      <c r="I40" s="1328">
        <v>0</v>
      </c>
      <c r="J40" s="1328">
        <v>0</v>
      </c>
      <c r="K40" s="1328">
        <v>0</v>
      </c>
    </row>
    <row r="41" spans="1:11" s="897" customFormat="1" ht="16.5" customHeight="1" x14ac:dyDescent="0.2">
      <c r="A41" s="642">
        <v>116</v>
      </c>
      <c r="B41" s="648" t="s">
        <v>236</v>
      </c>
      <c r="C41" s="1850">
        <v>4</v>
      </c>
      <c r="D41" s="1845">
        <v>0</v>
      </c>
      <c r="E41" s="1333">
        <v>0</v>
      </c>
      <c r="F41" s="1333">
        <v>0</v>
      </c>
      <c r="G41" s="1333">
        <v>4</v>
      </c>
      <c r="H41" s="1333"/>
      <c r="I41" s="1333">
        <v>3991</v>
      </c>
      <c r="J41" s="1333">
        <v>0</v>
      </c>
      <c r="K41" s="1333">
        <v>3995</v>
      </c>
    </row>
    <row r="42" spans="1:11" s="897" customFormat="1" ht="14.25" customHeight="1" x14ac:dyDescent="0.2">
      <c r="A42" s="650">
        <v>12</v>
      </c>
      <c r="B42" s="651" t="s">
        <v>12</v>
      </c>
      <c r="C42" s="1851">
        <v>10478</v>
      </c>
      <c r="D42" s="1326">
        <v>0</v>
      </c>
      <c r="E42" s="1847">
        <v>144337</v>
      </c>
      <c r="F42" s="1847">
        <v>0</v>
      </c>
      <c r="G42" s="1847">
        <v>154815</v>
      </c>
      <c r="H42" s="1847"/>
      <c r="I42" s="1847">
        <v>0</v>
      </c>
      <c r="J42" s="1847">
        <v>0</v>
      </c>
      <c r="K42" s="1847">
        <v>154815</v>
      </c>
    </row>
    <row r="43" spans="1:11" s="897" customFormat="1" ht="14.25" customHeight="1" x14ac:dyDescent="0.2">
      <c r="A43" s="625">
        <v>121</v>
      </c>
      <c r="B43" s="645" t="s">
        <v>239</v>
      </c>
      <c r="C43" s="1848">
        <v>0</v>
      </c>
      <c r="D43" s="1837">
        <v>0</v>
      </c>
      <c r="E43" s="1327">
        <v>144337</v>
      </c>
      <c r="F43" s="1327">
        <v>0</v>
      </c>
      <c r="G43" s="1327">
        <v>144337</v>
      </c>
      <c r="H43" s="1327"/>
      <c r="I43" s="1327">
        <v>0</v>
      </c>
      <c r="J43" s="1327">
        <v>0</v>
      </c>
      <c r="K43" s="1327">
        <v>144337</v>
      </c>
    </row>
    <row r="44" spans="1:11" ht="9.75" customHeight="1" x14ac:dyDescent="0.2">
      <c r="A44" s="626">
        <v>1211</v>
      </c>
      <c r="B44" s="646" t="s">
        <v>631</v>
      </c>
      <c r="C44" s="1849">
        <v>0</v>
      </c>
      <c r="D44" s="1331">
        <v>0</v>
      </c>
      <c r="E44" s="1328">
        <v>0</v>
      </c>
      <c r="F44" s="1328">
        <v>0</v>
      </c>
      <c r="G44" s="1328">
        <v>0</v>
      </c>
      <c r="H44" s="1328"/>
      <c r="I44" s="1328">
        <v>0</v>
      </c>
      <c r="J44" s="1328">
        <v>0</v>
      </c>
      <c r="K44" s="1328">
        <v>0</v>
      </c>
    </row>
    <row r="45" spans="1:11" ht="9.75" customHeight="1" x14ac:dyDescent="0.2">
      <c r="A45" s="626">
        <v>1212</v>
      </c>
      <c r="B45" s="646" t="s">
        <v>644</v>
      </c>
      <c r="C45" s="1329">
        <v>0</v>
      </c>
      <c r="D45" s="1331">
        <v>0</v>
      </c>
      <c r="E45" s="1328">
        <v>144337</v>
      </c>
      <c r="F45" s="1328">
        <v>0</v>
      </c>
      <c r="G45" s="1328">
        <v>144337</v>
      </c>
      <c r="H45" s="1328"/>
      <c r="I45" s="1328">
        <v>0</v>
      </c>
      <c r="J45" s="1328">
        <v>0</v>
      </c>
      <c r="K45" s="1328">
        <v>144337</v>
      </c>
    </row>
    <row r="46" spans="1:11" ht="9.75" customHeight="1" x14ac:dyDescent="0.2">
      <c r="A46" s="626">
        <v>1213</v>
      </c>
      <c r="B46" s="646" t="s">
        <v>297</v>
      </c>
      <c r="C46" s="1329">
        <v>0</v>
      </c>
      <c r="D46" s="1331">
        <v>0</v>
      </c>
      <c r="E46" s="1328">
        <v>0</v>
      </c>
      <c r="F46" s="1328">
        <v>0</v>
      </c>
      <c r="G46" s="1328">
        <v>0</v>
      </c>
      <c r="H46" s="1328"/>
      <c r="I46" s="1328">
        <v>0</v>
      </c>
      <c r="J46" s="1328">
        <v>0</v>
      </c>
      <c r="K46" s="1328">
        <v>0</v>
      </c>
    </row>
    <row r="47" spans="1:11" ht="9.75" customHeight="1" x14ac:dyDescent="0.2">
      <c r="A47" s="626">
        <v>1214</v>
      </c>
      <c r="B47" s="646" t="s">
        <v>298</v>
      </c>
      <c r="C47" s="1329">
        <v>0</v>
      </c>
      <c r="D47" s="1331">
        <v>0</v>
      </c>
      <c r="E47" s="1328">
        <v>0</v>
      </c>
      <c r="F47" s="1328">
        <v>0</v>
      </c>
      <c r="G47" s="1328">
        <v>0</v>
      </c>
      <c r="H47" s="1328"/>
      <c r="I47" s="1328">
        <v>0</v>
      </c>
      <c r="J47" s="1328">
        <v>0</v>
      </c>
      <c r="K47" s="1328">
        <v>0</v>
      </c>
    </row>
    <row r="48" spans="1:11" s="897" customFormat="1" ht="14.25" customHeight="1" x14ac:dyDescent="0.2">
      <c r="A48" s="625">
        <v>122</v>
      </c>
      <c r="B48" s="645" t="s">
        <v>245</v>
      </c>
      <c r="C48" s="1330">
        <v>10478</v>
      </c>
      <c r="D48" s="1837">
        <v>0</v>
      </c>
      <c r="E48" s="1327">
        <v>0</v>
      </c>
      <c r="F48" s="1327">
        <v>0</v>
      </c>
      <c r="G48" s="1327">
        <v>10478</v>
      </c>
      <c r="H48" s="1327"/>
      <c r="I48" s="1327">
        <v>0</v>
      </c>
      <c r="J48" s="1327">
        <v>0</v>
      </c>
      <c r="K48" s="1327">
        <v>10478</v>
      </c>
    </row>
    <row r="49" spans="1:13" ht="9.75" customHeight="1" x14ac:dyDescent="0.2">
      <c r="A49" s="626">
        <v>1221</v>
      </c>
      <c r="B49" s="646" t="s">
        <v>631</v>
      </c>
      <c r="C49" s="1329">
        <v>0</v>
      </c>
      <c r="D49" s="1331">
        <v>0</v>
      </c>
      <c r="E49" s="1328">
        <v>0</v>
      </c>
      <c r="F49" s="1328">
        <v>0</v>
      </c>
      <c r="G49" s="1328">
        <v>0</v>
      </c>
      <c r="H49" s="1328"/>
      <c r="I49" s="1328">
        <v>0</v>
      </c>
      <c r="J49" s="1328">
        <v>0</v>
      </c>
      <c r="K49" s="1328">
        <v>0</v>
      </c>
    </row>
    <row r="50" spans="1:13" ht="9.75" customHeight="1" x14ac:dyDescent="0.2">
      <c r="A50" s="626">
        <v>1222</v>
      </c>
      <c r="B50" s="646" t="s">
        <v>644</v>
      </c>
      <c r="C50" s="1329">
        <v>0</v>
      </c>
      <c r="D50" s="1331">
        <v>0</v>
      </c>
      <c r="E50" s="1328">
        <v>0</v>
      </c>
      <c r="F50" s="1328">
        <v>0</v>
      </c>
      <c r="G50" s="1328">
        <v>0</v>
      </c>
      <c r="H50" s="1328"/>
      <c r="I50" s="1328">
        <v>0</v>
      </c>
      <c r="J50" s="1328">
        <v>0</v>
      </c>
      <c r="K50" s="1328">
        <v>0</v>
      </c>
    </row>
    <row r="51" spans="1:13" ht="9.75" customHeight="1" x14ac:dyDescent="0.2">
      <c r="A51" s="626">
        <v>1223</v>
      </c>
      <c r="B51" s="646" t="s">
        <v>299</v>
      </c>
      <c r="C51" s="1329">
        <v>10478</v>
      </c>
      <c r="D51" s="1331">
        <v>0</v>
      </c>
      <c r="E51" s="1328">
        <v>0</v>
      </c>
      <c r="F51" s="1328">
        <v>0</v>
      </c>
      <c r="G51" s="1328">
        <v>10478</v>
      </c>
      <c r="H51" s="1328"/>
      <c r="I51" s="1328">
        <v>0</v>
      </c>
      <c r="J51" s="1328">
        <v>0</v>
      </c>
      <c r="K51" s="1328">
        <v>10478</v>
      </c>
    </row>
    <row r="52" spans="1:13" s="897" customFormat="1" ht="14.25" customHeight="1" x14ac:dyDescent="0.2">
      <c r="A52" s="625">
        <v>13</v>
      </c>
      <c r="B52" s="644" t="s">
        <v>249</v>
      </c>
      <c r="C52" s="1330">
        <v>8096</v>
      </c>
      <c r="D52" s="1837">
        <v>26341</v>
      </c>
      <c r="E52" s="1327">
        <v>70246</v>
      </c>
      <c r="F52" s="1327">
        <v>-97273</v>
      </c>
      <c r="G52" s="1327">
        <v>7410</v>
      </c>
      <c r="H52" s="1327"/>
      <c r="I52" s="1327">
        <v>89572</v>
      </c>
      <c r="J52" s="1327">
        <v>-89144</v>
      </c>
      <c r="K52" s="1327">
        <v>7838</v>
      </c>
    </row>
    <row r="53" spans="1:13" s="897" customFormat="1" ht="14.25" customHeight="1" x14ac:dyDescent="0.2">
      <c r="A53" s="625">
        <v>131</v>
      </c>
      <c r="B53" s="645" t="s">
        <v>251</v>
      </c>
      <c r="C53" s="1330">
        <v>0</v>
      </c>
      <c r="D53" s="1837">
        <v>0</v>
      </c>
      <c r="E53" s="1327">
        <v>31</v>
      </c>
      <c r="F53" s="1327">
        <v>0</v>
      </c>
      <c r="G53" s="1327">
        <v>31</v>
      </c>
      <c r="H53" s="1327"/>
      <c r="I53" s="1327">
        <v>0</v>
      </c>
      <c r="J53" s="1327">
        <v>0</v>
      </c>
      <c r="K53" s="1327">
        <v>31</v>
      </c>
    </row>
    <row r="54" spans="1:13" ht="9.75" customHeight="1" x14ac:dyDescent="0.2">
      <c r="A54" s="626">
        <v>1311</v>
      </c>
      <c r="B54" s="646" t="s">
        <v>300</v>
      </c>
      <c r="C54" s="1329">
        <v>0</v>
      </c>
      <c r="D54" s="1331">
        <v>0</v>
      </c>
      <c r="E54" s="1328">
        <v>31</v>
      </c>
      <c r="F54" s="1328">
        <v>0</v>
      </c>
      <c r="G54" s="1328">
        <v>31</v>
      </c>
      <c r="H54" s="1328"/>
      <c r="I54" s="1328">
        <v>0</v>
      </c>
      <c r="J54" s="1328">
        <v>0</v>
      </c>
      <c r="K54" s="1328">
        <v>31</v>
      </c>
    </row>
    <row r="55" spans="1:13" ht="9.75" customHeight="1" x14ac:dyDescent="0.2">
      <c r="A55" s="626">
        <v>1312</v>
      </c>
      <c r="B55" s="646" t="s">
        <v>301</v>
      </c>
      <c r="C55" s="1329">
        <v>0</v>
      </c>
      <c r="D55" s="1331">
        <v>0</v>
      </c>
      <c r="E55" s="1328">
        <v>0</v>
      </c>
      <c r="F55" s="1328">
        <v>0</v>
      </c>
      <c r="G55" s="1328">
        <v>0</v>
      </c>
      <c r="H55" s="1328"/>
      <c r="I55" s="1328">
        <v>0</v>
      </c>
      <c r="J55" s="1328">
        <v>0</v>
      </c>
      <c r="K55" s="1328">
        <v>0</v>
      </c>
    </row>
    <row r="56" spans="1:13" s="910" customFormat="1" ht="14.25" customHeight="1" x14ac:dyDescent="0.2">
      <c r="A56" s="664">
        <v>132</v>
      </c>
      <c r="B56" s="1977" t="s">
        <v>255</v>
      </c>
      <c r="C56" s="1978">
        <v>4523</v>
      </c>
      <c r="D56" s="1327">
        <v>425</v>
      </c>
      <c r="E56" s="1327">
        <v>0</v>
      </c>
      <c r="F56" s="1327">
        <v>0</v>
      </c>
      <c r="G56" s="1327">
        <v>4948</v>
      </c>
      <c r="H56" s="1327"/>
      <c r="I56" s="1327">
        <v>2847</v>
      </c>
      <c r="J56" s="1327">
        <v>0</v>
      </c>
      <c r="K56" s="1327">
        <v>7795</v>
      </c>
    </row>
    <row r="57" spans="1:13" s="640" customFormat="1" ht="9.75" customHeight="1" x14ac:dyDescent="0.2">
      <c r="A57" s="663">
        <v>1321</v>
      </c>
      <c r="B57" s="1979" t="s">
        <v>300</v>
      </c>
      <c r="C57" s="1859">
        <v>716</v>
      </c>
      <c r="D57" s="1328">
        <v>205</v>
      </c>
      <c r="E57" s="1328">
        <v>0</v>
      </c>
      <c r="F57" s="1328">
        <v>0</v>
      </c>
      <c r="G57" s="1328">
        <v>921</v>
      </c>
      <c r="H57" s="1328"/>
      <c r="I57" s="1328">
        <v>787</v>
      </c>
      <c r="J57" s="1328">
        <v>0</v>
      </c>
      <c r="K57" s="1328">
        <v>1708</v>
      </c>
    </row>
    <row r="58" spans="1:13" s="640" customFormat="1" ht="9.75" customHeight="1" x14ac:dyDescent="0.2">
      <c r="A58" s="663">
        <v>1322</v>
      </c>
      <c r="B58" s="1979" t="s">
        <v>301</v>
      </c>
      <c r="C58" s="1859">
        <v>3807</v>
      </c>
      <c r="D58" s="1328">
        <v>220</v>
      </c>
      <c r="E58" s="1328">
        <v>0</v>
      </c>
      <c r="F58" s="1328">
        <v>0</v>
      </c>
      <c r="G58" s="1328">
        <v>4027</v>
      </c>
      <c r="H58" s="1328"/>
      <c r="I58" s="1328">
        <v>2060</v>
      </c>
      <c r="J58" s="1328">
        <v>0</v>
      </c>
      <c r="K58" s="1328">
        <v>6087</v>
      </c>
      <c r="M58" s="655"/>
    </row>
    <row r="59" spans="1:13" s="897" customFormat="1" ht="14.25" customHeight="1" x14ac:dyDescent="0.2">
      <c r="A59" s="625">
        <v>133</v>
      </c>
      <c r="B59" s="645" t="s">
        <v>259</v>
      </c>
      <c r="C59" s="1330">
        <v>3573</v>
      </c>
      <c r="D59" s="1837">
        <v>25916</v>
      </c>
      <c r="E59" s="1327">
        <v>70215</v>
      </c>
      <c r="F59" s="1327">
        <v>-97273</v>
      </c>
      <c r="G59" s="1327">
        <v>2431</v>
      </c>
      <c r="H59" s="1327"/>
      <c r="I59" s="1327">
        <v>86725</v>
      </c>
      <c r="J59" s="1327">
        <v>-89144</v>
      </c>
      <c r="K59" s="1327">
        <v>12</v>
      </c>
    </row>
    <row r="60" spans="1:13" ht="9.75" customHeight="1" x14ac:dyDescent="0.2">
      <c r="A60" s="626">
        <v>1331</v>
      </c>
      <c r="B60" s="646" t="s">
        <v>300</v>
      </c>
      <c r="C60" s="1329">
        <v>3464</v>
      </c>
      <c r="D60" s="1331">
        <v>23391</v>
      </c>
      <c r="E60" s="1328">
        <v>70215</v>
      </c>
      <c r="F60" s="1328">
        <v>-94690</v>
      </c>
      <c r="G60" s="1328">
        <v>2380</v>
      </c>
      <c r="H60" s="1328"/>
      <c r="I60" s="1328">
        <v>83191</v>
      </c>
      <c r="J60" s="1328">
        <v>-85559</v>
      </c>
      <c r="K60" s="1328">
        <v>12</v>
      </c>
    </row>
    <row r="61" spans="1:13" ht="9.75" customHeight="1" x14ac:dyDescent="0.2">
      <c r="A61" s="626">
        <v>1332</v>
      </c>
      <c r="B61" s="646" t="s">
        <v>301</v>
      </c>
      <c r="C61" s="1329">
        <v>109</v>
      </c>
      <c r="D61" s="1331">
        <v>2525</v>
      </c>
      <c r="E61" s="1328">
        <v>0</v>
      </c>
      <c r="F61" s="1328">
        <v>-2583</v>
      </c>
      <c r="G61" s="1328">
        <v>51</v>
      </c>
      <c r="H61" s="1328"/>
      <c r="I61" s="1328">
        <v>3534</v>
      </c>
      <c r="J61" s="1328">
        <v>-3585</v>
      </c>
      <c r="K61" s="1328">
        <v>0</v>
      </c>
    </row>
    <row r="62" spans="1:13" s="897" customFormat="1" ht="14.25" customHeight="1" x14ac:dyDescent="0.2">
      <c r="A62" s="625">
        <v>14</v>
      </c>
      <c r="B62" s="644" t="s">
        <v>262</v>
      </c>
      <c r="C62" s="1330">
        <v>12811</v>
      </c>
      <c r="D62" s="1837">
        <v>15339</v>
      </c>
      <c r="E62" s="1327">
        <v>894</v>
      </c>
      <c r="F62" s="1327">
        <v>-211</v>
      </c>
      <c r="G62" s="1327">
        <v>28833</v>
      </c>
      <c r="H62" s="1327"/>
      <c r="I62" s="1327">
        <v>25529</v>
      </c>
      <c r="J62" s="1327">
        <v>-69</v>
      </c>
      <c r="K62" s="1327">
        <v>54293</v>
      </c>
    </row>
    <row r="63" spans="1:13" s="897" customFormat="1" ht="14.25" customHeight="1" x14ac:dyDescent="0.2">
      <c r="A63" s="625">
        <v>141</v>
      </c>
      <c r="B63" s="645" t="s">
        <v>264</v>
      </c>
      <c r="C63" s="1330">
        <v>5454</v>
      </c>
      <c r="D63" s="1837">
        <v>2323</v>
      </c>
      <c r="E63" s="1327">
        <v>1948</v>
      </c>
      <c r="F63" s="1327">
        <v>-174</v>
      </c>
      <c r="G63" s="1327">
        <v>9551</v>
      </c>
      <c r="H63" s="1327"/>
      <c r="I63" s="1327">
        <v>2829</v>
      </c>
      <c r="J63" s="1327">
        <v>0</v>
      </c>
      <c r="K63" s="1327">
        <v>12380</v>
      </c>
    </row>
    <row r="64" spans="1:13" ht="9.75" customHeight="1" x14ac:dyDescent="0.2">
      <c r="A64" s="626">
        <v>1411</v>
      </c>
      <c r="B64" s="646" t="s">
        <v>302</v>
      </c>
      <c r="C64" s="1329">
        <v>2098</v>
      </c>
      <c r="D64" s="1331">
        <v>1217</v>
      </c>
      <c r="E64" s="1328">
        <v>1927</v>
      </c>
      <c r="F64" s="1328">
        <v>-174</v>
      </c>
      <c r="G64" s="1328">
        <v>5068</v>
      </c>
      <c r="H64" s="1328"/>
      <c r="I64" s="1328">
        <v>1561</v>
      </c>
      <c r="J64" s="1328">
        <v>0</v>
      </c>
      <c r="K64" s="1328">
        <v>6629</v>
      </c>
    </row>
    <row r="65" spans="1:11" ht="9.75" customHeight="1" x14ac:dyDescent="0.2">
      <c r="A65" s="626">
        <v>1412</v>
      </c>
      <c r="B65" s="646" t="s">
        <v>303</v>
      </c>
      <c r="C65" s="1329">
        <v>3356</v>
      </c>
      <c r="D65" s="1331">
        <v>346</v>
      </c>
      <c r="E65" s="1328">
        <v>21</v>
      </c>
      <c r="F65" s="1328">
        <v>0</v>
      </c>
      <c r="G65" s="1328">
        <v>3723</v>
      </c>
      <c r="H65" s="1328"/>
      <c r="I65" s="1328">
        <v>97</v>
      </c>
      <c r="J65" s="1328">
        <v>0</v>
      </c>
      <c r="K65" s="1328">
        <v>3820</v>
      </c>
    </row>
    <row r="66" spans="1:11" ht="9.75" customHeight="1" x14ac:dyDescent="0.2">
      <c r="A66" s="626">
        <v>1413</v>
      </c>
      <c r="B66" s="646" t="s">
        <v>304</v>
      </c>
      <c r="C66" s="1329">
        <v>0</v>
      </c>
      <c r="D66" s="1331">
        <v>0</v>
      </c>
      <c r="E66" s="1328">
        <v>0</v>
      </c>
      <c r="F66" s="1328">
        <v>0</v>
      </c>
      <c r="G66" s="1328">
        <v>0</v>
      </c>
      <c r="H66" s="1328"/>
      <c r="I66" s="1328">
        <v>0</v>
      </c>
      <c r="J66" s="1328">
        <v>0</v>
      </c>
      <c r="K66" s="1328">
        <v>0</v>
      </c>
    </row>
    <row r="67" spans="1:11" ht="9.75" customHeight="1" x14ac:dyDescent="0.2">
      <c r="A67" s="626">
        <v>1414</v>
      </c>
      <c r="B67" s="646" t="s">
        <v>305</v>
      </c>
      <c r="C67" s="1329">
        <v>0</v>
      </c>
      <c r="D67" s="1331">
        <v>0</v>
      </c>
      <c r="E67" s="1328">
        <v>0</v>
      </c>
      <c r="F67" s="1328">
        <v>0</v>
      </c>
      <c r="G67" s="1328">
        <v>0</v>
      </c>
      <c r="H67" s="1328"/>
      <c r="I67" s="1328">
        <v>0</v>
      </c>
      <c r="J67" s="1328">
        <v>0</v>
      </c>
      <c r="K67" s="1328">
        <v>0</v>
      </c>
    </row>
    <row r="68" spans="1:11" ht="9.75" customHeight="1" x14ac:dyDescent="0.2">
      <c r="A68" s="626">
        <v>1415</v>
      </c>
      <c r="B68" s="646" t="s">
        <v>648</v>
      </c>
      <c r="C68" s="1329">
        <v>0</v>
      </c>
      <c r="D68" s="1331">
        <v>760</v>
      </c>
      <c r="E68" s="1328">
        <v>0</v>
      </c>
      <c r="F68" s="1328">
        <v>0</v>
      </c>
      <c r="G68" s="1328">
        <v>760</v>
      </c>
      <c r="H68" s="1328"/>
      <c r="I68" s="1328">
        <v>1171</v>
      </c>
      <c r="J68" s="1328">
        <v>0</v>
      </c>
      <c r="K68" s="1328">
        <v>1931</v>
      </c>
    </row>
    <row r="69" spans="1:11" s="897" customFormat="1" ht="14.25" customHeight="1" x14ac:dyDescent="0.2">
      <c r="A69" s="625">
        <v>142</v>
      </c>
      <c r="B69" s="645" t="s">
        <v>271</v>
      </c>
      <c r="C69" s="1330">
        <v>3513</v>
      </c>
      <c r="D69" s="1837">
        <v>10774</v>
      </c>
      <c r="E69" s="1327">
        <v>0</v>
      </c>
      <c r="F69" s="1327">
        <v>-37</v>
      </c>
      <c r="G69" s="1327">
        <v>14250</v>
      </c>
      <c r="H69" s="1327"/>
      <c r="I69" s="1327">
        <v>18228</v>
      </c>
      <c r="J69" s="1327">
        <v>-69</v>
      </c>
      <c r="K69" s="1327">
        <v>32409</v>
      </c>
    </row>
    <row r="70" spans="1:11" ht="9.75" customHeight="1" x14ac:dyDescent="0.2">
      <c r="A70" s="626">
        <v>1421</v>
      </c>
      <c r="B70" s="646" t="s">
        <v>649</v>
      </c>
      <c r="C70" s="1329">
        <v>406</v>
      </c>
      <c r="D70" s="1331">
        <v>6590</v>
      </c>
      <c r="E70" s="1328">
        <v>0</v>
      </c>
      <c r="F70" s="1328">
        <v>0</v>
      </c>
      <c r="G70" s="1328">
        <v>6996</v>
      </c>
      <c r="H70" s="1328"/>
      <c r="I70" s="1328">
        <v>15114</v>
      </c>
      <c r="J70" s="1328">
        <v>0</v>
      </c>
      <c r="K70" s="1328">
        <v>22110</v>
      </c>
    </row>
    <row r="71" spans="1:11" ht="9.75" customHeight="1" x14ac:dyDescent="0.2">
      <c r="A71" s="626">
        <v>1422</v>
      </c>
      <c r="B71" s="646" t="s">
        <v>650</v>
      </c>
      <c r="C71" s="1329">
        <v>3107</v>
      </c>
      <c r="D71" s="1331">
        <v>1737</v>
      </c>
      <c r="E71" s="1328">
        <v>0</v>
      </c>
      <c r="F71" s="1328">
        <v>-37</v>
      </c>
      <c r="G71" s="1328">
        <v>4807</v>
      </c>
      <c r="H71" s="1328"/>
      <c r="I71" s="1328">
        <v>1120</v>
      </c>
      <c r="J71" s="1328">
        <v>-69</v>
      </c>
      <c r="K71" s="1328">
        <v>5858</v>
      </c>
    </row>
    <row r="72" spans="1:11" ht="9.75" customHeight="1" x14ac:dyDescent="0.2">
      <c r="A72" s="626">
        <v>1423</v>
      </c>
      <c r="B72" s="646" t="s">
        <v>651</v>
      </c>
      <c r="C72" s="1329">
        <v>0</v>
      </c>
      <c r="D72" s="1331">
        <v>1898</v>
      </c>
      <c r="E72" s="1328">
        <v>0</v>
      </c>
      <c r="F72" s="1328">
        <v>0</v>
      </c>
      <c r="G72" s="1328">
        <v>1898</v>
      </c>
      <c r="H72" s="1328"/>
      <c r="I72" s="1328">
        <v>1990</v>
      </c>
      <c r="J72" s="1328">
        <v>0</v>
      </c>
      <c r="K72" s="1328">
        <v>3888</v>
      </c>
    </row>
    <row r="73" spans="1:11" ht="9.75" customHeight="1" x14ac:dyDescent="0.2">
      <c r="A73" s="626">
        <v>1424</v>
      </c>
      <c r="B73" s="646" t="s">
        <v>358</v>
      </c>
      <c r="C73" s="1329">
        <v>0</v>
      </c>
      <c r="D73" s="1331">
        <v>549</v>
      </c>
      <c r="E73" s="1328">
        <v>0</v>
      </c>
      <c r="F73" s="1328">
        <v>0</v>
      </c>
      <c r="G73" s="1328">
        <v>549</v>
      </c>
      <c r="H73" s="1328"/>
      <c r="I73" s="1328">
        <v>4</v>
      </c>
      <c r="J73" s="1328">
        <v>0</v>
      </c>
      <c r="K73" s="1328">
        <v>553</v>
      </c>
    </row>
    <row r="74" spans="1:11" s="897" customFormat="1" ht="14.25" customHeight="1" x14ac:dyDescent="0.2">
      <c r="A74" s="625">
        <v>143</v>
      </c>
      <c r="B74" s="645" t="s">
        <v>277</v>
      </c>
      <c r="C74" s="1330">
        <v>1678</v>
      </c>
      <c r="D74" s="1837">
        <v>66</v>
      </c>
      <c r="E74" s="1327">
        <v>0</v>
      </c>
      <c r="F74" s="1327">
        <v>0</v>
      </c>
      <c r="G74" s="1327">
        <v>1744</v>
      </c>
      <c r="H74" s="1327"/>
      <c r="I74" s="1327">
        <v>563</v>
      </c>
      <c r="J74" s="1327">
        <v>0</v>
      </c>
      <c r="K74" s="1327">
        <v>2307</v>
      </c>
    </row>
    <row r="75" spans="1:11" s="897" customFormat="1" ht="14.25" customHeight="1" x14ac:dyDescent="0.2">
      <c r="A75" s="625">
        <v>144</v>
      </c>
      <c r="B75" s="645" t="s">
        <v>279</v>
      </c>
      <c r="C75" s="1330">
        <v>1490</v>
      </c>
      <c r="D75" s="1837">
        <v>724</v>
      </c>
      <c r="E75" s="1327">
        <v>-1232</v>
      </c>
      <c r="F75" s="1327">
        <v>0</v>
      </c>
      <c r="G75" s="1327">
        <v>982</v>
      </c>
      <c r="H75" s="1327"/>
      <c r="I75" s="1327">
        <v>1037</v>
      </c>
      <c r="J75" s="1327">
        <v>0</v>
      </c>
      <c r="K75" s="1327">
        <v>2019</v>
      </c>
    </row>
    <row r="76" spans="1:11" ht="9.75" customHeight="1" x14ac:dyDescent="0.2">
      <c r="A76" s="626">
        <v>1441</v>
      </c>
      <c r="B76" s="646" t="s">
        <v>300</v>
      </c>
      <c r="C76" s="1329">
        <v>1439</v>
      </c>
      <c r="D76" s="1331">
        <v>538</v>
      </c>
      <c r="E76" s="1328">
        <v>0</v>
      </c>
      <c r="F76" s="1328">
        <v>0</v>
      </c>
      <c r="G76" s="1328">
        <v>1977</v>
      </c>
      <c r="H76" s="1328"/>
      <c r="I76" s="1328">
        <v>569</v>
      </c>
      <c r="J76" s="1328">
        <v>0</v>
      </c>
      <c r="K76" s="1328">
        <v>2546</v>
      </c>
    </row>
    <row r="77" spans="1:11" ht="9.75" customHeight="1" x14ac:dyDescent="0.2">
      <c r="A77" s="626">
        <v>1442</v>
      </c>
      <c r="B77" s="646" t="s">
        <v>301</v>
      </c>
      <c r="C77" s="1329">
        <v>51</v>
      </c>
      <c r="D77" s="1331">
        <v>186</v>
      </c>
      <c r="E77" s="1328">
        <v>-1232</v>
      </c>
      <c r="F77" s="1328">
        <v>0</v>
      </c>
      <c r="G77" s="1328">
        <v>-995</v>
      </c>
      <c r="H77" s="1328"/>
      <c r="I77" s="1328">
        <v>468</v>
      </c>
      <c r="J77" s="1328">
        <v>0</v>
      </c>
      <c r="K77" s="1328">
        <v>-527</v>
      </c>
    </row>
    <row r="78" spans="1:11" s="897" customFormat="1" ht="15" customHeight="1" x14ac:dyDescent="0.2">
      <c r="A78" s="641">
        <v>145</v>
      </c>
      <c r="B78" s="649" t="s">
        <v>283</v>
      </c>
      <c r="C78" s="1852">
        <v>676</v>
      </c>
      <c r="D78" s="1845">
        <v>1452</v>
      </c>
      <c r="E78" s="1333">
        <v>178</v>
      </c>
      <c r="F78" s="1333">
        <v>0</v>
      </c>
      <c r="G78" s="1333">
        <v>2306</v>
      </c>
      <c r="H78" s="1333"/>
      <c r="I78" s="1333">
        <v>2872</v>
      </c>
      <c r="J78" s="1333">
        <v>0</v>
      </c>
      <c r="K78" s="1333">
        <v>5178</v>
      </c>
    </row>
    <row r="79" spans="1:11" s="640" customFormat="1" ht="12.75" customHeight="1" x14ac:dyDescent="0.2">
      <c r="A79" s="639" t="s">
        <v>58</v>
      </c>
      <c r="B79" s="621"/>
      <c r="C79" s="1252"/>
      <c r="D79" s="1252"/>
      <c r="E79" s="1252"/>
      <c r="F79" s="1252"/>
      <c r="G79" s="1252"/>
      <c r="H79" s="1252"/>
      <c r="I79" s="1252"/>
      <c r="J79" s="1252"/>
      <c r="K79" s="1252"/>
    </row>
    <row r="80" spans="1:11" s="640" customFormat="1" ht="9.75" customHeight="1" x14ac:dyDescent="0.2">
      <c r="A80" s="639" t="s">
        <v>59</v>
      </c>
      <c r="B80" s="621"/>
      <c r="C80" s="1252"/>
      <c r="D80" s="1252"/>
      <c r="E80" s="1252"/>
      <c r="F80" s="1252"/>
      <c r="G80" s="1252"/>
      <c r="H80" s="1252"/>
      <c r="I80" s="1252"/>
      <c r="J80" s="1252"/>
      <c r="K80" s="1252"/>
    </row>
  </sheetData>
  <mergeCells count="10">
    <mergeCell ref="A4:B5"/>
    <mergeCell ref="C4:G4"/>
    <mergeCell ref="H4:H5"/>
    <mergeCell ref="I4:I5"/>
    <mergeCell ref="F1:J1"/>
    <mergeCell ref="F2:K2"/>
    <mergeCell ref="F3:G3"/>
    <mergeCell ref="J4:J5"/>
    <mergeCell ref="K4:K5"/>
    <mergeCell ref="A1:B1"/>
  </mergeCells>
  <phoneticPr fontId="2" type="noConversion"/>
  <printOptions horizontalCentered="1"/>
  <pageMargins left="0.19685039370078741" right="0.19685039370078741" top="0.6692913385826772" bottom="0.51181102362204722" header="0" footer="0.31496062992125984"/>
  <pageSetup paperSize="9" scale="49" firstPageNumber="31" fitToWidth="0" fitToHeight="0" orientation="landscape" r:id="rId1"/>
  <headerFooter alignWithMargins="0">
    <oddFooter>&amp;C&amp;P</oddFooter>
  </headerFooter>
  <rowBreaks count="1" manualBreakCount="1">
    <brk id="41" max="16383" man="1"/>
  </row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6">
    <pageSetUpPr fitToPage="1"/>
  </sheetPr>
  <dimension ref="A1:N45"/>
  <sheetViews>
    <sheetView view="pageBreakPreview" zoomScale="75" zoomScaleNormal="100" zoomScaleSheetLayoutView="75" workbookViewId="0">
      <selection sqref="A1:B1"/>
    </sheetView>
  </sheetViews>
  <sheetFormatPr defaultRowHeight="12.75" x14ac:dyDescent="0.2"/>
  <cols>
    <col min="1" max="1" width="4.7109375" style="598" customWidth="1"/>
    <col min="2" max="2" width="35.28515625" style="598" customWidth="1"/>
    <col min="3" max="3" width="0.85546875" style="598" customWidth="1"/>
    <col min="4" max="4" width="10" style="1244" customWidth="1"/>
    <col min="5" max="5" width="11.140625" style="1244" customWidth="1"/>
    <col min="6" max="6" width="10" style="1260" customWidth="1"/>
    <col min="7" max="9" width="10" style="1244" customWidth="1"/>
    <col min="10" max="10" width="10" style="1260" customWidth="1"/>
    <col min="11" max="11" width="10" style="1244" customWidth="1"/>
    <col min="12" max="12" width="10" style="1260" customWidth="1"/>
    <col min="13" max="13" width="3.28515625" style="598" customWidth="1"/>
    <col min="14" max="14" width="9.7109375" style="598" bestFit="1" customWidth="1"/>
    <col min="15" max="16384" width="9.140625" style="598"/>
  </cols>
  <sheetData>
    <row r="1" spans="1:12" ht="27.75" customHeight="1" x14ac:dyDescent="0.2">
      <c r="A1" s="3363" t="s">
        <v>184</v>
      </c>
      <c r="B1" s="3075"/>
      <c r="C1" s="597"/>
      <c r="D1" s="1220"/>
      <c r="E1" s="1221"/>
      <c r="F1" s="1253"/>
      <c r="G1" s="3354" t="str">
        <f>[1]Coverpage!I7</f>
        <v>Poland</v>
      </c>
      <c r="H1" s="3354"/>
      <c r="I1" s="3354"/>
      <c r="J1" s="3354"/>
      <c r="K1" s="3354"/>
      <c r="L1" s="1247">
        <f>[1]Coverpage!I9</f>
        <v>964</v>
      </c>
    </row>
    <row r="2" spans="1:12" x14ac:dyDescent="0.2">
      <c r="A2" s="596" t="s">
        <v>74</v>
      </c>
      <c r="B2" s="630"/>
      <c r="C2" s="619"/>
      <c r="D2" s="1221"/>
      <c r="E2" s="1221"/>
      <c r="F2" s="1253"/>
      <c r="G2" s="3355" t="s">
        <v>549</v>
      </c>
      <c r="H2" s="3355"/>
      <c r="I2" s="3355"/>
      <c r="J2" s="3355"/>
      <c r="K2" s="3355"/>
      <c r="L2" s="3355"/>
    </row>
    <row r="3" spans="1:12" ht="12" customHeight="1" x14ac:dyDescent="0.2">
      <c r="A3" s="622"/>
      <c r="B3" s="602"/>
      <c r="C3" s="603"/>
      <c r="D3" s="1224"/>
      <c r="E3" s="1225"/>
      <c r="F3" s="1254"/>
      <c r="G3" s="3356" t="s">
        <v>471</v>
      </c>
      <c r="H3" s="3356"/>
      <c r="I3" s="1226" t="str">
        <f>[1]Coverpage!I11</f>
        <v xml:space="preserve"> </v>
      </c>
      <c r="J3" s="1254"/>
      <c r="K3" s="1225"/>
      <c r="L3" s="1255"/>
    </row>
    <row r="4" spans="1:12" ht="12" customHeight="1" x14ac:dyDescent="0.2">
      <c r="A4" s="3357" t="s">
        <v>75</v>
      </c>
      <c r="B4" s="3358"/>
      <c r="C4" s="601"/>
      <c r="D4" s="3359" t="s">
        <v>552</v>
      </c>
      <c r="E4" s="3360"/>
      <c r="F4" s="3360"/>
      <c r="G4" s="3360"/>
      <c r="H4" s="3361"/>
      <c r="I4" s="3350" t="s">
        <v>553</v>
      </c>
      <c r="J4" s="3371" t="s">
        <v>554</v>
      </c>
      <c r="K4" s="3350" t="s">
        <v>555</v>
      </c>
      <c r="L4" s="3372" t="s">
        <v>60</v>
      </c>
    </row>
    <row r="5" spans="1:12" ht="34.5" x14ac:dyDescent="0.2">
      <c r="A5" s="3357"/>
      <c r="B5" s="3358"/>
      <c r="C5" s="601"/>
      <c r="D5" s="2043" t="s">
        <v>556</v>
      </c>
      <c r="E5" s="2044" t="s">
        <v>557</v>
      </c>
      <c r="F5" s="2089" t="s">
        <v>558</v>
      </c>
      <c r="G5" s="2044" t="s">
        <v>555</v>
      </c>
      <c r="H5" s="2042" t="s">
        <v>61</v>
      </c>
      <c r="I5" s="3351"/>
      <c r="J5" s="3371"/>
      <c r="K5" s="3351"/>
      <c r="L5" s="3372"/>
    </row>
    <row r="6" spans="1:12" ht="10.5" customHeight="1" x14ac:dyDescent="0.2">
      <c r="A6" s="623"/>
      <c r="B6" s="604"/>
      <c r="C6" s="604"/>
      <c r="D6" s="1228" t="s">
        <v>559</v>
      </c>
      <c r="E6" s="1229" t="s">
        <v>560</v>
      </c>
      <c r="F6" s="1256" t="s">
        <v>561</v>
      </c>
      <c r="G6" s="1229" t="s">
        <v>562</v>
      </c>
      <c r="H6" s="1230" t="s">
        <v>563</v>
      </c>
      <c r="I6" s="1229" t="s">
        <v>564</v>
      </c>
      <c r="J6" s="1256" t="s">
        <v>565</v>
      </c>
      <c r="K6" s="1229" t="s">
        <v>566</v>
      </c>
      <c r="L6" s="1249" t="s">
        <v>567</v>
      </c>
    </row>
    <row r="7" spans="1:12" ht="10.5" customHeight="1" x14ac:dyDescent="0.2">
      <c r="A7" s="626"/>
      <c r="B7" s="827" t="s">
        <v>568</v>
      </c>
      <c r="C7" s="826"/>
      <c r="D7" s="1257" t="str">
        <f>IF([8]Coverage!J18="","",[8]Coverage!J18)</f>
        <v>A</v>
      </c>
      <c r="E7" s="1257" t="str">
        <f>IF([8]Coverage!K18="","",[8]Coverage!K18)</f>
        <v>A</v>
      </c>
      <c r="F7" s="1258" t="str">
        <f>IF([8]Coverage!L18="","",[8]Coverage!L18)</f>
        <v>A</v>
      </c>
      <c r="G7" s="1257" t="str">
        <f>IF([8]Coverage!M18="","",[8]Coverage!M18)</f>
        <v>A</v>
      </c>
      <c r="H7" s="1257" t="str">
        <f>IF([8]Coverage!M18="","",[8]Coverage!M18)</f>
        <v>A</v>
      </c>
      <c r="I7" s="1257" t="str">
        <f>IF([8]Coverage!N18="","",[8]Coverage!N18)</f>
        <v/>
      </c>
      <c r="J7" s="1258" t="str">
        <f>IF([8]Coverage!O18="","",[8]Coverage!O18)</f>
        <v>A</v>
      </c>
      <c r="K7" s="1257" t="str">
        <f>IF([8]Coverage!P18="","",[8]Coverage!P18)</f>
        <v>A</v>
      </c>
      <c r="L7" s="1258" t="str">
        <f>IF([8]Coverage!P18="","",[8]Coverage!P18)</f>
        <v>A</v>
      </c>
    </row>
    <row r="8" spans="1:12" s="901" customFormat="1" ht="15" customHeight="1" x14ac:dyDescent="0.2">
      <c r="A8" s="650">
        <v>2</v>
      </c>
      <c r="B8" s="825" t="s">
        <v>284</v>
      </c>
      <c r="C8" s="900" t="s">
        <v>571</v>
      </c>
      <c r="D8" s="1326">
        <v>299861</v>
      </c>
      <c r="E8" s="1326">
        <v>51415</v>
      </c>
      <c r="F8" s="1847">
        <v>210157</v>
      </c>
      <c r="G8" s="1326">
        <v>-98107</v>
      </c>
      <c r="H8" s="1326">
        <v>463326</v>
      </c>
      <c r="I8" s="1326"/>
      <c r="J8" s="1847">
        <v>160666</v>
      </c>
      <c r="K8" s="1326">
        <v>-90089</v>
      </c>
      <c r="L8" s="1847">
        <v>533903</v>
      </c>
    </row>
    <row r="9" spans="1:12" s="903" customFormat="1" ht="15.75" customHeight="1" x14ac:dyDescent="0.2">
      <c r="A9" s="625">
        <v>21</v>
      </c>
      <c r="B9" s="608" t="s">
        <v>691</v>
      </c>
      <c r="C9" s="902" t="s">
        <v>571</v>
      </c>
      <c r="D9" s="1837">
        <v>43921</v>
      </c>
      <c r="E9" s="1837">
        <v>18512</v>
      </c>
      <c r="F9" s="1327">
        <v>2788</v>
      </c>
      <c r="G9" s="1837">
        <v>0</v>
      </c>
      <c r="H9" s="1837">
        <v>65221</v>
      </c>
      <c r="I9" s="1837"/>
      <c r="J9" s="1327">
        <v>72962</v>
      </c>
      <c r="K9" s="1837">
        <v>0</v>
      </c>
      <c r="L9" s="1327">
        <v>138183</v>
      </c>
    </row>
    <row r="10" spans="1:12" ht="9.75" customHeight="1" x14ac:dyDescent="0.2">
      <c r="A10" s="626">
        <v>211</v>
      </c>
      <c r="B10" s="611" t="s">
        <v>455</v>
      </c>
      <c r="C10" s="607" t="s">
        <v>571</v>
      </c>
      <c r="D10" s="1331">
        <v>30095</v>
      </c>
      <c r="E10" s="1331">
        <v>16218</v>
      </c>
      <c r="F10" s="1328">
        <v>2395</v>
      </c>
      <c r="G10" s="1331">
        <v>0</v>
      </c>
      <c r="H10" s="1331">
        <v>48708</v>
      </c>
      <c r="I10" s="1331"/>
      <c r="J10" s="1328">
        <v>62968</v>
      </c>
      <c r="K10" s="1331">
        <v>0</v>
      </c>
      <c r="L10" s="1328">
        <v>111676</v>
      </c>
    </row>
    <row r="11" spans="1:12" ht="9.75" customHeight="1" x14ac:dyDescent="0.2">
      <c r="A11" s="626">
        <v>212</v>
      </c>
      <c r="B11" s="611" t="s">
        <v>456</v>
      </c>
      <c r="C11" s="607" t="s">
        <v>571</v>
      </c>
      <c r="D11" s="1331">
        <v>13826</v>
      </c>
      <c r="E11" s="1331">
        <v>2294</v>
      </c>
      <c r="F11" s="1328">
        <v>393</v>
      </c>
      <c r="G11" s="1331">
        <v>0</v>
      </c>
      <c r="H11" s="1331">
        <v>16513</v>
      </c>
      <c r="I11" s="1331"/>
      <c r="J11" s="1328">
        <v>9994</v>
      </c>
      <c r="K11" s="1331">
        <v>0</v>
      </c>
      <c r="L11" s="1328">
        <v>26507</v>
      </c>
    </row>
    <row r="12" spans="1:12" ht="9.75" customHeight="1" x14ac:dyDescent="0.2">
      <c r="A12" s="626">
        <v>2121</v>
      </c>
      <c r="B12" s="638" t="s">
        <v>457</v>
      </c>
      <c r="C12" s="607" t="s">
        <v>571</v>
      </c>
      <c r="D12" s="1331">
        <v>3348</v>
      </c>
      <c r="E12" s="1331">
        <v>2294</v>
      </c>
      <c r="F12" s="1328">
        <v>393</v>
      </c>
      <c r="G12" s="1331">
        <v>0</v>
      </c>
      <c r="H12" s="1331">
        <v>6035</v>
      </c>
      <c r="I12" s="1331"/>
      <c r="J12" s="1328">
        <v>9994</v>
      </c>
      <c r="K12" s="1331">
        <v>0</v>
      </c>
      <c r="L12" s="1328">
        <v>16029</v>
      </c>
    </row>
    <row r="13" spans="1:12" ht="9.75" customHeight="1" x14ac:dyDescent="0.2">
      <c r="A13" s="626">
        <v>2122</v>
      </c>
      <c r="B13" s="638" t="s">
        <v>458</v>
      </c>
      <c r="C13" s="607" t="s">
        <v>571</v>
      </c>
      <c r="D13" s="1331">
        <v>10478</v>
      </c>
      <c r="E13" s="1331">
        <v>0</v>
      </c>
      <c r="F13" s="1328">
        <v>0</v>
      </c>
      <c r="G13" s="1331">
        <v>0</v>
      </c>
      <c r="H13" s="1331">
        <v>10478</v>
      </c>
      <c r="I13" s="1331"/>
      <c r="J13" s="1328">
        <v>0</v>
      </c>
      <c r="K13" s="1331">
        <v>0</v>
      </c>
      <c r="L13" s="1328">
        <v>10478</v>
      </c>
    </row>
    <row r="14" spans="1:12" s="897" customFormat="1" ht="15.75" customHeight="1" x14ac:dyDescent="0.2">
      <c r="A14" s="625">
        <v>22</v>
      </c>
      <c r="B14" s="608" t="s">
        <v>696</v>
      </c>
      <c r="C14" s="894" t="s">
        <v>571</v>
      </c>
      <c r="D14" s="1837">
        <v>24107</v>
      </c>
      <c r="E14" s="1837">
        <v>11921</v>
      </c>
      <c r="F14" s="1327">
        <v>1906</v>
      </c>
      <c r="G14" s="1837">
        <v>-397</v>
      </c>
      <c r="H14" s="1837">
        <v>37537</v>
      </c>
      <c r="I14" s="1837"/>
      <c r="J14" s="1327">
        <v>49550</v>
      </c>
      <c r="K14" s="1837">
        <v>-265</v>
      </c>
      <c r="L14" s="1327">
        <v>86822</v>
      </c>
    </row>
    <row r="15" spans="1:12" s="897" customFormat="1" ht="15.75" customHeight="1" x14ac:dyDescent="0.2">
      <c r="A15" s="625">
        <v>23</v>
      </c>
      <c r="B15" s="608" t="s">
        <v>697</v>
      </c>
      <c r="C15" s="894" t="s">
        <v>571</v>
      </c>
      <c r="D15" s="1837">
        <v>4192</v>
      </c>
      <c r="E15" s="1837">
        <v>6968</v>
      </c>
      <c r="F15" s="1327">
        <v>258</v>
      </c>
      <c r="G15" s="1837">
        <v>0</v>
      </c>
      <c r="H15" s="1837">
        <v>11418</v>
      </c>
      <c r="I15" s="1837"/>
      <c r="J15" s="1327">
        <v>11095</v>
      </c>
      <c r="K15" s="1837">
        <v>0</v>
      </c>
      <c r="L15" s="1327">
        <v>22513</v>
      </c>
    </row>
    <row r="16" spans="1:12" s="897" customFormat="1" ht="15.75" customHeight="1" x14ac:dyDescent="0.2">
      <c r="A16" s="625">
        <v>24</v>
      </c>
      <c r="B16" s="608" t="s">
        <v>698</v>
      </c>
      <c r="C16" s="894" t="s">
        <v>571</v>
      </c>
      <c r="D16" s="1837">
        <v>28579</v>
      </c>
      <c r="E16" s="1837">
        <v>405</v>
      </c>
      <c r="F16" s="1327">
        <v>52</v>
      </c>
      <c r="G16" s="1837">
        <v>-174</v>
      </c>
      <c r="H16" s="1837">
        <v>28862</v>
      </c>
      <c r="I16" s="1837"/>
      <c r="J16" s="1327">
        <v>1667</v>
      </c>
      <c r="K16" s="1837">
        <v>0</v>
      </c>
      <c r="L16" s="1327">
        <v>30529</v>
      </c>
    </row>
    <row r="17" spans="1:14" ht="9.75" customHeight="1" x14ac:dyDescent="0.2">
      <c r="A17" s="626">
        <v>241</v>
      </c>
      <c r="B17" s="611" t="s">
        <v>200</v>
      </c>
      <c r="C17" s="607" t="s">
        <v>571</v>
      </c>
      <c r="D17" s="1331">
        <v>5177</v>
      </c>
      <c r="E17" s="1331">
        <v>0</v>
      </c>
      <c r="F17" s="1328">
        <v>0</v>
      </c>
      <c r="G17" s="1331">
        <v>0</v>
      </c>
      <c r="H17" s="1331">
        <v>5177</v>
      </c>
      <c r="I17" s="1331"/>
      <c r="J17" s="1328">
        <v>164</v>
      </c>
      <c r="K17" s="1331">
        <v>0</v>
      </c>
      <c r="L17" s="1328">
        <v>5341</v>
      </c>
    </row>
    <row r="18" spans="1:14" ht="9.75" customHeight="1" x14ac:dyDescent="0.2">
      <c r="A18" s="626">
        <v>242</v>
      </c>
      <c r="B18" s="611" t="s">
        <v>201</v>
      </c>
      <c r="C18" s="607" t="s">
        <v>571</v>
      </c>
      <c r="D18" s="1331">
        <v>23228</v>
      </c>
      <c r="E18" s="1331">
        <v>405</v>
      </c>
      <c r="F18" s="1328">
        <v>52</v>
      </c>
      <c r="G18" s="1331">
        <v>0</v>
      </c>
      <c r="H18" s="1331">
        <v>23685</v>
      </c>
      <c r="I18" s="1331"/>
      <c r="J18" s="1328">
        <v>1503</v>
      </c>
      <c r="K18" s="1331">
        <v>0</v>
      </c>
      <c r="L18" s="1328">
        <v>25188</v>
      </c>
    </row>
    <row r="19" spans="1:14" ht="9.75" customHeight="1" x14ac:dyDescent="0.2">
      <c r="A19" s="626">
        <v>243</v>
      </c>
      <c r="B19" s="611" t="s">
        <v>589</v>
      </c>
      <c r="C19" s="607" t="s">
        <v>571</v>
      </c>
      <c r="D19" s="1331">
        <v>174</v>
      </c>
      <c r="E19" s="1331">
        <v>0</v>
      </c>
      <c r="F19" s="1328">
        <v>0</v>
      </c>
      <c r="G19" s="1331">
        <v>-174</v>
      </c>
      <c r="H19" s="1331">
        <v>0</v>
      </c>
      <c r="I19" s="1331"/>
      <c r="J19" s="1328">
        <v>0</v>
      </c>
      <c r="K19" s="1331">
        <v>0</v>
      </c>
      <c r="L19" s="1328">
        <v>0</v>
      </c>
    </row>
    <row r="20" spans="1:14" s="897" customFormat="1" ht="15.75" customHeight="1" x14ac:dyDescent="0.2">
      <c r="A20" s="625">
        <v>25</v>
      </c>
      <c r="B20" s="608" t="s">
        <v>76</v>
      </c>
      <c r="C20" s="894" t="s">
        <v>571</v>
      </c>
      <c r="D20" s="1837">
        <v>6196</v>
      </c>
      <c r="E20" s="1837">
        <v>3902</v>
      </c>
      <c r="F20" s="1327">
        <v>1470</v>
      </c>
      <c r="G20" s="1837">
        <v>0</v>
      </c>
      <c r="H20" s="1837">
        <v>11568</v>
      </c>
      <c r="I20" s="1837"/>
      <c r="J20" s="1327">
        <v>252</v>
      </c>
      <c r="K20" s="1837">
        <v>0</v>
      </c>
      <c r="L20" s="1327">
        <v>11820</v>
      </c>
    </row>
    <row r="21" spans="1:14" ht="9.75" customHeight="1" x14ac:dyDescent="0.2">
      <c r="A21" s="626">
        <v>251</v>
      </c>
      <c r="B21" s="611" t="s">
        <v>590</v>
      </c>
      <c r="C21" s="607" t="s">
        <v>571</v>
      </c>
      <c r="D21" s="1331">
        <v>787</v>
      </c>
      <c r="E21" s="1331">
        <v>0</v>
      </c>
      <c r="F21" s="1328">
        <v>0</v>
      </c>
      <c r="G21" s="1331">
        <v>0</v>
      </c>
      <c r="H21" s="1331">
        <v>787</v>
      </c>
      <c r="I21" s="1331"/>
      <c r="J21" s="1328">
        <v>60</v>
      </c>
      <c r="K21" s="1331">
        <v>0</v>
      </c>
      <c r="L21" s="1328">
        <v>847</v>
      </c>
    </row>
    <row r="22" spans="1:14" ht="9.75" customHeight="1" x14ac:dyDescent="0.2">
      <c r="A22" s="626">
        <v>252</v>
      </c>
      <c r="B22" s="611" t="s">
        <v>591</v>
      </c>
      <c r="C22" s="607" t="s">
        <v>571</v>
      </c>
      <c r="D22" s="1331">
        <v>5409</v>
      </c>
      <c r="E22" s="1331">
        <v>3902</v>
      </c>
      <c r="F22" s="1328">
        <v>1470</v>
      </c>
      <c r="G22" s="1331">
        <v>0</v>
      </c>
      <c r="H22" s="1331">
        <v>10781</v>
      </c>
      <c r="I22" s="1331"/>
      <c r="J22" s="1328">
        <v>192</v>
      </c>
      <c r="K22" s="1331">
        <v>0</v>
      </c>
      <c r="L22" s="1328">
        <v>10973</v>
      </c>
    </row>
    <row r="23" spans="1:14" s="897" customFormat="1" ht="15.75" customHeight="1" x14ac:dyDescent="0.2">
      <c r="A23" s="625">
        <v>26</v>
      </c>
      <c r="B23" s="608" t="s">
        <v>79</v>
      </c>
      <c r="C23" s="894" t="s">
        <v>571</v>
      </c>
      <c r="D23" s="1837">
        <v>164990</v>
      </c>
      <c r="E23" s="1837">
        <v>2633</v>
      </c>
      <c r="F23" s="1327">
        <v>29897</v>
      </c>
      <c r="G23" s="1837">
        <v>-97273</v>
      </c>
      <c r="H23" s="1837">
        <v>100247</v>
      </c>
      <c r="I23" s="1837"/>
      <c r="J23" s="1327">
        <v>2426</v>
      </c>
      <c r="K23" s="1837">
        <v>-89144</v>
      </c>
      <c r="L23" s="1327">
        <v>13529</v>
      </c>
    </row>
    <row r="24" spans="1:14" ht="9.75" customHeight="1" x14ac:dyDescent="0.2">
      <c r="A24" s="626">
        <v>261</v>
      </c>
      <c r="B24" s="611" t="s">
        <v>592</v>
      </c>
      <c r="C24" s="607" t="s">
        <v>571</v>
      </c>
      <c r="D24" s="1331">
        <v>24</v>
      </c>
      <c r="E24" s="1331">
        <v>0</v>
      </c>
      <c r="F24" s="1328">
        <v>0</v>
      </c>
      <c r="G24" s="1331">
        <v>0</v>
      </c>
      <c r="H24" s="1331">
        <v>24</v>
      </c>
      <c r="I24" s="1331"/>
      <c r="J24" s="1328">
        <v>0</v>
      </c>
      <c r="K24" s="1331">
        <v>0</v>
      </c>
      <c r="L24" s="1328">
        <v>24</v>
      </c>
    </row>
    <row r="25" spans="1:14" ht="9.75" customHeight="1" x14ac:dyDescent="0.2">
      <c r="A25" s="626">
        <v>2611</v>
      </c>
      <c r="B25" s="638" t="s">
        <v>110</v>
      </c>
      <c r="C25" s="607" t="s">
        <v>571</v>
      </c>
      <c r="D25" s="1331">
        <v>24</v>
      </c>
      <c r="E25" s="1331">
        <v>0</v>
      </c>
      <c r="F25" s="1328">
        <v>0</v>
      </c>
      <c r="G25" s="1331">
        <v>0</v>
      </c>
      <c r="H25" s="1331">
        <v>24</v>
      </c>
      <c r="I25" s="1331"/>
      <c r="J25" s="1328">
        <v>0</v>
      </c>
      <c r="K25" s="1331">
        <v>0</v>
      </c>
      <c r="L25" s="1328">
        <v>24</v>
      </c>
    </row>
    <row r="26" spans="1:14" ht="9.75" customHeight="1" x14ac:dyDescent="0.2">
      <c r="A26" s="626">
        <v>2612</v>
      </c>
      <c r="B26" s="638" t="s">
        <v>111</v>
      </c>
      <c r="C26" s="607" t="s">
        <v>571</v>
      </c>
      <c r="D26" s="1331">
        <v>0</v>
      </c>
      <c r="E26" s="1331">
        <v>0</v>
      </c>
      <c r="F26" s="1328">
        <v>0</v>
      </c>
      <c r="G26" s="1331">
        <v>0</v>
      </c>
      <c r="H26" s="1331">
        <v>0</v>
      </c>
      <c r="I26" s="1331"/>
      <c r="J26" s="1328">
        <v>0</v>
      </c>
      <c r="K26" s="1331">
        <v>0</v>
      </c>
      <c r="L26" s="1328">
        <v>0</v>
      </c>
    </row>
    <row r="27" spans="1:14" ht="9.75" customHeight="1" x14ac:dyDescent="0.2">
      <c r="A27" s="626">
        <v>262</v>
      </c>
      <c r="B27" s="611" t="s">
        <v>112</v>
      </c>
      <c r="C27" s="607" t="s">
        <v>571</v>
      </c>
      <c r="D27" s="1331">
        <v>13491</v>
      </c>
      <c r="E27" s="1331">
        <v>8</v>
      </c>
      <c r="F27" s="1328">
        <v>0</v>
      </c>
      <c r="G27" s="1331">
        <v>0</v>
      </c>
      <c r="H27" s="1331">
        <v>13499</v>
      </c>
      <c r="I27" s="1331"/>
      <c r="J27" s="1328">
        <v>6</v>
      </c>
      <c r="K27" s="1331">
        <v>0</v>
      </c>
      <c r="L27" s="1328">
        <v>13505</v>
      </c>
    </row>
    <row r="28" spans="1:14" ht="9.75" customHeight="1" x14ac:dyDescent="0.2">
      <c r="A28" s="626">
        <v>2621</v>
      </c>
      <c r="B28" s="638" t="s">
        <v>110</v>
      </c>
      <c r="C28" s="607" t="s">
        <v>571</v>
      </c>
      <c r="D28" s="1331">
        <v>13340</v>
      </c>
      <c r="E28" s="1331">
        <v>8</v>
      </c>
      <c r="F28" s="1328">
        <v>0</v>
      </c>
      <c r="G28" s="1331">
        <v>0</v>
      </c>
      <c r="H28" s="1331">
        <v>13348</v>
      </c>
      <c r="I28" s="1331"/>
      <c r="J28" s="1328">
        <v>6</v>
      </c>
      <c r="K28" s="1331">
        <v>0</v>
      </c>
      <c r="L28" s="1328">
        <v>13354</v>
      </c>
    </row>
    <row r="29" spans="1:14" ht="9.75" customHeight="1" x14ac:dyDescent="0.2">
      <c r="A29" s="626">
        <v>2622</v>
      </c>
      <c r="B29" s="638" t="s">
        <v>111</v>
      </c>
      <c r="C29" s="607" t="s">
        <v>571</v>
      </c>
      <c r="D29" s="1331">
        <v>151</v>
      </c>
      <c r="E29" s="1331">
        <v>0</v>
      </c>
      <c r="F29" s="1328">
        <v>0</v>
      </c>
      <c r="G29" s="1331">
        <v>0</v>
      </c>
      <c r="H29" s="1331">
        <v>151</v>
      </c>
      <c r="I29" s="1331"/>
      <c r="J29" s="1328">
        <v>0</v>
      </c>
      <c r="K29" s="1331">
        <v>0</v>
      </c>
      <c r="L29" s="1328">
        <v>151</v>
      </c>
    </row>
    <row r="30" spans="1:14" ht="9.75" customHeight="1" x14ac:dyDescent="0.2">
      <c r="A30" s="626">
        <v>263</v>
      </c>
      <c r="B30" s="611" t="s">
        <v>113</v>
      </c>
      <c r="C30" s="607" t="s">
        <v>571</v>
      </c>
      <c r="D30" s="1331">
        <v>151475</v>
      </c>
      <c r="E30" s="1331">
        <v>2625</v>
      </c>
      <c r="F30" s="1328">
        <v>29897</v>
      </c>
      <c r="G30" s="1331">
        <v>-97273</v>
      </c>
      <c r="H30" s="1331">
        <v>86724</v>
      </c>
      <c r="I30" s="1331"/>
      <c r="J30" s="1328">
        <v>2420</v>
      </c>
      <c r="K30" s="1331">
        <v>-89144</v>
      </c>
      <c r="L30" s="1328">
        <v>0</v>
      </c>
    </row>
    <row r="31" spans="1:14" ht="9.75" customHeight="1" x14ac:dyDescent="0.2">
      <c r="A31" s="626">
        <v>2631</v>
      </c>
      <c r="B31" s="638" t="s">
        <v>110</v>
      </c>
      <c r="C31" s="607" t="s">
        <v>571</v>
      </c>
      <c r="D31" s="1331">
        <v>146217</v>
      </c>
      <c r="E31" s="1331">
        <v>1768</v>
      </c>
      <c r="F31" s="1328">
        <v>29895</v>
      </c>
      <c r="G31" s="1331">
        <v>-94690</v>
      </c>
      <c r="H31" s="1331">
        <v>83190</v>
      </c>
      <c r="I31" s="1331"/>
      <c r="J31" s="1328">
        <v>2369</v>
      </c>
      <c r="K31" s="1331">
        <v>-85559</v>
      </c>
      <c r="L31" s="1328">
        <v>0</v>
      </c>
      <c r="N31" s="610"/>
    </row>
    <row r="32" spans="1:14" ht="9.75" customHeight="1" x14ac:dyDescent="0.2">
      <c r="A32" s="626">
        <v>2632</v>
      </c>
      <c r="B32" s="638" t="s">
        <v>111</v>
      </c>
      <c r="C32" s="607" t="s">
        <v>571</v>
      </c>
      <c r="D32" s="1331">
        <v>5258</v>
      </c>
      <c r="E32" s="1331">
        <v>857</v>
      </c>
      <c r="F32" s="1328">
        <v>2</v>
      </c>
      <c r="G32" s="1331">
        <v>-2583</v>
      </c>
      <c r="H32" s="1331">
        <v>3534</v>
      </c>
      <c r="I32" s="1331"/>
      <c r="J32" s="1328">
        <v>51</v>
      </c>
      <c r="K32" s="1331">
        <v>-3585</v>
      </c>
      <c r="L32" s="1328">
        <v>0</v>
      </c>
    </row>
    <row r="33" spans="1:12" s="897" customFormat="1" ht="15.75" customHeight="1" x14ac:dyDescent="0.2">
      <c r="A33" s="625">
        <v>27</v>
      </c>
      <c r="B33" s="608" t="s">
        <v>89</v>
      </c>
      <c r="C33" s="894" t="s">
        <v>571</v>
      </c>
      <c r="D33" s="1837">
        <v>20554</v>
      </c>
      <c r="E33" s="1837">
        <v>778</v>
      </c>
      <c r="F33" s="1327">
        <v>170399</v>
      </c>
      <c r="G33" s="1837">
        <v>0</v>
      </c>
      <c r="H33" s="1837">
        <v>191731</v>
      </c>
      <c r="I33" s="1837"/>
      <c r="J33" s="1327">
        <v>15120</v>
      </c>
      <c r="K33" s="1837">
        <v>0</v>
      </c>
      <c r="L33" s="1327">
        <v>206851</v>
      </c>
    </row>
    <row r="34" spans="1:12" ht="9.75" customHeight="1" x14ac:dyDescent="0.2">
      <c r="A34" s="626">
        <v>271</v>
      </c>
      <c r="B34" s="611" t="s">
        <v>114</v>
      </c>
      <c r="C34" s="607" t="s">
        <v>571</v>
      </c>
      <c r="D34" s="1331">
        <v>19242</v>
      </c>
      <c r="E34" s="1331">
        <v>10</v>
      </c>
      <c r="F34" s="1328">
        <v>170393</v>
      </c>
      <c r="G34" s="1331">
        <v>0</v>
      </c>
      <c r="H34" s="1331">
        <v>189645</v>
      </c>
      <c r="I34" s="1331"/>
      <c r="J34" s="1328">
        <v>10834</v>
      </c>
      <c r="K34" s="1331">
        <v>0</v>
      </c>
      <c r="L34" s="1328">
        <v>200479</v>
      </c>
    </row>
    <row r="35" spans="1:12" ht="9.75" customHeight="1" x14ac:dyDescent="0.2">
      <c r="A35" s="626">
        <v>272</v>
      </c>
      <c r="B35" s="611" t="s">
        <v>115</v>
      </c>
      <c r="C35" s="607" t="s">
        <v>571</v>
      </c>
      <c r="D35" s="1331">
        <v>1312</v>
      </c>
      <c r="E35" s="1331">
        <v>768</v>
      </c>
      <c r="F35" s="1328">
        <v>6</v>
      </c>
      <c r="G35" s="1331">
        <v>0</v>
      </c>
      <c r="H35" s="1331">
        <v>2086</v>
      </c>
      <c r="I35" s="1331"/>
      <c r="J35" s="1328">
        <v>4286</v>
      </c>
      <c r="K35" s="1331">
        <v>0</v>
      </c>
      <c r="L35" s="1328">
        <v>6372</v>
      </c>
    </row>
    <row r="36" spans="1:12" ht="9.75" customHeight="1" x14ac:dyDescent="0.2">
      <c r="A36" s="626">
        <v>273</v>
      </c>
      <c r="B36" s="611" t="s">
        <v>116</v>
      </c>
      <c r="C36" s="607" t="s">
        <v>571</v>
      </c>
      <c r="D36" s="1331">
        <v>0</v>
      </c>
      <c r="E36" s="1331">
        <v>0</v>
      </c>
      <c r="F36" s="1328">
        <v>0</v>
      </c>
      <c r="G36" s="1331">
        <v>0</v>
      </c>
      <c r="H36" s="1331">
        <v>0</v>
      </c>
      <c r="I36" s="1331"/>
      <c r="J36" s="1328">
        <v>0</v>
      </c>
      <c r="K36" s="1331">
        <v>0</v>
      </c>
      <c r="L36" s="1328">
        <v>0</v>
      </c>
    </row>
    <row r="37" spans="1:12" s="897" customFormat="1" ht="15.75" customHeight="1" x14ac:dyDescent="0.2">
      <c r="A37" s="625">
        <v>28</v>
      </c>
      <c r="B37" s="608" t="s">
        <v>93</v>
      </c>
      <c r="C37" s="894" t="s">
        <v>571</v>
      </c>
      <c r="D37" s="1837">
        <v>7322</v>
      </c>
      <c r="E37" s="1837">
        <v>6296</v>
      </c>
      <c r="F37" s="1327">
        <v>3387</v>
      </c>
      <c r="G37" s="1837">
        <v>-263</v>
      </c>
      <c r="H37" s="1837">
        <v>16742</v>
      </c>
      <c r="I37" s="1837"/>
      <c r="J37" s="1327">
        <v>7594</v>
      </c>
      <c r="K37" s="1837">
        <v>-680</v>
      </c>
      <c r="L37" s="1327">
        <v>23656</v>
      </c>
    </row>
    <row r="38" spans="1:12" ht="9.75" customHeight="1" x14ac:dyDescent="0.2">
      <c r="A38" s="626">
        <v>281</v>
      </c>
      <c r="B38" s="611" t="s">
        <v>117</v>
      </c>
      <c r="C38" s="607" t="s">
        <v>571</v>
      </c>
      <c r="D38" s="1331">
        <v>0</v>
      </c>
      <c r="E38" s="1331">
        <v>9</v>
      </c>
      <c r="F38" s="1328">
        <v>0</v>
      </c>
      <c r="G38" s="1331">
        <v>0</v>
      </c>
      <c r="H38" s="1331">
        <v>9</v>
      </c>
      <c r="I38" s="1331"/>
      <c r="J38" s="1328">
        <v>1</v>
      </c>
      <c r="K38" s="1331">
        <v>0</v>
      </c>
      <c r="L38" s="1328">
        <v>10</v>
      </c>
    </row>
    <row r="39" spans="1:12" ht="9.75" customHeight="1" x14ac:dyDescent="0.2">
      <c r="A39" s="626">
        <v>282</v>
      </c>
      <c r="B39" s="611" t="s">
        <v>118</v>
      </c>
      <c r="C39" s="607" t="s">
        <v>571</v>
      </c>
      <c r="D39" s="1331">
        <v>7322</v>
      </c>
      <c r="E39" s="1331">
        <v>6287</v>
      </c>
      <c r="F39" s="1328">
        <v>3387</v>
      </c>
      <c r="G39" s="1331">
        <v>-263</v>
      </c>
      <c r="H39" s="1331">
        <v>16733</v>
      </c>
      <c r="I39" s="1331"/>
      <c r="J39" s="1328">
        <v>7593</v>
      </c>
      <c r="K39" s="1331">
        <v>-680</v>
      </c>
      <c r="L39" s="1328">
        <v>23646</v>
      </c>
    </row>
    <row r="40" spans="1:12" ht="9.75" customHeight="1" x14ac:dyDescent="0.2">
      <c r="A40" s="626">
        <v>2821</v>
      </c>
      <c r="B40" s="638" t="s">
        <v>119</v>
      </c>
      <c r="C40" s="607" t="s">
        <v>571</v>
      </c>
      <c r="D40" s="1331">
        <v>4933</v>
      </c>
      <c r="E40" s="1331">
        <v>4591</v>
      </c>
      <c r="F40" s="1328">
        <v>2884</v>
      </c>
      <c r="G40" s="1331">
        <v>-263</v>
      </c>
      <c r="H40" s="1331">
        <v>12145</v>
      </c>
      <c r="I40" s="1331"/>
      <c r="J40" s="1328">
        <v>4876</v>
      </c>
      <c r="K40" s="1331">
        <v>-680</v>
      </c>
      <c r="L40" s="1328">
        <v>16341</v>
      </c>
    </row>
    <row r="41" spans="1:12" ht="10.5" customHeight="1" x14ac:dyDescent="0.2">
      <c r="A41" s="629">
        <v>2822</v>
      </c>
      <c r="B41" s="653" t="s">
        <v>111</v>
      </c>
      <c r="C41" s="613" t="s">
        <v>571</v>
      </c>
      <c r="D41" s="1839">
        <v>2389</v>
      </c>
      <c r="E41" s="1839">
        <v>1696</v>
      </c>
      <c r="F41" s="1853">
        <v>503</v>
      </c>
      <c r="G41" s="1839">
        <v>0</v>
      </c>
      <c r="H41" s="1839">
        <v>4588</v>
      </c>
      <c r="I41" s="1839"/>
      <c r="J41" s="1853">
        <v>2717</v>
      </c>
      <c r="K41" s="1839">
        <v>0</v>
      </c>
      <c r="L41" s="1853">
        <v>7305</v>
      </c>
    </row>
    <row r="42" spans="1:12" ht="12.75" customHeight="1" x14ac:dyDescent="0.2">
      <c r="A42" s="614" t="s">
        <v>58</v>
      </c>
      <c r="B42" s="607"/>
      <c r="C42" s="607"/>
      <c r="D42" s="1236"/>
      <c r="E42" s="1236"/>
      <c r="F42" s="1259"/>
      <c r="G42" s="1236"/>
      <c r="H42" s="1236"/>
      <c r="I42" s="1236"/>
      <c r="J42" s="1259"/>
      <c r="K42" s="1236"/>
      <c r="L42" s="1259"/>
    </row>
    <row r="43" spans="1:12" ht="9.75" customHeight="1" x14ac:dyDescent="0.2">
      <c r="A43" s="614" t="s">
        <v>59</v>
      </c>
      <c r="B43" s="607"/>
      <c r="C43" s="607"/>
      <c r="D43" s="1236"/>
      <c r="E43" s="1236"/>
      <c r="F43" s="1259"/>
      <c r="G43" s="1236"/>
      <c r="H43" s="1236"/>
      <c r="I43" s="1236"/>
      <c r="J43" s="1259"/>
      <c r="K43" s="1236"/>
      <c r="L43" s="1259"/>
    </row>
    <row r="44" spans="1:12" ht="10.5" customHeight="1" x14ac:dyDescent="0.2"/>
    <row r="45" spans="1:12" ht="10.5" customHeight="1" x14ac:dyDescent="0.2">
      <c r="A45" s="632"/>
      <c r="B45" s="632"/>
      <c r="C45" s="632"/>
      <c r="D45" s="1246"/>
      <c r="E45" s="1246"/>
      <c r="F45" s="1261"/>
      <c r="G45" s="1246"/>
      <c r="H45" s="1246"/>
      <c r="I45" s="1246"/>
      <c r="J45" s="1261"/>
      <c r="K45" s="1246"/>
      <c r="L45" s="1261"/>
    </row>
  </sheetData>
  <mergeCells count="10">
    <mergeCell ref="A4:B5"/>
    <mergeCell ref="D4:H4"/>
    <mergeCell ref="I4:I5"/>
    <mergeCell ref="J4:J5"/>
    <mergeCell ref="G1:K1"/>
    <mergeCell ref="G2:L2"/>
    <mergeCell ref="G3:H3"/>
    <mergeCell ref="K4:K5"/>
    <mergeCell ref="L4:L5"/>
    <mergeCell ref="A1:B1"/>
  </mergeCells>
  <phoneticPr fontId="2" type="noConversion"/>
  <printOptions horizontalCentered="1"/>
  <pageMargins left="0.19685039370078741" right="0.19685039370078741" top="0.6692913385826772" bottom="0.51181102362204722" header="0" footer="0.31496062992125984"/>
  <pageSetup paperSize="9" firstPageNumber="31" fitToWidth="0" orientation="landscape" r:id="rId1"/>
  <headerFooter alignWithMargins="0">
    <oddFooter>&amp;C&amp;P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7"/>
  <dimension ref="A1:O100"/>
  <sheetViews>
    <sheetView view="pageBreakPreview" topLeftCell="A46" zoomScale="75" zoomScaleNormal="100" zoomScaleSheetLayoutView="75" workbookViewId="0">
      <selection sqref="A1:B1"/>
    </sheetView>
  </sheetViews>
  <sheetFormatPr defaultRowHeight="12.75" x14ac:dyDescent="0.2"/>
  <cols>
    <col min="1" max="1" width="6.42578125" style="598" customWidth="1"/>
    <col min="2" max="2" width="35.7109375" style="598" customWidth="1"/>
    <col min="3" max="3" width="0.85546875" style="598" customWidth="1"/>
    <col min="4" max="4" width="10" style="1244" customWidth="1"/>
    <col min="5" max="5" width="10.85546875" style="1244" customWidth="1"/>
    <col min="6" max="12" width="10" style="1244" customWidth="1"/>
    <col min="13" max="13" width="3.28515625" style="640" customWidth="1"/>
    <col min="14" max="16384" width="9.140625" style="598"/>
  </cols>
  <sheetData>
    <row r="1" spans="1:15" ht="27.75" customHeight="1" x14ac:dyDescent="0.2">
      <c r="A1" s="3363" t="s">
        <v>184</v>
      </c>
      <c r="B1" s="3075"/>
      <c r="C1" s="597"/>
      <c r="D1" s="1220"/>
      <c r="E1" s="1221"/>
      <c r="F1" s="1221"/>
      <c r="G1" s="3354" t="str">
        <f>[1]Coverpage!I7</f>
        <v>Poland</v>
      </c>
      <c r="H1" s="3354"/>
      <c r="I1" s="3354"/>
      <c r="J1" s="3354"/>
      <c r="K1" s="3354"/>
      <c r="L1" s="1222">
        <f>[1]Coverpage!I9</f>
        <v>964</v>
      </c>
    </row>
    <row r="2" spans="1:15" x14ac:dyDescent="0.2">
      <c r="A2" s="596" t="s">
        <v>518</v>
      </c>
      <c r="B2" s="630"/>
      <c r="C2" s="619"/>
      <c r="D2" s="1221"/>
      <c r="E2" s="1221"/>
      <c r="F2" s="1221"/>
      <c r="G2" s="3355" t="s">
        <v>549</v>
      </c>
      <c r="H2" s="3355"/>
      <c r="I2" s="3355"/>
      <c r="J2" s="3355"/>
      <c r="K2" s="3355"/>
      <c r="L2" s="3355"/>
    </row>
    <row r="3" spans="1:15" ht="12" customHeight="1" x14ac:dyDescent="0.2">
      <c r="A3" s="622"/>
      <c r="B3" s="602"/>
      <c r="C3" s="603"/>
      <c r="D3" s="1224"/>
      <c r="E3" s="1225"/>
      <c r="F3" s="1225"/>
      <c r="G3" s="3356" t="s">
        <v>471</v>
      </c>
      <c r="H3" s="3356"/>
      <c r="I3" s="1226" t="str">
        <f>[1]Coverpage!I11</f>
        <v xml:space="preserve"> </v>
      </c>
      <c r="J3" s="1225"/>
      <c r="K3" s="1225"/>
      <c r="L3" s="1227"/>
    </row>
    <row r="4" spans="1:15" ht="12" customHeight="1" x14ac:dyDescent="0.2">
      <c r="A4" s="3357" t="s">
        <v>144</v>
      </c>
      <c r="B4" s="3358"/>
      <c r="C4" s="601"/>
      <c r="D4" s="3359" t="s">
        <v>552</v>
      </c>
      <c r="E4" s="3360"/>
      <c r="F4" s="3360"/>
      <c r="G4" s="3360"/>
      <c r="H4" s="3361"/>
      <c r="I4" s="3350" t="s">
        <v>553</v>
      </c>
      <c r="J4" s="3362" t="s">
        <v>554</v>
      </c>
      <c r="K4" s="3350" t="s">
        <v>555</v>
      </c>
      <c r="L4" s="3352" t="s">
        <v>60</v>
      </c>
    </row>
    <row r="5" spans="1:15" ht="34.5" x14ac:dyDescent="0.2">
      <c r="A5" s="3357"/>
      <c r="B5" s="3358"/>
      <c r="C5" s="601"/>
      <c r="D5" s="2043" t="s">
        <v>556</v>
      </c>
      <c r="E5" s="2044" t="s">
        <v>557</v>
      </c>
      <c r="F5" s="2042" t="s">
        <v>558</v>
      </c>
      <c r="G5" s="2044" t="s">
        <v>555</v>
      </c>
      <c r="H5" s="2042" t="s">
        <v>61</v>
      </c>
      <c r="I5" s="3351"/>
      <c r="J5" s="3362"/>
      <c r="K5" s="3351"/>
      <c r="L5" s="3352"/>
    </row>
    <row r="6" spans="1:15" ht="10.5" customHeight="1" x14ac:dyDescent="0.2">
      <c r="A6" s="623"/>
      <c r="B6" s="604"/>
      <c r="C6" s="604"/>
      <c r="D6" s="1228" t="s">
        <v>559</v>
      </c>
      <c r="E6" s="1229" t="s">
        <v>560</v>
      </c>
      <c r="F6" s="1230" t="s">
        <v>561</v>
      </c>
      <c r="G6" s="1229" t="s">
        <v>562</v>
      </c>
      <c r="H6" s="1230" t="s">
        <v>563</v>
      </c>
      <c r="I6" s="1229" t="s">
        <v>564</v>
      </c>
      <c r="J6" s="1230" t="s">
        <v>565</v>
      </c>
      <c r="K6" s="1229" t="s">
        <v>566</v>
      </c>
      <c r="L6" s="1231" t="s">
        <v>567</v>
      </c>
    </row>
    <row r="7" spans="1:15" ht="10.5" customHeight="1" x14ac:dyDescent="0.2">
      <c r="A7" s="626"/>
      <c r="B7" s="605" t="s">
        <v>568</v>
      </c>
      <c r="C7" s="606"/>
      <c r="D7" s="1250" t="str">
        <f>IF([8]Coverage!J18="","",[8]Coverage!J18)</f>
        <v>A</v>
      </c>
      <c r="E7" s="1250" t="str">
        <f>IF([8]Coverage!K18="","",[8]Coverage!K18)</f>
        <v>A</v>
      </c>
      <c r="F7" s="1250" t="str">
        <f>IF([8]Coverage!L18="","",[8]Coverage!L18)</f>
        <v>A</v>
      </c>
      <c r="G7" s="1250" t="str">
        <f>IF([8]Coverage!M18="","",[8]Coverage!M18)</f>
        <v>A</v>
      </c>
      <c r="H7" s="1250" t="str">
        <f>IF([8]Coverage!M18="","",[8]Coverage!M18)</f>
        <v>A</v>
      </c>
      <c r="I7" s="1250" t="str">
        <f>IF([8]Coverage!N18="","",[8]Coverage!N18)</f>
        <v/>
      </c>
      <c r="J7" s="1250" t="str">
        <f>IF([8]Coverage!O18="","",[8]Coverage!O18)</f>
        <v>A</v>
      </c>
      <c r="K7" s="1250" t="str">
        <f>IF([8]Coverage!P18="","",[8]Coverage!P18)</f>
        <v>A</v>
      </c>
      <c r="L7" s="1250" t="str">
        <f>IF([8]Coverage!P18="","",[8]Coverage!P18)</f>
        <v>A</v>
      </c>
    </row>
    <row r="8" spans="1:15" ht="15" customHeight="1" x14ac:dyDescent="0.2">
      <c r="A8" s="905">
        <v>3</v>
      </c>
      <c r="B8" s="906" t="s">
        <v>654</v>
      </c>
      <c r="C8" s="652" t="s">
        <v>571</v>
      </c>
      <c r="D8" s="1854">
        <v>-41592</v>
      </c>
      <c r="E8" s="1855">
        <v>-2440</v>
      </c>
      <c r="F8" s="1855">
        <v>5320</v>
      </c>
      <c r="G8" s="1855">
        <v>0</v>
      </c>
      <c r="H8" s="1856">
        <v>-38712</v>
      </c>
      <c r="I8" s="1855"/>
      <c r="J8" s="1855">
        <v>13674</v>
      </c>
      <c r="K8" s="1855">
        <v>0</v>
      </c>
      <c r="L8" s="1856">
        <v>-25038</v>
      </c>
    </row>
    <row r="9" spans="1:15" ht="15" customHeight="1" x14ac:dyDescent="0.2">
      <c r="A9" s="907">
        <v>31</v>
      </c>
      <c r="B9" s="908" t="s">
        <v>655</v>
      </c>
      <c r="C9" s="612" t="s">
        <v>571</v>
      </c>
      <c r="D9" s="1857">
        <v>11031</v>
      </c>
      <c r="E9" s="1857">
        <v>-2139</v>
      </c>
      <c r="F9" s="1857">
        <v>59</v>
      </c>
      <c r="G9" s="1857">
        <v>0</v>
      </c>
      <c r="H9" s="1857">
        <v>8951</v>
      </c>
      <c r="I9" s="1857"/>
      <c r="J9" s="1857">
        <v>14210</v>
      </c>
      <c r="K9" s="1857">
        <v>0</v>
      </c>
      <c r="L9" s="1857">
        <v>23161</v>
      </c>
    </row>
    <row r="10" spans="1:15" ht="14.45" customHeight="1" x14ac:dyDescent="0.2">
      <c r="A10" s="626">
        <v>311</v>
      </c>
      <c r="B10" s="611" t="s">
        <v>462</v>
      </c>
      <c r="C10" s="607" t="s">
        <v>571</v>
      </c>
      <c r="D10" s="1331">
        <v>11037</v>
      </c>
      <c r="E10" s="1331">
        <v>-988</v>
      </c>
      <c r="F10" s="1331">
        <v>59</v>
      </c>
      <c r="G10" s="1331">
        <v>0</v>
      </c>
      <c r="H10" s="1331">
        <v>10108</v>
      </c>
      <c r="I10" s="1331"/>
      <c r="J10" s="1331">
        <v>16234</v>
      </c>
      <c r="K10" s="1331">
        <v>0</v>
      </c>
      <c r="L10" s="1331">
        <v>26342</v>
      </c>
    </row>
    <row r="11" spans="1:15" s="640" customFormat="1" ht="9.75" customHeight="1" x14ac:dyDescent="0.2">
      <c r="A11" s="828">
        <v>311.10000000000002</v>
      </c>
      <c r="B11" s="904" t="s">
        <v>3</v>
      </c>
      <c r="C11" s="661" t="s">
        <v>571</v>
      </c>
      <c r="D11" s="1328">
        <v>15275</v>
      </c>
      <c r="E11" s="1328">
        <v>6457</v>
      </c>
      <c r="F11" s="1328">
        <v>317</v>
      </c>
      <c r="G11" s="1328">
        <v>0</v>
      </c>
      <c r="H11" s="1328">
        <v>22049</v>
      </c>
      <c r="I11" s="1328"/>
      <c r="J11" s="1328">
        <v>28477</v>
      </c>
      <c r="K11" s="1328">
        <v>0</v>
      </c>
      <c r="L11" s="1328">
        <v>50526</v>
      </c>
      <c r="N11" s="655"/>
    </row>
    <row r="12" spans="1:15" s="640" customFormat="1" ht="9.75" customHeight="1" x14ac:dyDescent="0.2">
      <c r="A12" s="828">
        <v>311.2</v>
      </c>
      <c r="B12" s="904" t="s">
        <v>4</v>
      </c>
      <c r="C12" s="661" t="s">
        <v>571</v>
      </c>
      <c r="D12" s="1328">
        <v>46</v>
      </c>
      <c r="E12" s="1328">
        <v>477</v>
      </c>
      <c r="F12" s="1328">
        <v>0</v>
      </c>
      <c r="G12" s="1328">
        <v>0</v>
      </c>
      <c r="H12" s="1328">
        <v>523</v>
      </c>
      <c r="I12" s="1328"/>
      <c r="J12" s="1328">
        <v>1148</v>
      </c>
      <c r="K12" s="1328">
        <v>0</v>
      </c>
      <c r="L12" s="1328">
        <v>1671</v>
      </c>
    </row>
    <row r="13" spans="1:15" s="640" customFormat="1" ht="9.75" customHeight="1" x14ac:dyDescent="0.2">
      <c r="A13" s="828">
        <v>311.3</v>
      </c>
      <c r="B13" s="904" t="s">
        <v>780</v>
      </c>
      <c r="C13" s="661" t="s">
        <v>571</v>
      </c>
      <c r="D13" s="1328">
        <v>4192</v>
      </c>
      <c r="E13" s="1328">
        <v>6968</v>
      </c>
      <c r="F13" s="1328">
        <v>258</v>
      </c>
      <c r="G13" s="1328">
        <v>0</v>
      </c>
      <c r="H13" s="1328">
        <v>11418</v>
      </c>
      <c r="I13" s="1328"/>
      <c r="J13" s="1328">
        <v>11095</v>
      </c>
      <c r="K13" s="1328">
        <v>0</v>
      </c>
      <c r="L13" s="1328">
        <v>22513</v>
      </c>
      <c r="O13" s="655"/>
    </row>
    <row r="14" spans="1:15" s="640" customFormat="1" x14ac:dyDescent="0.2">
      <c r="A14" s="663">
        <v>3111</v>
      </c>
      <c r="B14" s="660" t="s">
        <v>145</v>
      </c>
      <c r="C14" s="661" t="s">
        <v>571</v>
      </c>
      <c r="D14" s="926" t="s">
        <v>146</v>
      </c>
      <c r="E14" s="926" t="s">
        <v>146</v>
      </c>
      <c r="F14" s="926" t="s">
        <v>146</v>
      </c>
      <c r="G14" s="926" t="s">
        <v>146</v>
      </c>
      <c r="H14" s="926" t="s">
        <v>146</v>
      </c>
      <c r="I14" s="926" t="s">
        <v>146</v>
      </c>
      <c r="J14" s="926" t="s">
        <v>146</v>
      </c>
      <c r="K14" s="926" t="s">
        <v>146</v>
      </c>
      <c r="L14" s="926" t="s">
        <v>146</v>
      </c>
    </row>
    <row r="15" spans="1:15" s="640" customFormat="1" ht="9.75" customHeight="1" x14ac:dyDescent="0.2">
      <c r="A15" s="828">
        <v>3111.1</v>
      </c>
      <c r="B15" s="829" t="s">
        <v>492</v>
      </c>
      <c r="C15" s="661" t="s">
        <v>571</v>
      </c>
      <c r="D15" s="926" t="s">
        <v>146</v>
      </c>
      <c r="E15" s="926" t="s">
        <v>146</v>
      </c>
      <c r="F15" s="926" t="s">
        <v>146</v>
      </c>
      <c r="G15" s="926" t="s">
        <v>146</v>
      </c>
      <c r="H15" s="926" t="s">
        <v>146</v>
      </c>
      <c r="I15" s="926" t="s">
        <v>146</v>
      </c>
      <c r="J15" s="926" t="s">
        <v>146</v>
      </c>
      <c r="K15" s="926" t="s">
        <v>146</v>
      </c>
      <c r="L15" s="926" t="s">
        <v>146</v>
      </c>
    </row>
    <row r="16" spans="1:15" s="640" customFormat="1" ht="9.75" customHeight="1" x14ac:dyDescent="0.2">
      <c r="A16" s="828">
        <v>3111.2</v>
      </c>
      <c r="B16" s="829" t="s">
        <v>122</v>
      </c>
      <c r="C16" s="661" t="s">
        <v>571</v>
      </c>
      <c r="D16" s="926" t="s">
        <v>146</v>
      </c>
      <c r="E16" s="926" t="s">
        <v>146</v>
      </c>
      <c r="F16" s="926" t="s">
        <v>146</v>
      </c>
      <c r="G16" s="926" t="s">
        <v>146</v>
      </c>
      <c r="H16" s="926" t="s">
        <v>146</v>
      </c>
      <c r="I16" s="926" t="s">
        <v>146</v>
      </c>
      <c r="J16" s="926" t="s">
        <v>146</v>
      </c>
      <c r="K16" s="926" t="s">
        <v>146</v>
      </c>
      <c r="L16" s="926" t="s">
        <v>146</v>
      </c>
    </row>
    <row r="17" spans="1:13" s="640" customFormat="1" ht="9.75" customHeight="1" x14ac:dyDescent="0.2">
      <c r="A17" s="828">
        <v>3111.3</v>
      </c>
      <c r="B17" s="829" t="s">
        <v>123</v>
      </c>
      <c r="C17" s="661" t="s">
        <v>571</v>
      </c>
      <c r="D17" s="926" t="s">
        <v>146</v>
      </c>
      <c r="E17" s="926" t="s">
        <v>146</v>
      </c>
      <c r="F17" s="926" t="s">
        <v>146</v>
      </c>
      <c r="G17" s="926" t="s">
        <v>146</v>
      </c>
      <c r="H17" s="926" t="s">
        <v>146</v>
      </c>
      <c r="I17" s="926" t="s">
        <v>146</v>
      </c>
      <c r="J17" s="926" t="s">
        <v>146</v>
      </c>
      <c r="K17" s="926" t="s">
        <v>146</v>
      </c>
      <c r="L17" s="926" t="s">
        <v>146</v>
      </c>
    </row>
    <row r="18" spans="1:13" s="640" customFormat="1" ht="14.45" customHeight="1" x14ac:dyDescent="0.2">
      <c r="A18" s="663">
        <v>3112</v>
      </c>
      <c r="B18" s="660" t="s">
        <v>440</v>
      </c>
      <c r="C18" s="661" t="s">
        <v>571</v>
      </c>
      <c r="D18" s="926" t="s">
        <v>146</v>
      </c>
      <c r="E18" s="926" t="s">
        <v>146</v>
      </c>
      <c r="F18" s="926" t="s">
        <v>146</v>
      </c>
      <c r="G18" s="926" t="s">
        <v>146</v>
      </c>
      <c r="H18" s="926" t="s">
        <v>146</v>
      </c>
      <c r="I18" s="926" t="s">
        <v>146</v>
      </c>
      <c r="J18" s="926" t="s">
        <v>146</v>
      </c>
      <c r="K18" s="926" t="s">
        <v>146</v>
      </c>
      <c r="L18" s="926" t="s">
        <v>146</v>
      </c>
    </row>
    <row r="19" spans="1:13" s="640" customFormat="1" ht="9.75" customHeight="1" x14ac:dyDescent="0.2">
      <c r="A19" s="828">
        <v>3112.1</v>
      </c>
      <c r="B19" s="829" t="s">
        <v>441</v>
      </c>
      <c r="C19" s="661" t="s">
        <v>571</v>
      </c>
      <c r="D19" s="926" t="s">
        <v>146</v>
      </c>
      <c r="E19" s="926" t="s">
        <v>146</v>
      </c>
      <c r="F19" s="926" t="s">
        <v>146</v>
      </c>
      <c r="G19" s="926" t="s">
        <v>146</v>
      </c>
      <c r="H19" s="926" t="s">
        <v>146</v>
      </c>
      <c r="I19" s="926" t="s">
        <v>146</v>
      </c>
      <c r="J19" s="926" t="s">
        <v>146</v>
      </c>
      <c r="K19" s="926" t="s">
        <v>146</v>
      </c>
      <c r="L19" s="926" t="s">
        <v>146</v>
      </c>
    </row>
    <row r="20" spans="1:13" s="640" customFormat="1" ht="9.75" customHeight="1" x14ac:dyDescent="0.2">
      <c r="A20" s="828">
        <v>3112.2</v>
      </c>
      <c r="B20" s="829" t="s">
        <v>442</v>
      </c>
      <c r="C20" s="661" t="s">
        <v>571</v>
      </c>
      <c r="D20" s="926" t="s">
        <v>146</v>
      </c>
      <c r="E20" s="926" t="s">
        <v>146</v>
      </c>
      <c r="F20" s="926" t="s">
        <v>146</v>
      </c>
      <c r="G20" s="926" t="s">
        <v>146</v>
      </c>
      <c r="H20" s="926" t="s">
        <v>146</v>
      </c>
      <c r="I20" s="926" t="s">
        <v>146</v>
      </c>
      <c r="J20" s="926" t="s">
        <v>146</v>
      </c>
      <c r="K20" s="926" t="s">
        <v>146</v>
      </c>
      <c r="L20" s="926" t="s">
        <v>146</v>
      </c>
    </row>
    <row r="21" spans="1:13" s="640" customFormat="1" ht="9.75" customHeight="1" x14ac:dyDescent="0.2">
      <c r="A21" s="828">
        <v>3112.3</v>
      </c>
      <c r="B21" s="829" t="s">
        <v>443</v>
      </c>
      <c r="C21" s="661" t="s">
        <v>571</v>
      </c>
      <c r="D21" s="926" t="s">
        <v>146</v>
      </c>
      <c r="E21" s="926" t="s">
        <v>146</v>
      </c>
      <c r="F21" s="926" t="s">
        <v>146</v>
      </c>
      <c r="G21" s="926" t="s">
        <v>146</v>
      </c>
      <c r="H21" s="926" t="s">
        <v>146</v>
      </c>
      <c r="I21" s="926" t="s">
        <v>146</v>
      </c>
      <c r="J21" s="926" t="s">
        <v>146</v>
      </c>
      <c r="K21" s="926" t="s">
        <v>146</v>
      </c>
      <c r="L21" s="926" t="s">
        <v>146</v>
      </c>
    </row>
    <row r="22" spans="1:13" s="640" customFormat="1" ht="14.25" customHeight="1" x14ac:dyDescent="0.2">
      <c r="A22" s="663">
        <v>3113</v>
      </c>
      <c r="B22" s="660" t="s">
        <v>444</v>
      </c>
      <c r="C22" s="661" t="s">
        <v>571</v>
      </c>
      <c r="D22" s="926" t="s">
        <v>146</v>
      </c>
      <c r="E22" s="926" t="s">
        <v>146</v>
      </c>
      <c r="F22" s="926" t="s">
        <v>146</v>
      </c>
      <c r="G22" s="926" t="s">
        <v>146</v>
      </c>
      <c r="H22" s="926" t="s">
        <v>146</v>
      </c>
      <c r="I22" s="926" t="s">
        <v>146</v>
      </c>
      <c r="J22" s="926" t="s">
        <v>146</v>
      </c>
      <c r="K22" s="926" t="s">
        <v>146</v>
      </c>
      <c r="L22" s="926" t="s">
        <v>146</v>
      </c>
    </row>
    <row r="23" spans="1:13" s="640" customFormat="1" ht="9.75" customHeight="1" x14ac:dyDescent="0.2">
      <c r="A23" s="828">
        <v>3113.1</v>
      </c>
      <c r="B23" s="829" t="s">
        <v>445</v>
      </c>
      <c r="C23" s="661" t="s">
        <v>571</v>
      </c>
      <c r="D23" s="926" t="s">
        <v>146</v>
      </c>
      <c r="E23" s="926" t="s">
        <v>146</v>
      </c>
      <c r="F23" s="926" t="s">
        <v>146</v>
      </c>
      <c r="G23" s="926" t="s">
        <v>146</v>
      </c>
      <c r="H23" s="926" t="s">
        <v>146</v>
      </c>
      <c r="I23" s="926" t="s">
        <v>146</v>
      </c>
      <c r="J23" s="926" t="s">
        <v>146</v>
      </c>
      <c r="K23" s="926" t="s">
        <v>146</v>
      </c>
      <c r="L23" s="926" t="s">
        <v>146</v>
      </c>
    </row>
    <row r="24" spans="1:13" s="640" customFormat="1" ht="9.75" customHeight="1" x14ac:dyDescent="0.2">
      <c r="A24" s="828">
        <v>3113.2</v>
      </c>
      <c r="B24" s="829" t="s">
        <v>446</v>
      </c>
      <c r="C24" s="661" t="s">
        <v>571</v>
      </c>
      <c r="D24" s="926" t="s">
        <v>146</v>
      </c>
      <c r="E24" s="926" t="s">
        <v>146</v>
      </c>
      <c r="F24" s="926" t="s">
        <v>146</v>
      </c>
      <c r="G24" s="926" t="s">
        <v>146</v>
      </c>
      <c r="H24" s="926" t="s">
        <v>146</v>
      </c>
      <c r="I24" s="926" t="s">
        <v>146</v>
      </c>
      <c r="J24" s="926" t="s">
        <v>146</v>
      </c>
      <c r="K24" s="926" t="s">
        <v>146</v>
      </c>
      <c r="L24" s="926" t="s">
        <v>146</v>
      </c>
    </row>
    <row r="25" spans="1:13" s="640" customFormat="1" ht="9.75" customHeight="1" x14ac:dyDescent="0.2">
      <c r="A25" s="828">
        <v>3113.3</v>
      </c>
      <c r="B25" s="829" t="s">
        <v>447</v>
      </c>
      <c r="C25" s="661" t="s">
        <v>571</v>
      </c>
      <c r="D25" s="926" t="s">
        <v>146</v>
      </c>
      <c r="E25" s="926" t="s">
        <v>146</v>
      </c>
      <c r="F25" s="926" t="s">
        <v>146</v>
      </c>
      <c r="G25" s="926" t="s">
        <v>146</v>
      </c>
      <c r="H25" s="926" t="s">
        <v>146</v>
      </c>
      <c r="I25" s="926" t="s">
        <v>146</v>
      </c>
      <c r="J25" s="926" t="s">
        <v>146</v>
      </c>
      <c r="K25" s="926" t="s">
        <v>146</v>
      </c>
      <c r="L25" s="926" t="s">
        <v>146</v>
      </c>
    </row>
    <row r="26" spans="1:13" s="897" customFormat="1" ht="14.25" customHeight="1" x14ac:dyDescent="0.2">
      <c r="A26" s="664">
        <v>312</v>
      </c>
      <c r="B26" s="662" t="s">
        <v>793</v>
      </c>
      <c r="C26" s="909" t="s">
        <v>571</v>
      </c>
      <c r="D26" s="1327">
        <v>-1083</v>
      </c>
      <c r="E26" s="1327">
        <v>109</v>
      </c>
      <c r="F26" s="1327">
        <v>0</v>
      </c>
      <c r="G26" s="1327">
        <v>0</v>
      </c>
      <c r="H26" s="1327">
        <v>-974</v>
      </c>
      <c r="I26" s="1327"/>
      <c r="J26" s="1327">
        <v>-71</v>
      </c>
      <c r="K26" s="1327">
        <v>0</v>
      </c>
      <c r="L26" s="1327">
        <v>-1045</v>
      </c>
      <c r="M26" s="910"/>
    </row>
    <row r="27" spans="1:13" s="897" customFormat="1" ht="14.25" customHeight="1" x14ac:dyDescent="0.2">
      <c r="A27" s="664">
        <v>313</v>
      </c>
      <c r="B27" s="662" t="s">
        <v>794</v>
      </c>
      <c r="C27" s="909" t="s">
        <v>571</v>
      </c>
      <c r="D27" s="1327">
        <v>504</v>
      </c>
      <c r="E27" s="1327">
        <v>0</v>
      </c>
      <c r="F27" s="1327">
        <v>0</v>
      </c>
      <c r="G27" s="1327">
        <v>0</v>
      </c>
      <c r="H27" s="1327">
        <v>504</v>
      </c>
      <c r="I27" s="1327"/>
      <c r="J27" s="1327">
        <v>127</v>
      </c>
      <c r="K27" s="1327">
        <v>0</v>
      </c>
      <c r="L27" s="1327">
        <v>631</v>
      </c>
      <c r="M27" s="910"/>
    </row>
    <row r="28" spans="1:13" ht="9.75" customHeight="1" x14ac:dyDescent="0.2">
      <c r="A28" s="828">
        <v>313.10000000000002</v>
      </c>
      <c r="B28" s="904" t="s">
        <v>795</v>
      </c>
      <c r="C28" s="661" t="s">
        <v>571</v>
      </c>
      <c r="D28" s="1328">
        <v>504</v>
      </c>
      <c r="E28" s="1328">
        <v>0</v>
      </c>
      <c r="F28" s="1328">
        <v>0</v>
      </c>
      <c r="G28" s="1328">
        <v>0</v>
      </c>
      <c r="H28" s="1328">
        <v>504</v>
      </c>
      <c r="I28" s="1328"/>
      <c r="J28" s="1328">
        <v>127</v>
      </c>
      <c r="K28" s="1328">
        <v>0</v>
      </c>
      <c r="L28" s="1328">
        <v>631</v>
      </c>
    </row>
    <row r="29" spans="1:13" ht="9.75" customHeight="1" x14ac:dyDescent="0.2">
      <c r="A29" s="828">
        <v>313.2</v>
      </c>
      <c r="B29" s="904" t="s">
        <v>796</v>
      </c>
      <c r="C29" s="661" t="s">
        <v>571</v>
      </c>
      <c r="D29" s="1328">
        <v>0</v>
      </c>
      <c r="E29" s="1328">
        <v>0</v>
      </c>
      <c r="F29" s="1328">
        <v>0</v>
      </c>
      <c r="G29" s="1328">
        <v>0</v>
      </c>
      <c r="H29" s="1328">
        <v>0</v>
      </c>
      <c r="I29" s="1328"/>
      <c r="J29" s="1328">
        <v>0</v>
      </c>
      <c r="K29" s="1328">
        <v>0</v>
      </c>
      <c r="L29" s="1328">
        <v>0</v>
      </c>
    </row>
    <row r="30" spans="1:13" s="897" customFormat="1" ht="14.25" customHeight="1" x14ac:dyDescent="0.2">
      <c r="A30" s="664">
        <v>314</v>
      </c>
      <c r="B30" s="662" t="s">
        <v>797</v>
      </c>
      <c r="C30" s="909" t="s">
        <v>571</v>
      </c>
      <c r="D30" s="1327">
        <v>573</v>
      </c>
      <c r="E30" s="1327">
        <v>-1260</v>
      </c>
      <c r="F30" s="1327">
        <v>0</v>
      </c>
      <c r="G30" s="1327">
        <v>0</v>
      </c>
      <c r="H30" s="1327">
        <v>-687</v>
      </c>
      <c r="I30" s="1327"/>
      <c r="J30" s="1327">
        <v>-2080</v>
      </c>
      <c r="K30" s="1327">
        <v>0</v>
      </c>
      <c r="L30" s="1327">
        <v>-2767</v>
      </c>
      <c r="M30" s="910"/>
    </row>
    <row r="31" spans="1:13" ht="9.75" customHeight="1" x14ac:dyDescent="0.2">
      <c r="A31" s="828">
        <v>314.10000000000002</v>
      </c>
      <c r="B31" s="904" t="s">
        <v>798</v>
      </c>
      <c r="C31" s="661" t="s">
        <v>571</v>
      </c>
      <c r="D31" s="1328">
        <v>579</v>
      </c>
      <c r="E31" s="1328">
        <v>29</v>
      </c>
      <c r="F31" s="1328">
        <v>0</v>
      </c>
      <c r="G31" s="1328">
        <v>0</v>
      </c>
      <c r="H31" s="1858">
        <v>608</v>
      </c>
      <c r="I31" s="1328"/>
      <c r="J31" s="1328">
        <v>1295</v>
      </c>
      <c r="K31" s="1328">
        <v>0</v>
      </c>
      <c r="L31" s="1328">
        <v>1903</v>
      </c>
    </row>
    <row r="32" spans="1:13" ht="9.75" customHeight="1" x14ac:dyDescent="0.2">
      <c r="A32" s="828">
        <v>314.2</v>
      </c>
      <c r="B32" s="904" t="s">
        <v>799</v>
      </c>
      <c r="C32" s="661" t="s">
        <v>571</v>
      </c>
      <c r="D32" s="1328">
        <v>6</v>
      </c>
      <c r="E32" s="1328">
        <v>1289</v>
      </c>
      <c r="F32" s="1328">
        <v>0</v>
      </c>
      <c r="G32" s="1328">
        <v>0</v>
      </c>
      <c r="H32" s="1858">
        <v>1295</v>
      </c>
      <c r="I32" s="1328"/>
      <c r="J32" s="1328">
        <v>3375</v>
      </c>
      <c r="K32" s="1328">
        <v>0</v>
      </c>
      <c r="L32" s="1328">
        <v>4670</v>
      </c>
    </row>
    <row r="33" spans="1:13" ht="9.75" customHeight="1" x14ac:dyDescent="0.2">
      <c r="A33" s="828">
        <v>314.3</v>
      </c>
      <c r="B33" s="904" t="s">
        <v>801</v>
      </c>
      <c r="C33" s="661" t="s">
        <v>571</v>
      </c>
      <c r="D33" s="1328">
        <v>0</v>
      </c>
      <c r="E33" s="1328">
        <v>0</v>
      </c>
      <c r="F33" s="1328">
        <v>0</v>
      </c>
      <c r="G33" s="1328">
        <v>0</v>
      </c>
      <c r="H33" s="1858">
        <v>0</v>
      </c>
      <c r="I33" s="1328"/>
      <c r="J33" s="1328">
        <v>0</v>
      </c>
      <c r="K33" s="1328">
        <v>0</v>
      </c>
      <c r="L33" s="1328">
        <v>0</v>
      </c>
    </row>
    <row r="34" spans="1:13" ht="14.25" customHeight="1" x14ac:dyDescent="0.2">
      <c r="A34" s="663">
        <v>3141</v>
      </c>
      <c r="B34" s="660" t="s">
        <v>448</v>
      </c>
      <c r="C34" s="661" t="s">
        <v>571</v>
      </c>
      <c r="D34" s="1328">
        <v>573</v>
      </c>
      <c r="E34" s="1328">
        <v>-1260</v>
      </c>
      <c r="F34" s="1328">
        <v>0</v>
      </c>
      <c r="G34" s="1328">
        <v>0</v>
      </c>
      <c r="H34" s="1328">
        <v>-687</v>
      </c>
      <c r="I34" s="1328"/>
      <c r="J34" s="1328">
        <v>-2080</v>
      </c>
      <c r="K34" s="1859">
        <v>0</v>
      </c>
      <c r="L34" s="1328">
        <v>-2767</v>
      </c>
    </row>
    <row r="35" spans="1:13" ht="9.75" customHeight="1" x14ac:dyDescent="0.2">
      <c r="A35" s="828">
        <v>3141.1</v>
      </c>
      <c r="B35" s="829" t="s">
        <v>449</v>
      </c>
      <c r="C35" s="661" t="s">
        <v>571</v>
      </c>
      <c r="D35" s="1328">
        <v>579</v>
      </c>
      <c r="E35" s="1328">
        <v>29</v>
      </c>
      <c r="F35" s="1328">
        <v>0</v>
      </c>
      <c r="G35" s="1328">
        <v>0</v>
      </c>
      <c r="H35" s="1858">
        <v>608</v>
      </c>
      <c r="I35" s="1328"/>
      <c r="J35" s="1328">
        <v>1295</v>
      </c>
      <c r="K35" s="1858">
        <v>0</v>
      </c>
      <c r="L35" s="1328">
        <v>1903</v>
      </c>
    </row>
    <row r="36" spans="1:13" ht="9.75" customHeight="1" x14ac:dyDescent="0.2">
      <c r="A36" s="828">
        <v>3141.2</v>
      </c>
      <c r="B36" s="829" t="s">
        <v>450</v>
      </c>
      <c r="C36" s="661" t="s">
        <v>571</v>
      </c>
      <c r="D36" s="1328">
        <v>6</v>
      </c>
      <c r="E36" s="1328">
        <v>1289</v>
      </c>
      <c r="F36" s="1328">
        <v>0</v>
      </c>
      <c r="G36" s="1328">
        <v>0</v>
      </c>
      <c r="H36" s="1858">
        <v>1295</v>
      </c>
      <c r="I36" s="1328"/>
      <c r="J36" s="1328">
        <v>3375</v>
      </c>
      <c r="K36" s="1858">
        <v>0</v>
      </c>
      <c r="L36" s="1328">
        <v>4670</v>
      </c>
    </row>
    <row r="37" spans="1:13" ht="9.75" customHeight="1" x14ac:dyDescent="0.2">
      <c r="A37" s="828">
        <v>3141.3</v>
      </c>
      <c r="B37" s="829" t="s">
        <v>451</v>
      </c>
      <c r="C37" s="661" t="s">
        <v>571</v>
      </c>
      <c r="D37" s="1328">
        <v>0</v>
      </c>
      <c r="E37" s="1328">
        <v>0</v>
      </c>
      <c r="F37" s="1328">
        <v>0</v>
      </c>
      <c r="G37" s="1328">
        <v>0</v>
      </c>
      <c r="H37" s="1858">
        <v>0</v>
      </c>
      <c r="I37" s="1328"/>
      <c r="J37" s="1328">
        <v>0</v>
      </c>
      <c r="K37" s="1858">
        <v>0</v>
      </c>
      <c r="L37" s="1328">
        <v>0</v>
      </c>
    </row>
    <row r="38" spans="1:13" ht="14.25" customHeight="1" x14ac:dyDescent="0.2">
      <c r="A38" s="663">
        <v>3142</v>
      </c>
      <c r="B38" s="660" t="s">
        <v>452</v>
      </c>
      <c r="C38" s="661" t="s">
        <v>571</v>
      </c>
      <c r="D38" s="1328">
        <v>0</v>
      </c>
      <c r="E38" s="1328">
        <v>0</v>
      </c>
      <c r="F38" s="1328">
        <v>0</v>
      </c>
      <c r="G38" s="1328">
        <v>0</v>
      </c>
      <c r="H38" s="1859">
        <v>0</v>
      </c>
      <c r="I38" s="1328"/>
      <c r="J38" s="1328">
        <v>0</v>
      </c>
      <c r="K38" s="1859">
        <v>0</v>
      </c>
      <c r="L38" s="1328">
        <v>0</v>
      </c>
    </row>
    <row r="39" spans="1:13" ht="9.75" customHeight="1" x14ac:dyDescent="0.2">
      <c r="A39" s="828">
        <v>3142.1</v>
      </c>
      <c r="B39" s="829" t="s">
        <v>453</v>
      </c>
      <c r="C39" s="661" t="s">
        <v>571</v>
      </c>
      <c r="D39" s="1328">
        <v>0</v>
      </c>
      <c r="E39" s="1328">
        <v>0</v>
      </c>
      <c r="F39" s="1328">
        <v>0</v>
      </c>
      <c r="G39" s="1328">
        <v>0</v>
      </c>
      <c r="H39" s="1858">
        <v>0</v>
      </c>
      <c r="I39" s="1328"/>
      <c r="J39" s="1328">
        <v>0</v>
      </c>
      <c r="K39" s="1858">
        <v>0</v>
      </c>
      <c r="L39" s="1328">
        <v>0</v>
      </c>
    </row>
    <row r="40" spans="1:13" ht="9.75" customHeight="1" x14ac:dyDescent="0.2">
      <c r="A40" s="828">
        <v>3142.2</v>
      </c>
      <c r="B40" s="829" t="s">
        <v>454</v>
      </c>
      <c r="C40" s="661" t="s">
        <v>571</v>
      </c>
      <c r="D40" s="1328">
        <v>0</v>
      </c>
      <c r="E40" s="1328">
        <v>0</v>
      </c>
      <c r="F40" s="1328">
        <v>0</v>
      </c>
      <c r="G40" s="1328">
        <v>0</v>
      </c>
      <c r="H40" s="1858">
        <v>0</v>
      </c>
      <c r="I40" s="1328"/>
      <c r="J40" s="1328">
        <v>0</v>
      </c>
      <c r="K40" s="1858">
        <v>0</v>
      </c>
      <c r="L40" s="1328">
        <v>0</v>
      </c>
    </row>
    <row r="41" spans="1:13" ht="9.75" customHeight="1" x14ac:dyDescent="0.2">
      <c r="A41" s="828">
        <v>3142.3</v>
      </c>
      <c r="B41" s="829" t="s">
        <v>0</v>
      </c>
      <c r="C41" s="661" t="s">
        <v>571</v>
      </c>
      <c r="D41" s="1328">
        <v>0</v>
      </c>
      <c r="E41" s="1328">
        <v>0</v>
      </c>
      <c r="F41" s="1328">
        <v>0</v>
      </c>
      <c r="G41" s="1328">
        <v>0</v>
      </c>
      <c r="H41" s="1858">
        <v>0</v>
      </c>
      <c r="I41" s="1328"/>
      <c r="J41" s="1328">
        <v>0</v>
      </c>
      <c r="K41" s="1858">
        <v>0</v>
      </c>
      <c r="L41" s="1328">
        <v>0</v>
      </c>
    </row>
    <row r="42" spans="1:13" ht="14.25" customHeight="1" x14ac:dyDescent="0.2">
      <c r="A42" s="663">
        <v>3143</v>
      </c>
      <c r="B42" s="660" t="s">
        <v>1</v>
      </c>
      <c r="C42" s="661" t="s">
        <v>571</v>
      </c>
      <c r="D42" s="1328">
        <v>0</v>
      </c>
      <c r="E42" s="1328">
        <v>0</v>
      </c>
      <c r="F42" s="1328">
        <v>0</v>
      </c>
      <c r="G42" s="1328">
        <v>0</v>
      </c>
      <c r="H42" s="1858">
        <v>0</v>
      </c>
      <c r="I42" s="1328"/>
      <c r="J42" s="1328">
        <v>0</v>
      </c>
      <c r="K42" s="1859">
        <v>0</v>
      </c>
      <c r="L42" s="1328">
        <v>0</v>
      </c>
    </row>
    <row r="43" spans="1:13" ht="9.75" customHeight="1" x14ac:dyDescent="0.2">
      <c r="A43" s="828">
        <v>3143.1</v>
      </c>
      <c r="B43" s="829" t="s">
        <v>2</v>
      </c>
      <c r="C43" s="661" t="s">
        <v>571</v>
      </c>
      <c r="D43" s="1328">
        <v>0</v>
      </c>
      <c r="E43" s="1328">
        <v>0</v>
      </c>
      <c r="F43" s="1328">
        <v>0</v>
      </c>
      <c r="G43" s="1328">
        <v>0</v>
      </c>
      <c r="H43" s="1858">
        <v>0</v>
      </c>
      <c r="I43" s="1328"/>
      <c r="J43" s="1328">
        <v>0</v>
      </c>
      <c r="K43" s="1858">
        <v>0</v>
      </c>
      <c r="L43" s="1328">
        <v>0</v>
      </c>
    </row>
    <row r="44" spans="1:13" ht="9.75" customHeight="1" x14ac:dyDescent="0.2">
      <c r="A44" s="828">
        <v>3143.2</v>
      </c>
      <c r="B44" s="829" t="s">
        <v>761</v>
      </c>
      <c r="C44" s="661" t="s">
        <v>571</v>
      </c>
      <c r="D44" s="1328">
        <v>0</v>
      </c>
      <c r="E44" s="1328">
        <v>0</v>
      </c>
      <c r="F44" s="1328">
        <v>0</v>
      </c>
      <c r="G44" s="1328">
        <v>0</v>
      </c>
      <c r="H44" s="1858">
        <v>0</v>
      </c>
      <c r="I44" s="1328"/>
      <c r="J44" s="1328">
        <v>0</v>
      </c>
      <c r="K44" s="1858">
        <v>0</v>
      </c>
      <c r="L44" s="1328">
        <v>0</v>
      </c>
    </row>
    <row r="45" spans="1:13" ht="14.25" customHeight="1" x14ac:dyDescent="0.2">
      <c r="A45" s="663">
        <v>3144</v>
      </c>
      <c r="B45" s="660" t="s">
        <v>762</v>
      </c>
      <c r="C45" s="661" t="s">
        <v>571</v>
      </c>
      <c r="D45" s="1328">
        <v>0</v>
      </c>
      <c r="E45" s="1328">
        <v>0</v>
      </c>
      <c r="F45" s="1328">
        <v>0</v>
      </c>
      <c r="G45" s="1328">
        <v>0</v>
      </c>
      <c r="H45" s="1858">
        <v>0</v>
      </c>
      <c r="I45" s="1328"/>
      <c r="J45" s="1328">
        <v>0</v>
      </c>
      <c r="K45" s="1859">
        <v>0</v>
      </c>
      <c r="L45" s="1328">
        <v>0</v>
      </c>
    </row>
    <row r="46" spans="1:13" ht="9.75" customHeight="1" x14ac:dyDescent="0.2">
      <c r="A46" s="828">
        <v>3144.1</v>
      </c>
      <c r="B46" s="829" t="s">
        <v>763</v>
      </c>
      <c r="C46" s="661" t="s">
        <v>571</v>
      </c>
      <c r="D46" s="1328">
        <v>0</v>
      </c>
      <c r="E46" s="1328">
        <v>0</v>
      </c>
      <c r="F46" s="1328">
        <v>0</v>
      </c>
      <c r="G46" s="1328">
        <v>0</v>
      </c>
      <c r="H46" s="1858">
        <v>0</v>
      </c>
      <c r="I46" s="1328"/>
      <c r="J46" s="1328">
        <v>0</v>
      </c>
      <c r="K46" s="1858">
        <v>0</v>
      </c>
      <c r="L46" s="1328">
        <v>0</v>
      </c>
    </row>
    <row r="47" spans="1:13" ht="9.75" customHeight="1" x14ac:dyDescent="0.2">
      <c r="A47" s="830">
        <v>3144.2</v>
      </c>
      <c r="B47" s="831" t="s">
        <v>764</v>
      </c>
      <c r="C47" s="674" t="s">
        <v>571</v>
      </c>
      <c r="D47" s="1853">
        <v>0</v>
      </c>
      <c r="E47" s="1853">
        <v>0</v>
      </c>
      <c r="F47" s="1853">
        <v>0</v>
      </c>
      <c r="G47" s="1853">
        <v>0</v>
      </c>
      <c r="H47" s="1860">
        <v>0</v>
      </c>
      <c r="I47" s="1853"/>
      <c r="J47" s="1853">
        <v>0</v>
      </c>
      <c r="K47" s="1860">
        <v>0</v>
      </c>
      <c r="L47" s="1853">
        <v>0</v>
      </c>
    </row>
    <row r="48" spans="1:13" s="897" customFormat="1" ht="13.5" customHeight="1" x14ac:dyDescent="0.2">
      <c r="A48" s="650">
        <v>32</v>
      </c>
      <c r="B48" s="825" t="s">
        <v>816</v>
      </c>
      <c r="C48" s="911" t="s">
        <v>571</v>
      </c>
      <c r="D48" s="1326">
        <v>-2419</v>
      </c>
      <c r="E48" s="1326">
        <v>439</v>
      </c>
      <c r="F48" s="1326">
        <v>7596</v>
      </c>
      <c r="G48" s="1326">
        <v>-906</v>
      </c>
      <c r="H48" s="1326">
        <v>4710</v>
      </c>
      <c r="I48" s="1326"/>
      <c r="J48" s="1326">
        <v>2380</v>
      </c>
      <c r="K48" s="1326">
        <v>61</v>
      </c>
      <c r="L48" s="1326">
        <v>7151</v>
      </c>
      <c r="M48" s="910"/>
    </row>
    <row r="49" spans="1:13" ht="12.75" customHeight="1" x14ac:dyDescent="0.2">
      <c r="A49" s="656" t="s">
        <v>765</v>
      </c>
      <c r="B49" s="631" t="s">
        <v>766</v>
      </c>
      <c r="C49" s="607"/>
      <c r="D49" s="1331">
        <v>-6988</v>
      </c>
      <c r="E49" s="1331">
        <v>1623</v>
      </c>
      <c r="F49" s="1331">
        <v>5843</v>
      </c>
      <c r="G49" s="1331">
        <v>0</v>
      </c>
      <c r="H49" s="1331">
        <v>478</v>
      </c>
      <c r="I49" s="1331"/>
      <c r="J49" s="1331">
        <v>2020</v>
      </c>
      <c r="K49" s="1331">
        <v>0</v>
      </c>
      <c r="L49" s="1331">
        <v>2498</v>
      </c>
    </row>
    <row r="50" spans="1:13" ht="11.25" customHeight="1" x14ac:dyDescent="0.2">
      <c r="A50" s="656" t="s">
        <v>767</v>
      </c>
      <c r="B50" s="631" t="s">
        <v>768</v>
      </c>
      <c r="C50" s="607"/>
      <c r="D50" s="1331">
        <v>0</v>
      </c>
      <c r="E50" s="1331">
        <v>-486</v>
      </c>
      <c r="F50" s="1331">
        <v>1326</v>
      </c>
      <c r="G50" s="1331">
        <v>-840</v>
      </c>
      <c r="H50" s="1331">
        <v>0</v>
      </c>
      <c r="I50" s="1331"/>
      <c r="J50" s="1331">
        <v>3</v>
      </c>
      <c r="K50" s="1331">
        <v>-3</v>
      </c>
      <c r="L50" s="1331">
        <v>0</v>
      </c>
    </row>
    <row r="51" spans="1:13" ht="12.75" customHeight="1" x14ac:dyDescent="0.2">
      <c r="A51" s="656" t="s">
        <v>769</v>
      </c>
      <c r="B51" s="631" t="s">
        <v>770</v>
      </c>
      <c r="C51" s="607"/>
      <c r="D51" s="1331">
        <v>2088</v>
      </c>
      <c r="E51" s="1331">
        <v>-29</v>
      </c>
      <c r="F51" s="1331">
        <v>-9</v>
      </c>
      <c r="G51" s="1331">
        <v>-174</v>
      </c>
      <c r="H51" s="1331">
        <v>1876</v>
      </c>
      <c r="I51" s="1331"/>
      <c r="J51" s="1331">
        <v>121</v>
      </c>
      <c r="K51" s="1331">
        <v>64</v>
      </c>
      <c r="L51" s="1331">
        <v>2061</v>
      </c>
    </row>
    <row r="52" spans="1:13" ht="12" customHeight="1" x14ac:dyDescent="0.2">
      <c r="A52" s="656" t="s">
        <v>771</v>
      </c>
      <c r="B52" s="631" t="s">
        <v>772</v>
      </c>
      <c r="C52" s="607"/>
      <c r="D52" s="1331">
        <v>-833</v>
      </c>
      <c r="E52" s="1331">
        <v>-527</v>
      </c>
      <c r="F52" s="1331">
        <v>37</v>
      </c>
      <c r="G52" s="1331">
        <v>0</v>
      </c>
      <c r="H52" s="1331">
        <v>-1323</v>
      </c>
      <c r="I52" s="1331"/>
      <c r="J52" s="1331">
        <v>-295</v>
      </c>
      <c r="K52" s="1331">
        <v>0</v>
      </c>
      <c r="L52" s="1331">
        <v>-1618</v>
      </c>
    </row>
    <row r="53" spans="1:13" ht="12" customHeight="1" x14ac:dyDescent="0.2">
      <c r="A53" s="656" t="s">
        <v>773</v>
      </c>
      <c r="B53" s="631" t="s">
        <v>774</v>
      </c>
      <c r="C53" s="607"/>
      <c r="D53" s="1331">
        <v>0</v>
      </c>
      <c r="E53" s="1331">
        <v>0</v>
      </c>
      <c r="F53" s="1331">
        <v>0</v>
      </c>
      <c r="G53" s="1331">
        <v>0</v>
      </c>
      <c r="H53" s="1331">
        <v>0</v>
      </c>
      <c r="I53" s="1331"/>
      <c r="J53" s="1331">
        <v>0</v>
      </c>
      <c r="K53" s="1331">
        <v>0</v>
      </c>
      <c r="L53" s="1331">
        <v>0</v>
      </c>
    </row>
    <row r="54" spans="1:13" ht="11.25" customHeight="1" x14ac:dyDescent="0.2">
      <c r="A54" s="656" t="s">
        <v>775</v>
      </c>
      <c r="B54" s="631" t="s">
        <v>359</v>
      </c>
      <c r="C54" s="607"/>
      <c r="D54" s="1331">
        <v>-35</v>
      </c>
      <c r="E54" s="1331">
        <v>-64</v>
      </c>
      <c r="F54" s="1331">
        <v>0</v>
      </c>
      <c r="G54" s="1331">
        <v>0</v>
      </c>
      <c r="H54" s="1331">
        <v>-99</v>
      </c>
      <c r="I54" s="1331"/>
      <c r="J54" s="1331">
        <v>0</v>
      </c>
      <c r="K54" s="1331">
        <v>0</v>
      </c>
      <c r="L54" s="1331">
        <v>-99</v>
      </c>
    </row>
    <row r="55" spans="1:13" ht="12" customHeight="1" x14ac:dyDescent="0.2">
      <c r="A55" s="656" t="s">
        <v>360</v>
      </c>
      <c r="B55" s="631" t="s">
        <v>361</v>
      </c>
      <c r="C55" s="607"/>
      <c r="D55" s="1331">
        <v>3349</v>
      </c>
      <c r="E55" s="1331">
        <v>-78</v>
      </c>
      <c r="F55" s="1331">
        <v>399</v>
      </c>
      <c r="G55" s="1331">
        <v>108</v>
      </c>
      <c r="H55" s="1331">
        <v>3778</v>
      </c>
      <c r="I55" s="1331"/>
      <c r="J55" s="1331">
        <v>531</v>
      </c>
      <c r="K55" s="1331">
        <v>0</v>
      </c>
      <c r="L55" s="1331">
        <v>4309</v>
      </c>
    </row>
    <row r="56" spans="1:13" s="897" customFormat="1" ht="15" customHeight="1" x14ac:dyDescent="0.2">
      <c r="A56" s="625">
        <v>321</v>
      </c>
      <c r="B56" s="637" t="s">
        <v>817</v>
      </c>
      <c r="C56" s="894" t="s">
        <v>571</v>
      </c>
      <c r="D56" s="1837">
        <v>3689</v>
      </c>
      <c r="E56" s="1837">
        <v>506</v>
      </c>
      <c r="F56" s="1837">
        <v>7202</v>
      </c>
      <c r="G56" s="1837">
        <v>-906</v>
      </c>
      <c r="H56" s="1837">
        <v>10491</v>
      </c>
      <c r="I56" s="1837"/>
      <c r="J56" s="1837">
        <v>4045</v>
      </c>
      <c r="K56" s="1837">
        <v>61</v>
      </c>
      <c r="L56" s="1837">
        <v>14597</v>
      </c>
      <c r="M56" s="910"/>
    </row>
    <row r="57" spans="1:13" ht="9.75" customHeight="1" x14ac:dyDescent="0.2">
      <c r="A57" s="626">
        <v>3212</v>
      </c>
      <c r="B57" s="638" t="s">
        <v>362</v>
      </c>
      <c r="C57" s="607" t="s">
        <v>571</v>
      </c>
      <c r="D57" s="1331">
        <v>-1678</v>
      </c>
      <c r="E57" s="1331">
        <v>1623</v>
      </c>
      <c r="F57" s="1331">
        <v>5843</v>
      </c>
      <c r="G57" s="1331">
        <v>0</v>
      </c>
      <c r="H57" s="1331">
        <v>5788</v>
      </c>
      <c r="I57" s="1331"/>
      <c r="J57" s="1331">
        <v>2020</v>
      </c>
      <c r="K57" s="1331">
        <v>0</v>
      </c>
      <c r="L57" s="1331">
        <v>7808</v>
      </c>
    </row>
    <row r="58" spans="1:13" ht="9.75" customHeight="1" x14ac:dyDescent="0.2">
      <c r="A58" s="626">
        <v>3213</v>
      </c>
      <c r="B58" s="638" t="s">
        <v>363</v>
      </c>
      <c r="C58" s="607" t="s">
        <v>571</v>
      </c>
      <c r="D58" s="1331">
        <v>0</v>
      </c>
      <c r="E58" s="1331">
        <v>-486</v>
      </c>
      <c r="F58" s="1331">
        <v>1326</v>
      </c>
      <c r="G58" s="1331">
        <v>-840</v>
      </c>
      <c r="H58" s="1331">
        <v>0</v>
      </c>
      <c r="I58" s="1331"/>
      <c r="J58" s="1331">
        <v>3</v>
      </c>
      <c r="K58" s="1331">
        <v>-3</v>
      </c>
      <c r="L58" s="1331">
        <v>0</v>
      </c>
    </row>
    <row r="59" spans="1:13" ht="9.75" customHeight="1" x14ac:dyDescent="0.2">
      <c r="A59" s="626">
        <v>3214</v>
      </c>
      <c r="B59" s="638" t="s">
        <v>364</v>
      </c>
      <c r="C59" s="607" t="s">
        <v>571</v>
      </c>
      <c r="D59" s="1331">
        <v>2077</v>
      </c>
      <c r="E59" s="1331">
        <v>-29</v>
      </c>
      <c r="F59" s="1331">
        <v>-9</v>
      </c>
      <c r="G59" s="1331">
        <v>-174</v>
      </c>
      <c r="H59" s="1331">
        <v>1865</v>
      </c>
      <c r="I59" s="1331"/>
      <c r="J59" s="1331">
        <v>121</v>
      </c>
      <c r="K59" s="1331">
        <v>64</v>
      </c>
      <c r="L59" s="1331">
        <v>2050</v>
      </c>
    </row>
    <row r="60" spans="1:13" ht="9.75" customHeight="1" x14ac:dyDescent="0.2">
      <c r="A60" s="626">
        <v>3215</v>
      </c>
      <c r="B60" s="638" t="s">
        <v>365</v>
      </c>
      <c r="C60" s="607" t="s">
        <v>571</v>
      </c>
      <c r="D60" s="1331">
        <v>-1365</v>
      </c>
      <c r="E60" s="1331">
        <v>-527</v>
      </c>
      <c r="F60" s="1331">
        <v>37</v>
      </c>
      <c r="G60" s="1331">
        <v>0</v>
      </c>
      <c r="H60" s="1331">
        <v>-1855</v>
      </c>
      <c r="I60" s="1331"/>
      <c r="J60" s="1331">
        <v>-295</v>
      </c>
      <c r="K60" s="1331">
        <v>0</v>
      </c>
      <c r="L60" s="1331">
        <v>-2150</v>
      </c>
    </row>
    <row r="61" spans="1:13" ht="9.75" customHeight="1" x14ac:dyDescent="0.2">
      <c r="A61" s="626">
        <v>3216</v>
      </c>
      <c r="B61" s="638" t="s">
        <v>665</v>
      </c>
      <c r="C61" s="607" t="s">
        <v>571</v>
      </c>
      <c r="D61" s="1331">
        <v>0</v>
      </c>
      <c r="E61" s="1331">
        <v>0</v>
      </c>
      <c r="F61" s="1331">
        <v>0</v>
      </c>
      <c r="G61" s="1331">
        <v>0</v>
      </c>
      <c r="H61" s="1331">
        <v>0</v>
      </c>
      <c r="I61" s="1331"/>
      <c r="J61" s="1331">
        <v>0</v>
      </c>
      <c r="K61" s="1331">
        <v>0</v>
      </c>
      <c r="L61" s="1331">
        <v>0</v>
      </c>
    </row>
    <row r="62" spans="1:13" ht="9.75" customHeight="1" x14ac:dyDescent="0.2">
      <c r="A62" s="626">
        <v>3217</v>
      </c>
      <c r="B62" s="638" t="s">
        <v>366</v>
      </c>
      <c r="C62" s="607" t="s">
        <v>571</v>
      </c>
      <c r="D62" s="1331">
        <v>-35</v>
      </c>
      <c r="E62" s="1331">
        <v>-31</v>
      </c>
      <c r="F62" s="1331">
        <v>0</v>
      </c>
      <c r="G62" s="1331">
        <v>0</v>
      </c>
      <c r="H62" s="1331">
        <v>-66</v>
      </c>
      <c r="I62" s="1331"/>
      <c r="J62" s="1331">
        <v>0</v>
      </c>
      <c r="K62" s="1331">
        <v>0</v>
      </c>
      <c r="L62" s="1331">
        <v>-66</v>
      </c>
    </row>
    <row r="63" spans="1:13" ht="9.75" customHeight="1" x14ac:dyDescent="0.2">
      <c r="A63" s="626">
        <v>3218</v>
      </c>
      <c r="B63" s="638" t="s">
        <v>367</v>
      </c>
      <c r="C63" s="607" t="s">
        <v>571</v>
      </c>
      <c r="D63" s="1331">
        <v>4690</v>
      </c>
      <c r="E63" s="1331">
        <v>-44</v>
      </c>
      <c r="F63" s="1331">
        <v>5</v>
      </c>
      <c r="G63" s="1331">
        <v>108</v>
      </c>
      <c r="H63" s="1331">
        <v>4759</v>
      </c>
      <c r="I63" s="1331"/>
      <c r="J63" s="1331">
        <v>2196</v>
      </c>
      <c r="K63" s="1331">
        <v>0</v>
      </c>
      <c r="L63" s="1331">
        <v>6955</v>
      </c>
    </row>
    <row r="64" spans="1:13" s="897" customFormat="1" ht="15" customHeight="1" x14ac:dyDescent="0.2">
      <c r="A64" s="625">
        <v>322</v>
      </c>
      <c r="B64" s="637" t="s">
        <v>825</v>
      </c>
      <c r="C64" s="894" t="s">
        <v>571</v>
      </c>
      <c r="D64" s="1837">
        <v>-6108</v>
      </c>
      <c r="E64" s="1837">
        <v>-67</v>
      </c>
      <c r="F64" s="1837">
        <v>394</v>
      </c>
      <c r="G64" s="1837">
        <v>0</v>
      </c>
      <c r="H64" s="1837">
        <v>-5781</v>
      </c>
      <c r="I64" s="1837"/>
      <c r="J64" s="1837">
        <v>-1665</v>
      </c>
      <c r="K64" s="1837">
        <v>0</v>
      </c>
      <c r="L64" s="1330">
        <v>-7446</v>
      </c>
      <c r="M64" s="910"/>
    </row>
    <row r="65" spans="1:15" ht="9.75" customHeight="1" x14ac:dyDescent="0.2">
      <c r="A65" s="626">
        <v>3222</v>
      </c>
      <c r="B65" s="638" t="s">
        <v>362</v>
      </c>
      <c r="C65" s="607" t="s">
        <v>571</v>
      </c>
      <c r="D65" s="1331">
        <v>-5310</v>
      </c>
      <c r="E65" s="1331">
        <v>0</v>
      </c>
      <c r="F65" s="1331">
        <v>0</v>
      </c>
      <c r="G65" s="1331">
        <v>0</v>
      </c>
      <c r="H65" s="1332">
        <v>-5310</v>
      </c>
      <c r="I65" s="1331"/>
      <c r="J65" s="1331">
        <v>0</v>
      </c>
      <c r="K65" s="1331">
        <v>0</v>
      </c>
      <c r="L65" s="1329">
        <v>-5310</v>
      </c>
    </row>
    <row r="66" spans="1:15" ht="9.75" customHeight="1" x14ac:dyDescent="0.2">
      <c r="A66" s="626">
        <v>3223</v>
      </c>
      <c r="B66" s="638" t="s">
        <v>368</v>
      </c>
      <c r="C66" s="607" t="s">
        <v>571</v>
      </c>
      <c r="D66" s="1331">
        <v>0</v>
      </c>
      <c r="E66" s="1331">
        <v>0</v>
      </c>
      <c r="F66" s="1331">
        <v>0</v>
      </c>
      <c r="G66" s="1331">
        <v>0</v>
      </c>
      <c r="H66" s="1332">
        <v>0</v>
      </c>
      <c r="I66" s="1331"/>
      <c r="J66" s="1331">
        <v>0</v>
      </c>
      <c r="K66" s="1331">
        <v>0</v>
      </c>
      <c r="L66" s="1329">
        <v>0</v>
      </c>
    </row>
    <row r="67" spans="1:15" ht="9.75" customHeight="1" x14ac:dyDescent="0.2">
      <c r="A67" s="626">
        <v>3224</v>
      </c>
      <c r="B67" s="638" t="s">
        <v>364</v>
      </c>
      <c r="C67" s="607" t="s">
        <v>571</v>
      </c>
      <c r="D67" s="1331">
        <v>11</v>
      </c>
      <c r="E67" s="1331">
        <v>0</v>
      </c>
      <c r="F67" s="1331">
        <v>0</v>
      </c>
      <c r="G67" s="1331">
        <v>0</v>
      </c>
      <c r="H67" s="1332">
        <v>11</v>
      </c>
      <c r="I67" s="1331"/>
      <c r="J67" s="1331">
        <v>0</v>
      </c>
      <c r="K67" s="1331">
        <v>0</v>
      </c>
      <c r="L67" s="1329">
        <v>11</v>
      </c>
    </row>
    <row r="68" spans="1:15" ht="9.75" customHeight="1" x14ac:dyDescent="0.2">
      <c r="A68" s="626">
        <v>3225</v>
      </c>
      <c r="B68" s="638" t="s">
        <v>365</v>
      </c>
      <c r="C68" s="607" t="s">
        <v>571</v>
      </c>
      <c r="D68" s="1331">
        <v>532</v>
      </c>
      <c r="E68" s="1331">
        <v>0</v>
      </c>
      <c r="F68" s="1331">
        <v>0</v>
      </c>
      <c r="G68" s="1331">
        <v>0</v>
      </c>
      <c r="H68" s="1332">
        <v>532</v>
      </c>
      <c r="I68" s="1331"/>
      <c r="J68" s="1331">
        <v>0</v>
      </c>
      <c r="K68" s="1331">
        <v>0</v>
      </c>
      <c r="L68" s="1329">
        <v>532</v>
      </c>
    </row>
    <row r="69" spans="1:15" ht="9.75" customHeight="1" x14ac:dyDescent="0.2">
      <c r="A69" s="626">
        <v>3226</v>
      </c>
      <c r="B69" s="638" t="s">
        <v>665</v>
      </c>
      <c r="C69" s="607" t="s">
        <v>571</v>
      </c>
      <c r="D69" s="1331">
        <v>0</v>
      </c>
      <c r="E69" s="1331">
        <v>0</v>
      </c>
      <c r="F69" s="1331">
        <v>0</v>
      </c>
      <c r="G69" s="1331">
        <v>0</v>
      </c>
      <c r="H69" s="1332">
        <v>0</v>
      </c>
      <c r="I69" s="1331"/>
      <c r="J69" s="1331">
        <v>0</v>
      </c>
      <c r="K69" s="1331">
        <v>0</v>
      </c>
      <c r="L69" s="1329">
        <v>0</v>
      </c>
    </row>
    <row r="70" spans="1:15" ht="9.75" customHeight="1" x14ac:dyDescent="0.2">
      <c r="A70" s="626">
        <v>3227</v>
      </c>
      <c r="B70" s="638" t="s">
        <v>366</v>
      </c>
      <c r="C70" s="607" t="s">
        <v>571</v>
      </c>
      <c r="D70" s="1331">
        <v>0</v>
      </c>
      <c r="E70" s="1331">
        <v>-33</v>
      </c>
      <c r="F70" s="1331">
        <v>0</v>
      </c>
      <c r="G70" s="1331">
        <v>0</v>
      </c>
      <c r="H70" s="1332">
        <v>-33</v>
      </c>
      <c r="I70" s="1331"/>
      <c r="J70" s="1331">
        <v>0</v>
      </c>
      <c r="K70" s="1331">
        <v>0</v>
      </c>
      <c r="L70" s="1329">
        <v>-33</v>
      </c>
    </row>
    <row r="71" spans="1:15" ht="9.75" customHeight="1" x14ac:dyDescent="0.2">
      <c r="A71" s="626">
        <v>3228</v>
      </c>
      <c r="B71" s="638" t="s">
        <v>367</v>
      </c>
      <c r="C71" s="607" t="s">
        <v>571</v>
      </c>
      <c r="D71" s="1331">
        <v>-1341</v>
      </c>
      <c r="E71" s="1331">
        <v>-34</v>
      </c>
      <c r="F71" s="1331">
        <v>394</v>
      </c>
      <c r="G71" s="1331">
        <v>0</v>
      </c>
      <c r="H71" s="1332">
        <v>-981</v>
      </c>
      <c r="I71" s="1331"/>
      <c r="J71" s="1331">
        <v>-1665</v>
      </c>
      <c r="K71" s="1331">
        <v>0</v>
      </c>
      <c r="L71" s="1329">
        <v>-2646</v>
      </c>
    </row>
    <row r="72" spans="1:15" ht="15" customHeight="1" x14ac:dyDescent="0.2">
      <c r="A72" s="642">
        <v>323</v>
      </c>
      <c r="B72" s="657" t="s">
        <v>285</v>
      </c>
      <c r="C72" s="613" t="s">
        <v>571</v>
      </c>
      <c r="D72" s="1839">
        <v>0</v>
      </c>
      <c r="E72" s="1839">
        <v>0</v>
      </c>
      <c r="F72" s="1839">
        <v>0</v>
      </c>
      <c r="G72" s="1839">
        <v>0</v>
      </c>
      <c r="H72" s="1840">
        <v>0</v>
      </c>
      <c r="I72" s="1839"/>
      <c r="J72" s="1839">
        <v>0</v>
      </c>
      <c r="K72" s="1839">
        <v>0</v>
      </c>
      <c r="L72" s="1841">
        <v>0</v>
      </c>
    </row>
    <row r="73" spans="1:15" s="897" customFormat="1" ht="15" customHeight="1" x14ac:dyDescent="0.2">
      <c r="A73" s="650">
        <v>33</v>
      </c>
      <c r="B73" s="825" t="s">
        <v>834</v>
      </c>
      <c r="C73" s="911" t="s">
        <v>571</v>
      </c>
      <c r="D73" s="1326">
        <v>50204</v>
      </c>
      <c r="E73" s="1326">
        <v>740</v>
      </c>
      <c r="F73" s="1326">
        <v>2335</v>
      </c>
      <c r="G73" s="1326">
        <v>-906</v>
      </c>
      <c r="H73" s="1326">
        <v>52373</v>
      </c>
      <c r="I73" s="1326"/>
      <c r="J73" s="1326">
        <v>2916</v>
      </c>
      <c r="K73" s="1326">
        <v>61</v>
      </c>
      <c r="L73" s="1326">
        <v>55350</v>
      </c>
      <c r="M73" s="910"/>
    </row>
    <row r="74" spans="1:15" ht="11.25" customHeight="1" x14ac:dyDescent="0.2">
      <c r="A74" s="656" t="s">
        <v>369</v>
      </c>
      <c r="B74" s="631" t="s">
        <v>370</v>
      </c>
      <c r="C74" s="607"/>
      <c r="D74" s="1331">
        <v>0</v>
      </c>
      <c r="E74" s="1331">
        <v>0</v>
      </c>
      <c r="F74" s="1331">
        <v>0</v>
      </c>
      <c r="G74" s="1331">
        <v>0</v>
      </c>
      <c r="H74" s="1331">
        <v>0</v>
      </c>
      <c r="I74" s="1331"/>
      <c r="J74" s="1331">
        <v>0</v>
      </c>
      <c r="K74" s="1331">
        <v>0</v>
      </c>
      <c r="L74" s="1331">
        <v>0</v>
      </c>
    </row>
    <row r="75" spans="1:15" ht="11.25" customHeight="1" x14ac:dyDescent="0.2">
      <c r="A75" s="656" t="s">
        <v>371</v>
      </c>
      <c r="B75" s="631" t="s">
        <v>213</v>
      </c>
      <c r="C75" s="607"/>
      <c r="D75" s="1331">
        <v>42259</v>
      </c>
      <c r="E75" s="1331">
        <v>347</v>
      </c>
      <c r="F75" s="1331">
        <v>0</v>
      </c>
      <c r="G75" s="1331">
        <v>-840</v>
      </c>
      <c r="H75" s="1331">
        <v>41766</v>
      </c>
      <c r="I75" s="1331"/>
      <c r="J75" s="1331">
        <v>-1236</v>
      </c>
      <c r="K75" s="1331">
        <v>-3</v>
      </c>
      <c r="L75" s="1331">
        <v>40527</v>
      </c>
    </row>
    <row r="76" spans="1:15" ht="12" customHeight="1" x14ac:dyDescent="0.2">
      <c r="A76" s="656" t="s">
        <v>214</v>
      </c>
      <c r="B76" s="631" t="s">
        <v>667</v>
      </c>
      <c r="C76" s="607"/>
      <c r="D76" s="1331">
        <v>-2308</v>
      </c>
      <c r="E76" s="1331">
        <v>312</v>
      </c>
      <c r="F76" s="1331">
        <v>0</v>
      </c>
      <c r="G76" s="1331">
        <v>-174</v>
      </c>
      <c r="H76" s="1331">
        <v>-2170</v>
      </c>
      <c r="I76" s="1331"/>
      <c r="J76" s="1331">
        <v>3247</v>
      </c>
      <c r="K76" s="1331">
        <v>64</v>
      </c>
      <c r="L76" s="1331">
        <v>1141</v>
      </c>
    </row>
    <row r="77" spans="1:15" ht="12" customHeight="1" x14ac:dyDescent="0.2">
      <c r="A77" s="656" t="s">
        <v>668</v>
      </c>
      <c r="B77" s="631" t="s">
        <v>669</v>
      </c>
      <c r="C77" s="607"/>
      <c r="D77" s="1331">
        <v>0</v>
      </c>
      <c r="E77" s="1331">
        <v>0</v>
      </c>
      <c r="F77" s="1331">
        <v>0</v>
      </c>
      <c r="G77" s="1331">
        <v>0</v>
      </c>
      <c r="H77" s="1331">
        <v>0</v>
      </c>
      <c r="I77" s="1331"/>
      <c r="J77" s="1331">
        <v>0</v>
      </c>
      <c r="K77" s="1331">
        <v>0</v>
      </c>
      <c r="L77" s="1331">
        <v>0</v>
      </c>
    </row>
    <row r="78" spans="1:15" ht="12" customHeight="1" x14ac:dyDescent="0.2">
      <c r="A78" s="656" t="s">
        <v>670</v>
      </c>
      <c r="B78" s="631" t="s">
        <v>671</v>
      </c>
      <c r="C78" s="607"/>
      <c r="D78" s="1331">
        <v>0</v>
      </c>
      <c r="E78" s="1331">
        <v>0</v>
      </c>
      <c r="F78" s="1331">
        <v>0</v>
      </c>
      <c r="G78" s="1331">
        <v>0</v>
      </c>
      <c r="H78" s="1331">
        <v>0</v>
      </c>
      <c r="I78" s="1331"/>
      <c r="J78" s="1331">
        <v>0</v>
      </c>
      <c r="K78" s="1331">
        <v>0</v>
      </c>
      <c r="L78" s="1331">
        <v>0</v>
      </c>
    </row>
    <row r="79" spans="1:15" ht="11.25" customHeight="1" x14ac:dyDescent="0.2">
      <c r="A79" s="656" t="s">
        <v>672</v>
      </c>
      <c r="B79" s="631" t="s">
        <v>613</v>
      </c>
      <c r="C79" s="607"/>
      <c r="D79" s="1331">
        <v>-74</v>
      </c>
      <c r="E79" s="1331">
        <v>-44</v>
      </c>
      <c r="F79" s="1331">
        <v>0</v>
      </c>
      <c r="G79" s="1331">
        <v>0</v>
      </c>
      <c r="H79" s="1331">
        <v>-118</v>
      </c>
      <c r="I79" s="1331"/>
      <c r="J79" s="1331">
        <v>0</v>
      </c>
      <c r="K79" s="1331">
        <v>0</v>
      </c>
      <c r="L79" s="1331">
        <v>-118</v>
      </c>
      <c r="N79" s="610"/>
      <c r="O79" s="610"/>
    </row>
    <row r="80" spans="1:15" ht="11.25" customHeight="1" x14ac:dyDescent="0.2">
      <c r="A80" s="656" t="s">
        <v>614</v>
      </c>
      <c r="B80" s="631" t="s">
        <v>615</v>
      </c>
      <c r="C80" s="607"/>
      <c r="D80" s="1331">
        <v>10327</v>
      </c>
      <c r="E80" s="1331">
        <v>125</v>
      </c>
      <c r="F80" s="1331">
        <v>2335</v>
      </c>
      <c r="G80" s="1331">
        <v>108</v>
      </c>
      <c r="H80" s="1331">
        <v>12895</v>
      </c>
      <c r="I80" s="1331"/>
      <c r="J80" s="1331">
        <v>905</v>
      </c>
      <c r="K80" s="1331">
        <v>0</v>
      </c>
      <c r="L80" s="1331">
        <v>13800</v>
      </c>
    </row>
    <row r="81" spans="1:13" s="897" customFormat="1" ht="12.75" customHeight="1" x14ac:dyDescent="0.2">
      <c r="A81" s="625">
        <v>331</v>
      </c>
      <c r="B81" s="637" t="s">
        <v>817</v>
      </c>
      <c r="C81" s="894" t="s">
        <v>571</v>
      </c>
      <c r="D81" s="1837">
        <v>62009</v>
      </c>
      <c r="E81" s="1837">
        <v>331</v>
      </c>
      <c r="F81" s="1837">
        <v>2335</v>
      </c>
      <c r="G81" s="1837">
        <v>-906</v>
      </c>
      <c r="H81" s="1837">
        <v>63769</v>
      </c>
      <c r="I81" s="1837"/>
      <c r="J81" s="1837">
        <v>1577</v>
      </c>
      <c r="K81" s="1837">
        <v>61</v>
      </c>
      <c r="L81" s="1837">
        <v>65407</v>
      </c>
      <c r="M81" s="910"/>
    </row>
    <row r="82" spans="1:13" ht="9.75" customHeight="1" x14ac:dyDescent="0.2">
      <c r="A82" s="626">
        <v>3312</v>
      </c>
      <c r="B82" s="638" t="s">
        <v>616</v>
      </c>
      <c r="C82" s="607" t="s">
        <v>571</v>
      </c>
      <c r="D82" s="1331">
        <v>0</v>
      </c>
      <c r="E82" s="1331">
        <v>0</v>
      </c>
      <c r="F82" s="1331">
        <v>0</v>
      </c>
      <c r="G82" s="1331">
        <v>0</v>
      </c>
      <c r="H82" s="1331">
        <v>0</v>
      </c>
      <c r="I82" s="1331"/>
      <c r="J82" s="1331">
        <v>0</v>
      </c>
      <c r="K82" s="1331">
        <v>0</v>
      </c>
      <c r="L82" s="1331">
        <v>0</v>
      </c>
    </row>
    <row r="83" spans="1:13" ht="9.75" customHeight="1" x14ac:dyDescent="0.2">
      <c r="A83" s="626">
        <v>3313</v>
      </c>
      <c r="B83" s="638" t="s">
        <v>368</v>
      </c>
      <c r="C83" s="607" t="s">
        <v>571</v>
      </c>
      <c r="D83" s="1331">
        <v>52875</v>
      </c>
      <c r="E83" s="1331">
        <v>347</v>
      </c>
      <c r="F83" s="1331">
        <v>0</v>
      </c>
      <c r="G83" s="1331">
        <v>-840</v>
      </c>
      <c r="H83" s="1331">
        <v>52382</v>
      </c>
      <c r="I83" s="1331"/>
      <c r="J83" s="1331">
        <v>-1236</v>
      </c>
      <c r="K83" s="1331">
        <v>-3</v>
      </c>
      <c r="L83" s="1331">
        <v>51143</v>
      </c>
    </row>
    <row r="84" spans="1:13" ht="9.75" customHeight="1" x14ac:dyDescent="0.2">
      <c r="A84" s="626">
        <v>3314</v>
      </c>
      <c r="B84" s="638" t="s">
        <v>364</v>
      </c>
      <c r="C84" s="607" t="s">
        <v>571</v>
      </c>
      <c r="D84" s="1331">
        <v>2206</v>
      </c>
      <c r="E84" s="1331">
        <v>-61</v>
      </c>
      <c r="F84" s="1331">
        <v>0</v>
      </c>
      <c r="G84" s="1331">
        <v>-174</v>
      </c>
      <c r="H84" s="1331">
        <v>1971</v>
      </c>
      <c r="I84" s="1331"/>
      <c r="J84" s="1331">
        <v>1881</v>
      </c>
      <c r="K84" s="1331">
        <v>64</v>
      </c>
      <c r="L84" s="1331">
        <v>3916</v>
      </c>
    </row>
    <row r="85" spans="1:13" ht="9.75" customHeight="1" x14ac:dyDescent="0.2">
      <c r="A85" s="626">
        <v>3315</v>
      </c>
      <c r="B85" s="638" t="s">
        <v>365</v>
      </c>
      <c r="C85" s="607"/>
      <c r="D85" s="1331">
        <v>0</v>
      </c>
      <c r="E85" s="1331">
        <v>0</v>
      </c>
      <c r="F85" s="1331">
        <v>0</v>
      </c>
      <c r="G85" s="1331">
        <v>0</v>
      </c>
      <c r="H85" s="1331">
        <v>0</v>
      </c>
      <c r="I85" s="1331"/>
      <c r="J85" s="1331">
        <v>0</v>
      </c>
      <c r="K85" s="1331">
        <v>0</v>
      </c>
      <c r="L85" s="1331">
        <v>0</v>
      </c>
    </row>
    <row r="86" spans="1:13" ht="9.75" customHeight="1" x14ac:dyDescent="0.2">
      <c r="A86" s="626">
        <v>3316</v>
      </c>
      <c r="B86" s="638" t="s">
        <v>665</v>
      </c>
      <c r="C86" s="607" t="s">
        <v>571</v>
      </c>
      <c r="D86" s="1331">
        <v>0</v>
      </c>
      <c r="E86" s="1331">
        <v>0</v>
      </c>
      <c r="F86" s="1331">
        <v>0</v>
      </c>
      <c r="G86" s="1331">
        <v>0</v>
      </c>
      <c r="H86" s="1331">
        <v>0</v>
      </c>
      <c r="I86" s="1331"/>
      <c r="J86" s="1331">
        <v>0</v>
      </c>
      <c r="K86" s="1331">
        <v>0</v>
      </c>
      <c r="L86" s="1331">
        <v>0</v>
      </c>
    </row>
    <row r="87" spans="1:13" ht="9.75" customHeight="1" x14ac:dyDescent="0.2">
      <c r="A87" s="626">
        <v>3317</v>
      </c>
      <c r="B87" s="638" t="s">
        <v>366</v>
      </c>
      <c r="C87" s="607" t="s">
        <v>571</v>
      </c>
      <c r="D87" s="1331">
        <v>0</v>
      </c>
      <c r="E87" s="1331">
        <v>0</v>
      </c>
      <c r="F87" s="1331">
        <v>0</v>
      </c>
      <c r="G87" s="1331">
        <v>0</v>
      </c>
      <c r="H87" s="1331">
        <v>0</v>
      </c>
      <c r="I87" s="1331"/>
      <c r="J87" s="1331">
        <v>0</v>
      </c>
      <c r="K87" s="1331">
        <v>0</v>
      </c>
      <c r="L87" s="1331">
        <v>0</v>
      </c>
    </row>
    <row r="88" spans="1:13" ht="9.75" customHeight="1" x14ac:dyDescent="0.2">
      <c r="A88" s="626">
        <v>3318</v>
      </c>
      <c r="B88" s="638" t="s">
        <v>618</v>
      </c>
      <c r="C88" s="607" t="s">
        <v>571</v>
      </c>
      <c r="D88" s="1331">
        <v>6928</v>
      </c>
      <c r="E88" s="1331">
        <v>45</v>
      </c>
      <c r="F88" s="1331">
        <v>2335</v>
      </c>
      <c r="G88" s="1331">
        <v>108</v>
      </c>
      <c r="H88" s="1331">
        <v>9416</v>
      </c>
      <c r="I88" s="1331"/>
      <c r="J88" s="1331">
        <v>932</v>
      </c>
      <c r="K88" s="1331">
        <v>0</v>
      </c>
      <c r="L88" s="1331">
        <v>10348</v>
      </c>
    </row>
    <row r="89" spans="1:13" s="897" customFormat="1" ht="12.75" customHeight="1" x14ac:dyDescent="0.2">
      <c r="A89" s="625">
        <v>332</v>
      </c>
      <c r="B89" s="637" t="s">
        <v>825</v>
      </c>
      <c r="C89" s="894" t="s">
        <v>571</v>
      </c>
      <c r="D89" s="1837">
        <v>-11805</v>
      </c>
      <c r="E89" s="1837">
        <v>409</v>
      </c>
      <c r="F89" s="1837">
        <v>0</v>
      </c>
      <c r="G89" s="1837">
        <v>0</v>
      </c>
      <c r="H89" s="1837">
        <v>-11396</v>
      </c>
      <c r="I89" s="1837"/>
      <c r="J89" s="1837">
        <v>1339</v>
      </c>
      <c r="K89" s="1837">
        <v>0</v>
      </c>
      <c r="L89" s="1837">
        <v>-10057</v>
      </c>
      <c r="M89" s="910"/>
    </row>
    <row r="90" spans="1:13" ht="9.75" customHeight="1" x14ac:dyDescent="0.2">
      <c r="A90" s="626">
        <v>3322</v>
      </c>
      <c r="B90" s="638" t="s">
        <v>362</v>
      </c>
      <c r="C90" s="607" t="s">
        <v>571</v>
      </c>
      <c r="D90" s="1331">
        <v>0</v>
      </c>
      <c r="E90" s="1331">
        <v>0</v>
      </c>
      <c r="F90" s="1331">
        <v>0</v>
      </c>
      <c r="G90" s="1329">
        <v>0</v>
      </c>
      <c r="H90" s="1332">
        <v>0</v>
      </c>
      <c r="I90" s="1331"/>
      <c r="J90" s="1331">
        <v>0</v>
      </c>
      <c r="K90" s="1331">
        <v>0</v>
      </c>
      <c r="L90" s="1329">
        <v>0</v>
      </c>
    </row>
    <row r="91" spans="1:13" ht="9.75" customHeight="1" x14ac:dyDescent="0.2">
      <c r="A91" s="626">
        <v>3323</v>
      </c>
      <c r="B91" s="638" t="s">
        <v>368</v>
      </c>
      <c r="C91" s="607" t="s">
        <v>571</v>
      </c>
      <c r="D91" s="1331">
        <v>-10616</v>
      </c>
      <c r="E91" s="1331">
        <v>0</v>
      </c>
      <c r="F91" s="1331">
        <v>0</v>
      </c>
      <c r="G91" s="1329">
        <v>0</v>
      </c>
      <c r="H91" s="1332">
        <v>-10616</v>
      </c>
      <c r="I91" s="1331"/>
      <c r="J91" s="1331">
        <v>0</v>
      </c>
      <c r="K91" s="1331">
        <v>0</v>
      </c>
      <c r="L91" s="1329">
        <v>-10616</v>
      </c>
    </row>
    <row r="92" spans="1:13" ht="9.75" customHeight="1" x14ac:dyDescent="0.2">
      <c r="A92" s="626">
        <v>3324</v>
      </c>
      <c r="B92" s="638" t="s">
        <v>364</v>
      </c>
      <c r="C92" s="607" t="s">
        <v>571</v>
      </c>
      <c r="D92" s="1331">
        <v>-4514</v>
      </c>
      <c r="E92" s="1331">
        <v>373</v>
      </c>
      <c r="F92" s="1331">
        <v>0</v>
      </c>
      <c r="G92" s="1329">
        <v>0</v>
      </c>
      <c r="H92" s="1332">
        <v>-4141</v>
      </c>
      <c r="I92" s="1331"/>
      <c r="J92" s="1331">
        <v>1366</v>
      </c>
      <c r="K92" s="1331">
        <v>0</v>
      </c>
      <c r="L92" s="1329">
        <v>-2775</v>
      </c>
    </row>
    <row r="93" spans="1:13" ht="9.75" customHeight="1" x14ac:dyDescent="0.2">
      <c r="A93" s="626">
        <v>3325</v>
      </c>
      <c r="B93" s="638" t="s">
        <v>365</v>
      </c>
      <c r="C93" s="607"/>
      <c r="D93" s="1331">
        <v>0</v>
      </c>
      <c r="E93" s="1331">
        <v>0</v>
      </c>
      <c r="F93" s="1331">
        <v>0</v>
      </c>
      <c r="G93" s="1329">
        <v>0</v>
      </c>
      <c r="H93" s="1332">
        <v>0</v>
      </c>
      <c r="I93" s="1331"/>
      <c r="J93" s="1331">
        <v>0</v>
      </c>
      <c r="K93" s="1331">
        <v>0</v>
      </c>
      <c r="L93" s="1329">
        <v>0</v>
      </c>
    </row>
    <row r="94" spans="1:13" ht="9.75" customHeight="1" x14ac:dyDescent="0.2">
      <c r="A94" s="626">
        <v>3326</v>
      </c>
      <c r="B94" s="638" t="s">
        <v>665</v>
      </c>
      <c r="C94" s="607" t="s">
        <v>571</v>
      </c>
      <c r="D94" s="1331">
        <v>0</v>
      </c>
      <c r="E94" s="1331">
        <v>0</v>
      </c>
      <c r="F94" s="1331">
        <v>0</v>
      </c>
      <c r="G94" s="1329">
        <v>0</v>
      </c>
      <c r="H94" s="1332">
        <v>0</v>
      </c>
      <c r="I94" s="1331"/>
      <c r="J94" s="1331">
        <v>0</v>
      </c>
      <c r="K94" s="1331">
        <v>0</v>
      </c>
      <c r="L94" s="1329">
        <v>0</v>
      </c>
    </row>
    <row r="95" spans="1:13" ht="9.75" customHeight="1" x14ac:dyDescent="0.2">
      <c r="A95" s="626">
        <v>3327</v>
      </c>
      <c r="B95" s="638" t="s">
        <v>366</v>
      </c>
      <c r="C95" s="607" t="s">
        <v>571</v>
      </c>
      <c r="D95" s="1331">
        <v>-74</v>
      </c>
      <c r="E95" s="1331">
        <v>-44</v>
      </c>
      <c r="F95" s="1331">
        <v>0</v>
      </c>
      <c r="G95" s="1329">
        <v>0</v>
      </c>
      <c r="H95" s="1332">
        <v>-118</v>
      </c>
      <c r="I95" s="1331"/>
      <c r="J95" s="1331">
        <v>0</v>
      </c>
      <c r="K95" s="1331">
        <v>0</v>
      </c>
      <c r="L95" s="1329">
        <v>-118</v>
      </c>
    </row>
    <row r="96" spans="1:13" ht="10.5" customHeight="1" x14ac:dyDescent="0.2">
      <c r="A96" s="623">
        <v>3328</v>
      </c>
      <c r="B96" s="658" t="s">
        <v>619</v>
      </c>
      <c r="C96" s="613" t="s">
        <v>571</v>
      </c>
      <c r="D96" s="1839">
        <v>3399</v>
      </c>
      <c r="E96" s="1839">
        <v>80</v>
      </c>
      <c r="F96" s="1839">
        <v>0</v>
      </c>
      <c r="G96" s="1839">
        <v>0</v>
      </c>
      <c r="H96" s="1840">
        <v>3479</v>
      </c>
      <c r="I96" s="1839"/>
      <c r="J96" s="1839">
        <v>-27</v>
      </c>
      <c r="K96" s="1841">
        <v>0</v>
      </c>
      <c r="L96" s="1841">
        <v>3452</v>
      </c>
    </row>
    <row r="97" spans="1:12" ht="14.25" customHeight="1" x14ac:dyDescent="0.2">
      <c r="A97" s="614" t="s">
        <v>58</v>
      </c>
      <c r="B97" s="607"/>
      <c r="C97" s="615"/>
      <c r="D97" s="1241"/>
      <c r="E97" s="1241"/>
      <c r="F97" s="1241"/>
      <c r="G97" s="1241"/>
      <c r="H97" s="1241"/>
      <c r="I97" s="1241"/>
      <c r="J97" s="1241"/>
      <c r="K97" s="1241"/>
      <c r="L97" s="1241"/>
    </row>
    <row r="98" spans="1:12" ht="9.75" customHeight="1" x14ac:dyDescent="0.2">
      <c r="A98" s="614" t="s">
        <v>59</v>
      </c>
      <c r="B98" s="607"/>
      <c r="C98" s="615"/>
      <c r="D98" s="1241"/>
      <c r="E98" s="1241"/>
      <c r="F98" s="1241"/>
      <c r="G98" s="1241"/>
      <c r="H98" s="1241"/>
      <c r="I98" s="1241"/>
      <c r="J98" s="1241"/>
      <c r="K98" s="1241"/>
      <c r="L98" s="1241"/>
    </row>
    <row r="99" spans="1:12" ht="9.75" customHeight="1" x14ac:dyDescent="0.2">
      <c r="A99" s="607" t="s">
        <v>632</v>
      </c>
      <c r="B99" s="607"/>
      <c r="C99" s="615"/>
      <c r="D99" s="1241"/>
      <c r="E99" s="1241"/>
      <c r="F99" s="1241"/>
      <c r="G99" s="1241"/>
      <c r="H99" s="1241"/>
      <c r="I99" s="1241"/>
      <c r="J99" s="1241"/>
      <c r="K99" s="1241"/>
      <c r="L99" s="1241"/>
    </row>
    <row r="100" spans="1:12" ht="9.75" customHeight="1" x14ac:dyDescent="0.2">
      <c r="A100" s="659" t="s">
        <v>633</v>
      </c>
      <c r="B100" s="607"/>
      <c r="C100" s="615"/>
      <c r="D100" s="1241"/>
      <c r="E100" s="1241"/>
      <c r="F100" s="1241"/>
      <c r="G100" s="1241"/>
      <c r="H100" s="1241"/>
      <c r="I100" s="1241"/>
      <c r="J100" s="1241"/>
      <c r="K100" s="1241"/>
      <c r="L100" s="1241"/>
    </row>
  </sheetData>
  <mergeCells count="10">
    <mergeCell ref="A4:B5"/>
    <mergeCell ref="D4:H4"/>
    <mergeCell ref="I4:I5"/>
    <mergeCell ref="J4:J5"/>
    <mergeCell ref="G1:K1"/>
    <mergeCell ref="G2:L2"/>
    <mergeCell ref="G3:H3"/>
    <mergeCell ref="K4:K5"/>
    <mergeCell ref="L4:L5"/>
    <mergeCell ref="A1:B1"/>
  </mergeCells>
  <phoneticPr fontId="2" type="noConversion"/>
  <printOptions horizontalCentered="1"/>
  <pageMargins left="0.19685039370078741" right="0.19685039370078741" top="0.6692913385826772" bottom="0.51181102362204722" header="0" footer="0.31496062992125984"/>
  <pageSetup paperSize="9" scale="92" firstPageNumber="31" fitToWidth="0" fitToHeight="0" orientation="landscape" r:id="rId1"/>
  <headerFooter alignWithMargins="0">
    <oddFooter>&amp;C&amp;P</oddFooter>
  </headerFooter>
  <rowBreaks count="2" manualBreakCount="2">
    <brk id="47" max="11" man="1"/>
    <brk id="72" max="11" man="1"/>
  </row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8">
    <pageSetUpPr fitToPage="1"/>
  </sheetPr>
  <dimension ref="A1:O34"/>
  <sheetViews>
    <sheetView view="pageBreakPreview" zoomScale="75" zoomScaleNormal="100" zoomScaleSheetLayoutView="75" workbookViewId="0">
      <selection sqref="A1:B1"/>
    </sheetView>
  </sheetViews>
  <sheetFormatPr defaultRowHeight="12.75" x14ac:dyDescent="0.2"/>
  <cols>
    <col min="1" max="1" width="4.7109375" style="640" customWidth="1"/>
    <col min="2" max="2" width="35.28515625" style="640" customWidth="1"/>
    <col min="3" max="3" width="0.85546875" style="640" customWidth="1"/>
    <col min="4" max="4" width="10" style="1260" customWidth="1"/>
    <col min="5" max="5" width="10.85546875" style="1260" customWidth="1"/>
    <col min="6" max="12" width="10" style="1260" customWidth="1"/>
    <col min="13" max="13" width="3.28515625" style="640" customWidth="1"/>
    <col min="14" max="14" width="9.140625" style="640"/>
    <col min="15" max="15" width="11" style="640" customWidth="1"/>
    <col min="16" max="16384" width="9.140625" style="640"/>
  </cols>
  <sheetData>
    <row r="1" spans="1:15" ht="27.75" customHeight="1" x14ac:dyDescent="0.2">
      <c r="A1" s="3378" t="s">
        <v>184</v>
      </c>
      <c r="B1" s="3075"/>
      <c r="C1" s="666"/>
      <c r="D1" s="1262"/>
      <c r="E1" s="1253"/>
      <c r="F1" s="1253"/>
      <c r="G1" s="3368" t="str">
        <f>[1]Coverpage!I7</f>
        <v>Poland</v>
      </c>
      <c r="H1" s="3368"/>
      <c r="I1" s="3368"/>
      <c r="J1" s="3368"/>
      <c r="K1" s="3368"/>
      <c r="L1" s="1247">
        <f>[1]Coverpage!I9</f>
        <v>964</v>
      </c>
    </row>
    <row r="2" spans="1:15" x14ac:dyDescent="0.2">
      <c r="A2" s="665" t="s">
        <v>286</v>
      </c>
      <c r="B2" s="667"/>
      <c r="C2" s="668"/>
      <c r="D2" s="1253"/>
      <c r="E2" s="1253"/>
      <c r="F2" s="1253"/>
      <c r="G2" s="3369" t="s">
        <v>549</v>
      </c>
      <c r="H2" s="3369"/>
      <c r="I2" s="3369"/>
      <c r="J2" s="3369"/>
      <c r="K2" s="3369"/>
      <c r="L2" s="3369"/>
    </row>
    <row r="3" spans="1:15" ht="12" customHeight="1" x14ac:dyDescent="0.2">
      <c r="A3" s="676"/>
      <c r="B3" s="669"/>
      <c r="C3" s="670"/>
      <c r="D3" s="1263"/>
      <c r="E3" s="1254"/>
      <c r="F3" s="1254"/>
      <c r="G3" s="3370" t="s">
        <v>550</v>
      </c>
      <c r="H3" s="3370"/>
      <c r="I3" s="1264">
        <f>[8]Coverage!I11</f>
        <v>2008</v>
      </c>
      <c r="J3" s="1254"/>
      <c r="K3" s="1254"/>
      <c r="L3" s="1255"/>
    </row>
    <row r="4" spans="1:15" ht="12" customHeight="1" x14ac:dyDescent="0.2">
      <c r="A4" s="3373" t="s">
        <v>501</v>
      </c>
      <c r="B4" s="3374"/>
      <c r="C4" s="671"/>
      <c r="D4" s="3375" t="s">
        <v>552</v>
      </c>
      <c r="E4" s="3376"/>
      <c r="F4" s="3376"/>
      <c r="G4" s="3376"/>
      <c r="H4" s="3377"/>
      <c r="I4" s="3366" t="s">
        <v>553</v>
      </c>
      <c r="J4" s="3371" t="s">
        <v>554</v>
      </c>
      <c r="K4" s="3366" t="s">
        <v>555</v>
      </c>
      <c r="L4" s="3372" t="s">
        <v>502</v>
      </c>
    </row>
    <row r="5" spans="1:15" ht="34.5" x14ac:dyDescent="0.2">
      <c r="A5" s="3373"/>
      <c r="B5" s="3374"/>
      <c r="C5" s="671"/>
      <c r="D5" s="2090" t="s">
        <v>556</v>
      </c>
      <c r="E5" s="2091" t="s">
        <v>557</v>
      </c>
      <c r="F5" s="2089" t="s">
        <v>558</v>
      </c>
      <c r="G5" s="2091" t="s">
        <v>555</v>
      </c>
      <c r="H5" s="2089" t="s">
        <v>503</v>
      </c>
      <c r="I5" s="3367"/>
      <c r="J5" s="3371"/>
      <c r="K5" s="3367"/>
      <c r="L5" s="3372"/>
    </row>
    <row r="6" spans="1:15" ht="10.5" customHeight="1" x14ac:dyDescent="0.2">
      <c r="A6" s="677"/>
      <c r="B6" s="672"/>
      <c r="C6" s="672"/>
      <c r="D6" s="1265" t="s">
        <v>559</v>
      </c>
      <c r="E6" s="1266" t="s">
        <v>560</v>
      </c>
      <c r="F6" s="1256" t="s">
        <v>561</v>
      </c>
      <c r="G6" s="1266" t="s">
        <v>562</v>
      </c>
      <c r="H6" s="1256" t="s">
        <v>563</v>
      </c>
      <c r="I6" s="1266" t="s">
        <v>564</v>
      </c>
      <c r="J6" s="1256" t="s">
        <v>565</v>
      </c>
      <c r="K6" s="1266" t="s">
        <v>566</v>
      </c>
      <c r="L6" s="1249" t="s">
        <v>567</v>
      </c>
    </row>
    <row r="7" spans="1:15" ht="10.5" customHeight="1" x14ac:dyDescent="0.2">
      <c r="A7" s="663"/>
      <c r="B7" s="673" t="s">
        <v>568</v>
      </c>
      <c r="C7" s="654"/>
      <c r="D7" s="1251" t="str">
        <f>IF([8]Coverage!J18="","",[8]Coverage!J18)</f>
        <v>A</v>
      </c>
      <c r="E7" s="1251" t="str">
        <f>IF([8]Coverage!K18="","",[8]Coverage!K18)</f>
        <v>A</v>
      </c>
      <c r="F7" s="1251" t="str">
        <f>IF([8]Coverage!L18="","",[8]Coverage!L18)</f>
        <v>A</v>
      </c>
      <c r="G7" s="1251" t="str">
        <f>IF([8]Coverage!M18="","",[8]Coverage!M18)</f>
        <v>A</v>
      </c>
      <c r="H7" s="1251" t="str">
        <f>IF([8]Coverage!M18="","",[8]Coverage!M18)</f>
        <v>A</v>
      </c>
      <c r="I7" s="1251" t="str">
        <f>IF([8]Coverage!N18="","",[8]Coverage!N18)</f>
        <v/>
      </c>
      <c r="J7" s="1251" t="str">
        <f>IF([8]Coverage!O18="","",[8]Coverage!O18)</f>
        <v>A</v>
      </c>
      <c r="K7" s="1251" t="str">
        <f>IF([8]Coverage!P18="","",[8]Coverage!P18)</f>
        <v>A</v>
      </c>
      <c r="L7" s="1251" t="str">
        <f>IF([8]Coverage!P18="","",[8]Coverage!P18)</f>
        <v>A</v>
      </c>
    </row>
    <row r="8" spans="1:15" s="910" customFormat="1" ht="15" customHeight="1" x14ac:dyDescent="0.2">
      <c r="A8" s="832">
        <v>63</v>
      </c>
      <c r="B8" s="833" t="s">
        <v>658</v>
      </c>
      <c r="C8" s="912" t="s">
        <v>571</v>
      </c>
      <c r="D8" s="1847">
        <v>567205</v>
      </c>
      <c r="E8" s="1847">
        <v>13473.015960000001</v>
      </c>
      <c r="F8" s="1847">
        <v>0</v>
      </c>
      <c r="G8" s="1847">
        <v>-11366</v>
      </c>
      <c r="H8" s="1847">
        <v>569312</v>
      </c>
      <c r="I8" s="1847"/>
      <c r="J8" s="1847">
        <v>29404</v>
      </c>
      <c r="K8" s="1847">
        <v>-2340</v>
      </c>
      <c r="L8" s="1847">
        <v>596376</v>
      </c>
      <c r="O8" s="913"/>
    </row>
    <row r="9" spans="1:15" ht="12" customHeight="1" x14ac:dyDescent="0.2">
      <c r="A9" s="656" t="s">
        <v>586</v>
      </c>
      <c r="B9" s="631" t="s">
        <v>372</v>
      </c>
      <c r="C9" s="607"/>
      <c r="D9" s="1331">
        <v>0</v>
      </c>
      <c r="E9" s="1331">
        <v>1.5959999999999998E-2</v>
      </c>
      <c r="F9" s="1331">
        <v>0</v>
      </c>
      <c r="G9" s="1331">
        <v>0</v>
      </c>
      <c r="H9" s="1331">
        <v>0</v>
      </c>
      <c r="I9" s="1331"/>
      <c r="J9" s="1331">
        <v>0</v>
      </c>
      <c r="K9" s="1331">
        <v>0</v>
      </c>
      <c r="L9" s="1331">
        <v>0</v>
      </c>
      <c r="O9" s="655"/>
    </row>
    <row r="10" spans="1:15" ht="12" customHeight="1" x14ac:dyDescent="0.2">
      <c r="A10" s="656" t="s">
        <v>373</v>
      </c>
      <c r="B10" s="631" t="s">
        <v>374</v>
      </c>
      <c r="C10" s="607"/>
      <c r="D10" s="1331">
        <v>530988</v>
      </c>
      <c r="E10" s="1331">
        <v>2334</v>
      </c>
      <c r="F10" s="1331">
        <v>0</v>
      </c>
      <c r="G10" s="1331">
        <v>-4271</v>
      </c>
      <c r="H10" s="1331">
        <v>529051</v>
      </c>
      <c r="I10" s="1331"/>
      <c r="J10" s="1331">
        <v>2842</v>
      </c>
      <c r="K10" s="1331">
        <v>-35</v>
      </c>
      <c r="L10" s="1331">
        <v>531858</v>
      </c>
      <c r="O10" s="655"/>
    </row>
    <row r="11" spans="1:15" ht="12" customHeight="1" x14ac:dyDescent="0.2">
      <c r="A11" s="656" t="s">
        <v>375</v>
      </c>
      <c r="B11" s="631" t="s">
        <v>376</v>
      </c>
      <c r="C11" s="607"/>
      <c r="D11" s="1331">
        <v>36217</v>
      </c>
      <c r="E11" s="1331">
        <v>11139</v>
      </c>
      <c r="F11" s="1331">
        <v>0</v>
      </c>
      <c r="G11" s="1331">
        <v>-7095</v>
      </c>
      <c r="H11" s="1331">
        <v>40261</v>
      </c>
      <c r="I11" s="1331"/>
      <c r="J11" s="1331">
        <v>26562</v>
      </c>
      <c r="K11" s="1331">
        <v>-2305</v>
      </c>
      <c r="L11" s="1331">
        <v>64518</v>
      </c>
      <c r="O11" s="655"/>
    </row>
    <row r="12" spans="1:15" ht="12" customHeight="1" x14ac:dyDescent="0.2">
      <c r="A12" s="656" t="s">
        <v>377</v>
      </c>
      <c r="B12" s="631" t="s">
        <v>378</v>
      </c>
      <c r="C12" s="607"/>
      <c r="D12" s="1331">
        <v>0</v>
      </c>
      <c r="E12" s="1331">
        <v>0</v>
      </c>
      <c r="F12" s="1331">
        <v>0</v>
      </c>
      <c r="G12" s="1331">
        <v>0</v>
      </c>
      <c r="H12" s="1331">
        <v>0</v>
      </c>
      <c r="I12" s="1331"/>
      <c r="J12" s="1331">
        <v>0</v>
      </c>
      <c r="K12" s="1331">
        <v>0</v>
      </c>
      <c r="L12" s="1331">
        <v>0</v>
      </c>
      <c r="O12" s="655"/>
    </row>
    <row r="13" spans="1:15" ht="12" customHeight="1" x14ac:dyDescent="0.2">
      <c r="A13" s="656" t="s">
        <v>379</v>
      </c>
      <c r="B13" s="631" t="s">
        <v>380</v>
      </c>
      <c r="C13" s="607"/>
      <c r="D13" s="1331">
        <v>0</v>
      </c>
      <c r="E13" s="1331">
        <v>0</v>
      </c>
      <c r="F13" s="1331">
        <v>0</v>
      </c>
      <c r="G13" s="1331">
        <v>0</v>
      </c>
      <c r="H13" s="1331">
        <v>0</v>
      </c>
      <c r="I13" s="1331"/>
      <c r="J13" s="1331">
        <v>0</v>
      </c>
      <c r="K13" s="1331">
        <v>0</v>
      </c>
      <c r="L13" s="1331">
        <v>0</v>
      </c>
      <c r="O13" s="655"/>
    </row>
    <row r="14" spans="1:15" ht="12" customHeight="1" x14ac:dyDescent="0.2">
      <c r="A14" s="656" t="s">
        <v>381</v>
      </c>
      <c r="B14" s="631" t="s">
        <v>382</v>
      </c>
      <c r="C14" s="607"/>
      <c r="D14" s="1331">
        <v>0</v>
      </c>
      <c r="E14" s="1331">
        <v>0</v>
      </c>
      <c r="F14" s="1331">
        <v>0</v>
      </c>
      <c r="G14" s="1331">
        <v>0</v>
      </c>
      <c r="H14" s="1331">
        <v>0</v>
      </c>
      <c r="I14" s="1331"/>
      <c r="J14" s="1331">
        <v>0</v>
      </c>
      <c r="K14" s="1331">
        <v>0</v>
      </c>
      <c r="L14" s="1331">
        <v>0</v>
      </c>
      <c r="O14" s="655"/>
    </row>
    <row r="15" spans="1:15" ht="12" customHeight="1" x14ac:dyDescent="0.2">
      <c r="A15" s="656" t="s">
        <v>383</v>
      </c>
      <c r="B15" s="631" t="s">
        <v>472</v>
      </c>
      <c r="C15" s="607"/>
      <c r="D15" s="1331">
        <v>0</v>
      </c>
      <c r="E15" s="1331">
        <v>0</v>
      </c>
      <c r="F15" s="1331">
        <v>0</v>
      </c>
      <c r="G15" s="1331">
        <v>0</v>
      </c>
      <c r="H15" s="1331">
        <v>0</v>
      </c>
      <c r="I15" s="1331"/>
      <c r="J15" s="1331">
        <v>0</v>
      </c>
      <c r="K15" s="1331">
        <v>0</v>
      </c>
      <c r="L15" s="1331">
        <v>0</v>
      </c>
      <c r="O15" s="655"/>
    </row>
    <row r="16" spans="1:15" s="910" customFormat="1" ht="13.5" customHeight="1" x14ac:dyDescent="0.2">
      <c r="A16" s="664">
        <v>631</v>
      </c>
      <c r="B16" s="662" t="s">
        <v>817</v>
      </c>
      <c r="C16" s="909" t="s">
        <v>571</v>
      </c>
      <c r="D16" s="1327">
        <v>374149</v>
      </c>
      <c r="E16" s="1327">
        <v>9030.0159600000006</v>
      </c>
      <c r="F16" s="1327">
        <v>0</v>
      </c>
      <c r="G16" s="1327">
        <v>-11366</v>
      </c>
      <c r="H16" s="1327">
        <v>371813.01595999999</v>
      </c>
      <c r="I16" s="1327"/>
      <c r="J16" s="1327">
        <v>25056</v>
      </c>
      <c r="K16" s="1327">
        <v>-2340</v>
      </c>
      <c r="L16" s="1327">
        <v>394529.01595999999</v>
      </c>
      <c r="O16" s="913"/>
    </row>
    <row r="17" spans="1:15" ht="12" customHeight="1" x14ac:dyDescent="0.2">
      <c r="A17" s="663">
        <v>6312</v>
      </c>
      <c r="B17" s="660" t="s">
        <v>616</v>
      </c>
      <c r="C17" s="661" t="s">
        <v>571</v>
      </c>
      <c r="D17" s="1328">
        <v>0</v>
      </c>
      <c r="E17" s="1328">
        <v>1.5959999999999998E-2</v>
      </c>
      <c r="F17" s="1328">
        <v>0</v>
      </c>
      <c r="G17" s="1328">
        <v>0</v>
      </c>
      <c r="H17" s="1328">
        <v>0</v>
      </c>
      <c r="I17" s="1861"/>
      <c r="J17" s="1328">
        <v>0</v>
      </c>
      <c r="K17" s="1328">
        <v>0</v>
      </c>
      <c r="L17" s="1328">
        <v>0</v>
      </c>
      <c r="O17" s="655"/>
    </row>
    <row r="18" spans="1:15" ht="12" customHeight="1" x14ac:dyDescent="0.2">
      <c r="A18" s="663">
        <v>6313</v>
      </c>
      <c r="B18" s="660" t="s">
        <v>368</v>
      </c>
      <c r="C18" s="661" t="s">
        <v>571</v>
      </c>
      <c r="D18" s="1328">
        <v>365670</v>
      </c>
      <c r="E18" s="1328">
        <v>1500</v>
      </c>
      <c r="F18" s="1328">
        <v>0</v>
      </c>
      <c r="G18" s="1328">
        <v>-4271</v>
      </c>
      <c r="H18" s="1328">
        <v>362899</v>
      </c>
      <c r="I18" s="1861"/>
      <c r="J18" s="1328">
        <v>2842</v>
      </c>
      <c r="K18" s="1328">
        <v>-35</v>
      </c>
      <c r="L18" s="1328">
        <v>365706</v>
      </c>
      <c r="N18" s="655"/>
      <c r="O18" s="655"/>
    </row>
    <row r="19" spans="1:15" ht="12" customHeight="1" x14ac:dyDescent="0.2">
      <c r="A19" s="663">
        <v>6314</v>
      </c>
      <c r="B19" s="660" t="s">
        <v>364</v>
      </c>
      <c r="C19" s="661" t="s">
        <v>571</v>
      </c>
      <c r="D19" s="1328">
        <v>8479</v>
      </c>
      <c r="E19" s="1328">
        <v>7530</v>
      </c>
      <c r="F19" s="1328">
        <v>0</v>
      </c>
      <c r="G19" s="1328">
        <v>-7095</v>
      </c>
      <c r="H19" s="1328">
        <v>8914</v>
      </c>
      <c r="I19" s="1861"/>
      <c r="J19" s="1328">
        <v>22214</v>
      </c>
      <c r="K19" s="1328">
        <v>-2305</v>
      </c>
      <c r="L19" s="1328">
        <v>28823</v>
      </c>
      <c r="O19" s="655"/>
    </row>
    <row r="20" spans="1:15" ht="12" customHeight="1" x14ac:dyDescent="0.2">
      <c r="A20" s="663">
        <v>6315</v>
      </c>
      <c r="B20" s="660" t="s">
        <v>473</v>
      </c>
      <c r="C20" s="661"/>
      <c r="D20" s="1328">
        <v>0</v>
      </c>
      <c r="E20" s="1328">
        <v>0</v>
      </c>
      <c r="F20" s="1328">
        <v>0</v>
      </c>
      <c r="G20" s="1328">
        <v>0</v>
      </c>
      <c r="H20" s="1328">
        <v>0</v>
      </c>
      <c r="I20" s="1861"/>
      <c r="J20" s="1328">
        <v>0</v>
      </c>
      <c r="K20" s="1328">
        <v>0</v>
      </c>
      <c r="L20" s="1328">
        <v>0</v>
      </c>
      <c r="O20" s="655"/>
    </row>
    <row r="21" spans="1:15" ht="12" customHeight="1" x14ac:dyDescent="0.2">
      <c r="A21" s="663">
        <v>6316</v>
      </c>
      <c r="B21" s="660" t="s">
        <v>665</v>
      </c>
      <c r="C21" s="661" t="s">
        <v>571</v>
      </c>
      <c r="D21" s="1328">
        <v>0</v>
      </c>
      <c r="E21" s="1328">
        <v>0</v>
      </c>
      <c r="F21" s="1328">
        <v>0</v>
      </c>
      <c r="G21" s="1328">
        <v>0</v>
      </c>
      <c r="H21" s="1328">
        <v>0</v>
      </c>
      <c r="I21" s="1328"/>
      <c r="J21" s="1328">
        <v>0</v>
      </c>
      <c r="K21" s="1328">
        <v>0</v>
      </c>
      <c r="L21" s="1328">
        <v>0</v>
      </c>
      <c r="O21" s="655"/>
    </row>
    <row r="22" spans="1:15" ht="12" customHeight="1" x14ac:dyDescent="0.2">
      <c r="A22" s="663">
        <v>6317</v>
      </c>
      <c r="B22" s="660" t="s">
        <v>366</v>
      </c>
      <c r="C22" s="661" t="s">
        <v>571</v>
      </c>
      <c r="D22" s="1328">
        <v>0</v>
      </c>
      <c r="E22" s="1328">
        <v>0</v>
      </c>
      <c r="F22" s="1328">
        <v>0</v>
      </c>
      <c r="G22" s="1328">
        <v>0</v>
      </c>
      <c r="H22" s="1328">
        <v>0</v>
      </c>
      <c r="I22" s="1328"/>
      <c r="J22" s="1328">
        <v>0</v>
      </c>
      <c r="K22" s="1328">
        <v>0</v>
      </c>
      <c r="L22" s="1328">
        <v>0</v>
      </c>
      <c r="O22" s="655"/>
    </row>
    <row r="23" spans="1:15" ht="12" customHeight="1" x14ac:dyDescent="0.2">
      <c r="A23" s="663">
        <v>6318</v>
      </c>
      <c r="B23" s="660" t="s">
        <v>618</v>
      </c>
      <c r="C23" s="661" t="s">
        <v>571</v>
      </c>
      <c r="D23" s="1328">
        <v>0</v>
      </c>
      <c r="E23" s="1328">
        <v>0</v>
      </c>
      <c r="F23" s="1328">
        <v>0</v>
      </c>
      <c r="G23" s="1328">
        <v>0</v>
      </c>
      <c r="H23" s="1328">
        <v>0</v>
      </c>
      <c r="I23" s="1328"/>
      <c r="J23" s="1328">
        <v>0</v>
      </c>
      <c r="K23" s="1328">
        <v>0</v>
      </c>
      <c r="L23" s="1328">
        <v>0</v>
      </c>
      <c r="O23" s="655"/>
    </row>
    <row r="24" spans="1:15" s="910" customFormat="1" ht="15" customHeight="1" x14ac:dyDescent="0.2">
      <c r="A24" s="664">
        <v>632</v>
      </c>
      <c r="B24" s="662" t="s">
        <v>825</v>
      </c>
      <c r="C24" s="909" t="s">
        <v>571</v>
      </c>
      <c r="D24" s="1327">
        <v>193056</v>
      </c>
      <c r="E24" s="1327">
        <v>4443</v>
      </c>
      <c r="F24" s="1327">
        <v>0</v>
      </c>
      <c r="G24" s="1327">
        <v>0</v>
      </c>
      <c r="H24" s="1327">
        <v>197499</v>
      </c>
      <c r="I24" s="1327"/>
      <c r="J24" s="1327">
        <v>4348</v>
      </c>
      <c r="K24" s="1327">
        <v>0</v>
      </c>
      <c r="L24" s="1327">
        <v>201847</v>
      </c>
      <c r="O24" s="913"/>
    </row>
    <row r="25" spans="1:15" ht="12" customHeight="1" x14ac:dyDescent="0.2">
      <c r="A25" s="663">
        <v>6322</v>
      </c>
      <c r="B25" s="660" t="s">
        <v>362</v>
      </c>
      <c r="C25" s="661" t="s">
        <v>571</v>
      </c>
      <c r="D25" s="1328">
        <v>0</v>
      </c>
      <c r="E25" s="1328">
        <v>0</v>
      </c>
      <c r="F25" s="1328">
        <v>0</v>
      </c>
      <c r="G25" s="1328">
        <v>0</v>
      </c>
      <c r="H25" s="1858">
        <v>0</v>
      </c>
      <c r="I25" s="1861"/>
      <c r="J25" s="1328">
        <v>0</v>
      </c>
      <c r="K25" s="1328">
        <v>0</v>
      </c>
      <c r="L25" s="1859">
        <v>0</v>
      </c>
      <c r="O25" s="655"/>
    </row>
    <row r="26" spans="1:15" ht="12" customHeight="1" x14ac:dyDescent="0.2">
      <c r="A26" s="663">
        <v>6323</v>
      </c>
      <c r="B26" s="660" t="s">
        <v>368</v>
      </c>
      <c r="C26" s="661" t="s">
        <v>571</v>
      </c>
      <c r="D26" s="1328">
        <v>165318</v>
      </c>
      <c r="E26" s="1328">
        <v>834</v>
      </c>
      <c r="F26" s="1328">
        <v>0</v>
      </c>
      <c r="G26" s="1328">
        <v>0</v>
      </c>
      <c r="H26" s="1858">
        <v>166152</v>
      </c>
      <c r="I26" s="1861"/>
      <c r="J26" s="1328">
        <v>0</v>
      </c>
      <c r="K26" s="1328">
        <v>0</v>
      </c>
      <c r="L26" s="1859">
        <v>166152</v>
      </c>
      <c r="O26" s="655"/>
    </row>
    <row r="27" spans="1:15" ht="12" customHeight="1" x14ac:dyDescent="0.2">
      <c r="A27" s="663">
        <v>6324</v>
      </c>
      <c r="B27" s="660" t="s">
        <v>364</v>
      </c>
      <c r="C27" s="661" t="s">
        <v>571</v>
      </c>
      <c r="D27" s="1328">
        <v>27738</v>
      </c>
      <c r="E27" s="1328">
        <v>3609</v>
      </c>
      <c r="F27" s="1328">
        <v>0</v>
      </c>
      <c r="G27" s="1328">
        <v>0</v>
      </c>
      <c r="H27" s="1858">
        <v>31347</v>
      </c>
      <c r="I27" s="1861"/>
      <c r="J27" s="1328">
        <v>4348</v>
      </c>
      <c r="K27" s="1328">
        <v>0</v>
      </c>
      <c r="L27" s="1859">
        <v>35695</v>
      </c>
      <c r="O27" s="655"/>
    </row>
    <row r="28" spans="1:15" ht="12" customHeight="1" x14ac:dyDescent="0.2">
      <c r="A28" s="663">
        <v>6325</v>
      </c>
      <c r="B28" s="660" t="s">
        <v>474</v>
      </c>
      <c r="C28" s="661"/>
      <c r="D28" s="1328">
        <v>0</v>
      </c>
      <c r="E28" s="1328">
        <v>0</v>
      </c>
      <c r="F28" s="1328">
        <v>0</v>
      </c>
      <c r="G28" s="1328">
        <v>0</v>
      </c>
      <c r="H28" s="1858">
        <v>0</v>
      </c>
      <c r="I28" s="1861"/>
      <c r="J28" s="1328">
        <v>0</v>
      </c>
      <c r="K28" s="1328">
        <v>0</v>
      </c>
      <c r="L28" s="1859">
        <v>0</v>
      </c>
      <c r="O28" s="655"/>
    </row>
    <row r="29" spans="1:15" ht="12" customHeight="1" x14ac:dyDescent="0.2">
      <c r="A29" s="663">
        <v>6326</v>
      </c>
      <c r="B29" s="660" t="s">
        <v>665</v>
      </c>
      <c r="C29" s="661" t="s">
        <v>571</v>
      </c>
      <c r="D29" s="1328">
        <v>0</v>
      </c>
      <c r="E29" s="1328">
        <v>0</v>
      </c>
      <c r="F29" s="1328">
        <v>0</v>
      </c>
      <c r="G29" s="1328">
        <v>0</v>
      </c>
      <c r="H29" s="1858">
        <v>0</v>
      </c>
      <c r="I29" s="1328"/>
      <c r="J29" s="1328">
        <v>0</v>
      </c>
      <c r="K29" s="1328">
        <v>0</v>
      </c>
      <c r="L29" s="1859">
        <v>0</v>
      </c>
      <c r="O29" s="655"/>
    </row>
    <row r="30" spans="1:15" ht="12" customHeight="1" x14ac:dyDescent="0.2">
      <c r="A30" s="663">
        <v>6327</v>
      </c>
      <c r="B30" s="660" t="s">
        <v>366</v>
      </c>
      <c r="C30" s="661" t="s">
        <v>571</v>
      </c>
      <c r="D30" s="1328">
        <v>0</v>
      </c>
      <c r="E30" s="1328">
        <v>0</v>
      </c>
      <c r="F30" s="1328">
        <v>0</v>
      </c>
      <c r="G30" s="1328">
        <v>0</v>
      </c>
      <c r="H30" s="1858">
        <v>0</v>
      </c>
      <c r="I30" s="1328"/>
      <c r="J30" s="1328">
        <v>0</v>
      </c>
      <c r="K30" s="1328">
        <v>0</v>
      </c>
      <c r="L30" s="1859">
        <v>0</v>
      </c>
      <c r="O30" s="655"/>
    </row>
    <row r="31" spans="1:15" ht="12" customHeight="1" x14ac:dyDescent="0.2">
      <c r="A31" s="677">
        <v>6328</v>
      </c>
      <c r="B31" s="675" t="s">
        <v>619</v>
      </c>
      <c r="C31" s="674" t="s">
        <v>571</v>
      </c>
      <c r="D31" s="1853">
        <v>0</v>
      </c>
      <c r="E31" s="1853">
        <v>0</v>
      </c>
      <c r="F31" s="1853">
        <v>0</v>
      </c>
      <c r="G31" s="1853">
        <v>0</v>
      </c>
      <c r="H31" s="1853">
        <v>0</v>
      </c>
      <c r="I31" s="1853"/>
      <c r="J31" s="1853">
        <v>0</v>
      </c>
      <c r="K31" s="1853">
        <v>0</v>
      </c>
      <c r="L31" s="1853">
        <v>0</v>
      </c>
      <c r="O31" s="655"/>
    </row>
    <row r="32" spans="1:15" ht="12.75" customHeight="1" x14ac:dyDescent="0.2">
      <c r="A32" s="639" t="s">
        <v>634</v>
      </c>
      <c r="B32" s="661"/>
      <c r="C32" s="621"/>
      <c r="D32" s="1267"/>
      <c r="E32" s="1267"/>
      <c r="F32" s="1267"/>
      <c r="G32" s="1267"/>
      <c r="H32" s="1267"/>
      <c r="I32" s="1267"/>
      <c r="J32" s="1267"/>
      <c r="K32" s="1267"/>
      <c r="L32" s="1267"/>
    </row>
    <row r="33" spans="1:12" ht="9.75" customHeight="1" x14ac:dyDescent="0.2">
      <c r="A33" s="639" t="s">
        <v>635</v>
      </c>
      <c r="B33" s="661"/>
      <c r="C33" s="621"/>
      <c r="D33" s="1259"/>
      <c r="E33" s="1259"/>
      <c r="F33" s="1259"/>
      <c r="G33" s="1259"/>
      <c r="H33" s="1259"/>
      <c r="I33" s="1259"/>
      <c r="J33" s="1259"/>
      <c r="K33" s="1259"/>
      <c r="L33" s="1259"/>
    </row>
    <row r="34" spans="1:12" ht="9.75" customHeight="1" x14ac:dyDescent="0.2">
      <c r="A34" s="639" t="s">
        <v>636</v>
      </c>
      <c r="B34" s="661"/>
      <c r="C34" s="621"/>
      <c r="D34" s="1252"/>
      <c r="E34" s="1268"/>
      <c r="F34" s="1252"/>
      <c r="G34" s="1252"/>
      <c r="H34" s="1252"/>
      <c r="I34" s="1252"/>
      <c r="J34" s="1252"/>
      <c r="K34" s="1252"/>
      <c r="L34" s="1252"/>
    </row>
  </sheetData>
  <mergeCells count="10">
    <mergeCell ref="A4:B5"/>
    <mergeCell ref="D4:H4"/>
    <mergeCell ref="I4:I5"/>
    <mergeCell ref="J4:J5"/>
    <mergeCell ref="G1:K1"/>
    <mergeCell ref="G2:L2"/>
    <mergeCell ref="G3:H3"/>
    <mergeCell ref="K4:K5"/>
    <mergeCell ref="L4:L5"/>
    <mergeCell ref="A1:B1"/>
  </mergeCells>
  <phoneticPr fontId="2" type="noConversion"/>
  <printOptions horizontalCentered="1"/>
  <pageMargins left="0.19685039370078741" right="0.19685039370078741" top="0.6692913385826772" bottom="0.51181102362204722" header="0" footer="0.31496062992125984"/>
  <pageSetup paperSize="9" firstPageNumber="31" fitToWidth="0" orientation="landscape" r:id="rId1"/>
  <headerFooter alignWithMargins="0">
    <oddFooter>&amp;C&amp;P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9">
    <pageSetUpPr fitToPage="1"/>
  </sheetPr>
  <dimension ref="A1:N36"/>
  <sheetViews>
    <sheetView view="pageBreakPreview" zoomScale="75" zoomScaleNormal="100" zoomScaleSheetLayoutView="75" workbookViewId="0">
      <selection sqref="A1:B1"/>
    </sheetView>
  </sheetViews>
  <sheetFormatPr defaultRowHeight="12.75" x14ac:dyDescent="0.2"/>
  <cols>
    <col min="1" max="1" width="4.7109375" style="598" customWidth="1"/>
    <col min="2" max="2" width="35.28515625" style="598" customWidth="1"/>
    <col min="3" max="3" width="0.85546875" style="598" customWidth="1"/>
    <col min="4" max="4" width="10" style="1244" customWidth="1"/>
    <col min="5" max="6" width="11" style="1244" customWidth="1"/>
    <col min="7" max="12" width="10" style="1244" customWidth="1"/>
    <col min="13" max="13" width="3.28515625" style="598" customWidth="1"/>
    <col min="14" max="16384" width="9.140625" style="598"/>
  </cols>
  <sheetData>
    <row r="1" spans="1:14" ht="27.75" customHeight="1" x14ac:dyDescent="0.2">
      <c r="A1" s="3363" t="s">
        <v>184</v>
      </c>
      <c r="B1" s="3075"/>
      <c r="C1" s="597"/>
      <c r="D1" s="1220"/>
      <c r="E1" s="1221"/>
      <c r="F1" s="1221"/>
      <c r="G1" s="3354" t="str">
        <f>[1]Coverpage!I7</f>
        <v>Poland</v>
      </c>
      <c r="H1" s="3354"/>
      <c r="I1" s="3354"/>
      <c r="J1" s="3354"/>
      <c r="K1" s="3354"/>
      <c r="L1" s="1222">
        <f>[1]Coverpage!I9</f>
        <v>964</v>
      </c>
    </row>
    <row r="2" spans="1:14" x14ac:dyDescent="0.2">
      <c r="A2" s="596" t="s">
        <v>44</v>
      </c>
      <c r="B2" s="630"/>
      <c r="C2" s="619"/>
      <c r="D2" s="1221"/>
      <c r="E2" s="1221"/>
      <c r="F2" s="1221"/>
      <c r="G2" s="3355" t="s">
        <v>549</v>
      </c>
      <c r="H2" s="3355"/>
      <c r="I2" s="3355"/>
      <c r="J2" s="3355"/>
      <c r="K2" s="3355"/>
      <c r="L2" s="3355"/>
    </row>
    <row r="3" spans="1:14" ht="12" customHeight="1" x14ac:dyDescent="0.2">
      <c r="A3" s="622"/>
      <c r="B3" s="602"/>
      <c r="C3" s="603"/>
      <c r="D3" s="1224"/>
      <c r="E3" s="1225"/>
      <c r="F3" s="1225"/>
      <c r="G3" s="3356" t="s">
        <v>550</v>
      </c>
      <c r="H3" s="3356"/>
      <c r="I3" s="1226">
        <v>2008</v>
      </c>
      <c r="J3" s="1225"/>
      <c r="K3" s="1225"/>
      <c r="L3" s="1227"/>
      <c r="N3" s="2045"/>
    </row>
    <row r="4" spans="1:14" ht="12" customHeight="1" x14ac:dyDescent="0.2">
      <c r="A4" s="3357" t="s">
        <v>45</v>
      </c>
      <c r="B4" s="3358"/>
      <c r="C4" s="601"/>
      <c r="D4" s="3359" t="s">
        <v>552</v>
      </c>
      <c r="E4" s="3360"/>
      <c r="F4" s="3360"/>
      <c r="G4" s="3360"/>
      <c r="H4" s="3361"/>
      <c r="I4" s="3350" t="s">
        <v>553</v>
      </c>
      <c r="J4" s="3362" t="s">
        <v>554</v>
      </c>
      <c r="K4" s="3350" t="s">
        <v>555</v>
      </c>
      <c r="L4" s="3352" t="s">
        <v>60</v>
      </c>
    </row>
    <row r="5" spans="1:14" ht="34.5" x14ac:dyDescent="0.2">
      <c r="A5" s="3357"/>
      <c r="B5" s="3358"/>
      <c r="C5" s="601"/>
      <c r="D5" s="2043" t="s">
        <v>556</v>
      </c>
      <c r="E5" s="2044" t="s">
        <v>557</v>
      </c>
      <c r="F5" s="2042" t="s">
        <v>558</v>
      </c>
      <c r="G5" s="2044" t="s">
        <v>555</v>
      </c>
      <c r="H5" s="2042" t="s">
        <v>61</v>
      </c>
      <c r="I5" s="3351"/>
      <c r="J5" s="3362"/>
      <c r="K5" s="3351"/>
      <c r="L5" s="3352"/>
    </row>
    <row r="6" spans="1:14" ht="10.5" customHeight="1" x14ac:dyDescent="0.2">
      <c r="A6" s="623"/>
      <c r="B6" s="604"/>
      <c r="C6" s="604"/>
      <c r="D6" s="1228" t="s">
        <v>559</v>
      </c>
      <c r="E6" s="1229" t="s">
        <v>560</v>
      </c>
      <c r="F6" s="1230" t="s">
        <v>561</v>
      </c>
      <c r="G6" s="1229" t="s">
        <v>562</v>
      </c>
      <c r="H6" s="1230" t="s">
        <v>563</v>
      </c>
      <c r="I6" s="1229" t="s">
        <v>564</v>
      </c>
      <c r="J6" s="1230" t="s">
        <v>565</v>
      </c>
      <c r="K6" s="1229" t="s">
        <v>566</v>
      </c>
      <c r="L6" s="1231" t="s">
        <v>567</v>
      </c>
    </row>
    <row r="7" spans="1:14" ht="10.5" customHeight="1" x14ac:dyDescent="0.2">
      <c r="A7" s="626"/>
      <c r="B7" s="605" t="s">
        <v>568</v>
      </c>
      <c r="C7" s="618"/>
      <c r="D7" s="1269" t="str">
        <f>IF([8]Coverage!J18="","",[8]Coverage!J18)</f>
        <v>A</v>
      </c>
      <c r="E7" s="1269" t="str">
        <f>IF([8]Coverage!K18="","",[8]Coverage!K18)</f>
        <v>A</v>
      </c>
      <c r="F7" s="1269" t="str">
        <f>IF([8]Coverage!L18="","",[8]Coverage!L18)</f>
        <v>A</v>
      </c>
      <c r="G7" s="1269" t="str">
        <f>IF([8]Coverage!M18="","",[8]Coverage!M18)</f>
        <v>A</v>
      </c>
      <c r="H7" s="1269" t="str">
        <f>IF([8]Coverage!M18="","",[8]Coverage!M18)</f>
        <v>A</v>
      </c>
      <c r="I7" s="1269" t="str">
        <f>IF([8]Coverage!N18="","",[8]Coverage!N18)</f>
        <v/>
      </c>
      <c r="J7" s="1269" t="str">
        <f>IF([8]Coverage!O18="","",[8]Coverage!O18)</f>
        <v>A</v>
      </c>
      <c r="K7" s="1269" t="str">
        <f>IF([8]Coverage!P18="","",[8]Coverage!P18)</f>
        <v>A</v>
      </c>
      <c r="L7" s="1269" t="str">
        <f>IF([8]Coverage!P18="","",[8]Coverage!P18)</f>
        <v>A</v>
      </c>
    </row>
    <row r="8" spans="1:14" s="897" customFormat="1" ht="15" customHeight="1" x14ac:dyDescent="0.2">
      <c r="A8" s="650">
        <v>7</v>
      </c>
      <c r="B8" s="825" t="s">
        <v>388</v>
      </c>
      <c r="C8" s="911" t="s">
        <v>571</v>
      </c>
      <c r="D8" s="1326">
        <v>310892</v>
      </c>
      <c r="E8" s="1326">
        <v>49276</v>
      </c>
      <c r="F8" s="1326">
        <v>210216</v>
      </c>
      <c r="G8" s="1326">
        <v>-98107</v>
      </c>
      <c r="H8" s="1326">
        <v>472277</v>
      </c>
      <c r="I8" s="1326"/>
      <c r="J8" s="1326">
        <v>174876</v>
      </c>
      <c r="K8" s="1326">
        <v>-90089</v>
      </c>
      <c r="L8" s="1326">
        <v>557064</v>
      </c>
    </row>
    <row r="9" spans="1:14" s="897" customFormat="1" ht="16.5" customHeight="1" x14ac:dyDescent="0.2">
      <c r="A9" s="625">
        <v>701</v>
      </c>
      <c r="B9" s="637" t="s">
        <v>659</v>
      </c>
      <c r="C9" s="894" t="s">
        <v>571</v>
      </c>
      <c r="D9" s="1327">
        <v>62955</v>
      </c>
      <c r="E9" s="1327">
        <v>5097</v>
      </c>
      <c r="F9" s="1327">
        <v>52</v>
      </c>
      <c r="G9" s="1327">
        <v>-2838</v>
      </c>
      <c r="H9" s="1327">
        <v>65266</v>
      </c>
      <c r="I9" s="1327"/>
      <c r="J9" s="1327">
        <v>16713</v>
      </c>
      <c r="K9" s="1327">
        <v>-11826</v>
      </c>
      <c r="L9" s="1327">
        <v>70153</v>
      </c>
    </row>
    <row r="10" spans="1:14" ht="11.25" customHeight="1" x14ac:dyDescent="0.2">
      <c r="A10" s="626">
        <v>7017</v>
      </c>
      <c r="B10" s="638" t="s">
        <v>392</v>
      </c>
      <c r="C10" s="607" t="s">
        <v>571</v>
      </c>
      <c r="D10" s="1328">
        <v>28579</v>
      </c>
      <c r="E10" s="1328">
        <v>405</v>
      </c>
      <c r="F10" s="1328">
        <v>52</v>
      </c>
      <c r="G10" s="1328">
        <v>-174</v>
      </c>
      <c r="H10" s="1328">
        <v>28862</v>
      </c>
      <c r="I10" s="1328"/>
      <c r="J10" s="1328">
        <v>1667</v>
      </c>
      <c r="K10" s="1328">
        <v>0</v>
      </c>
      <c r="L10" s="1329">
        <v>30529</v>
      </c>
    </row>
    <row r="11" spans="1:14" ht="12" customHeight="1" x14ac:dyDescent="0.2">
      <c r="A11" s="626">
        <v>7018</v>
      </c>
      <c r="B11" s="638" t="s">
        <v>676</v>
      </c>
      <c r="C11" s="607"/>
      <c r="D11" s="1328">
        <v>9757</v>
      </c>
      <c r="E11" s="1328">
        <v>0</v>
      </c>
      <c r="F11" s="1328">
        <v>0</v>
      </c>
      <c r="G11" s="1328">
        <v>0</v>
      </c>
      <c r="H11" s="1328">
        <v>9757</v>
      </c>
      <c r="I11" s="1328"/>
      <c r="J11" s="1328">
        <v>1433</v>
      </c>
      <c r="K11" s="1328">
        <v>-11190</v>
      </c>
      <c r="L11" s="1329">
        <v>0</v>
      </c>
    </row>
    <row r="12" spans="1:14" s="897" customFormat="1" ht="16.5" customHeight="1" x14ac:dyDescent="0.2">
      <c r="A12" s="625">
        <v>702</v>
      </c>
      <c r="B12" s="637" t="s">
        <v>396</v>
      </c>
      <c r="C12" s="894" t="s">
        <v>571</v>
      </c>
      <c r="D12" s="1327">
        <v>19961</v>
      </c>
      <c r="E12" s="1327">
        <v>872</v>
      </c>
      <c r="F12" s="1327">
        <v>0</v>
      </c>
      <c r="G12" s="1327">
        <v>-125</v>
      </c>
      <c r="H12" s="1327">
        <v>20708</v>
      </c>
      <c r="I12" s="1327"/>
      <c r="J12" s="1327">
        <v>59</v>
      </c>
      <c r="K12" s="1327">
        <v>-224</v>
      </c>
      <c r="L12" s="1330">
        <v>20543</v>
      </c>
    </row>
    <row r="13" spans="1:14" s="897" customFormat="1" ht="16.5" customHeight="1" x14ac:dyDescent="0.2">
      <c r="A13" s="625">
        <v>703</v>
      </c>
      <c r="B13" s="637" t="s">
        <v>398</v>
      </c>
      <c r="C13" s="894" t="s">
        <v>571</v>
      </c>
      <c r="D13" s="1327">
        <v>23759</v>
      </c>
      <c r="E13" s="1327">
        <v>1483</v>
      </c>
      <c r="F13" s="1327">
        <v>0</v>
      </c>
      <c r="G13" s="1327">
        <v>-359</v>
      </c>
      <c r="H13" s="1327">
        <v>24883</v>
      </c>
      <c r="I13" s="1327"/>
      <c r="J13" s="1327">
        <v>3223</v>
      </c>
      <c r="K13" s="1327">
        <v>-1966</v>
      </c>
      <c r="L13" s="1330">
        <v>26140</v>
      </c>
    </row>
    <row r="14" spans="1:14" s="897" customFormat="1" ht="16.5" customHeight="1" x14ac:dyDescent="0.2">
      <c r="A14" s="625">
        <v>704</v>
      </c>
      <c r="B14" s="637" t="s">
        <v>202</v>
      </c>
      <c r="C14" s="894" t="s">
        <v>571</v>
      </c>
      <c r="D14" s="1327">
        <v>33928</v>
      </c>
      <c r="E14" s="1327">
        <v>8035</v>
      </c>
      <c r="F14" s="1327">
        <v>0</v>
      </c>
      <c r="G14" s="1327">
        <v>-3881</v>
      </c>
      <c r="H14" s="1327">
        <v>38082</v>
      </c>
      <c r="I14" s="1327"/>
      <c r="J14" s="1327">
        <v>28381</v>
      </c>
      <c r="K14" s="1327">
        <v>-3259</v>
      </c>
      <c r="L14" s="1330">
        <v>63204</v>
      </c>
    </row>
    <row r="15" spans="1:14" ht="10.5" customHeight="1" x14ac:dyDescent="0.2">
      <c r="A15" s="626">
        <v>7042</v>
      </c>
      <c r="B15" s="638" t="s">
        <v>46</v>
      </c>
      <c r="C15" s="607" t="s">
        <v>571</v>
      </c>
      <c r="D15" s="1328">
        <v>10803</v>
      </c>
      <c r="E15" s="1328">
        <v>3455</v>
      </c>
      <c r="F15" s="1328">
        <v>0</v>
      </c>
      <c r="G15" s="1328">
        <v>-3131</v>
      </c>
      <c r="H15" s="1328">
        <v>11127</v>
      </c>
      <c r="I15" s="1328"/>
      <c r="J15" s="1328">
        <v>1726</v>
      </c>
      <c r="K15" s="1328">
        <v>-1139</v>
      </c>
      <c r="L15" s="1329">
        <v>11714</v>
      </c>
    </row>
    <row r="16" spans="1:14" ht="10.5" customHeight="1" x14ac:dyDescent="0.2">
      <c r="A16" s="626">
        <v>7043</v>
      </c>
      <c r="B16" s="638" t="s">
        <v>520</v>
      </c>
      <c r="C16" s="607" t="s">
        <v>571</v>
      </c>
      <c r="D16" s="1328">
        <v>487</v>
      </c>
      <c r="E16" s="1328">
        <v>0</v>
      </c>
      <c r="F16" s="1328">
        <v>0</v>
      </c>
      <c r="G16" s="1328">
        <v>0</v>
      </c>
      <c r="H16" s="1328">
        <v>487</v>
      </c>
      <c r="I16" s="1328"/>
      <c r="J16" s="1328">
        <v>6</v>
      </c>
      <c r="K16" s="1328">
        <v>0</v>
      </c>
      <c r="L16" s="1329">
        <v>493</v>
      </c>
    </row>
    <row r="17" spans="1:12" ht="10.5" customHeight="1" x14ac:dyDescent="0.2">
      <c r="A17" s="626">
        <v>7044</v>
      </c>
      <c r="B17" s="638" t="s">
        <v>521</v>
      </c>
      <c r="C17" s="607" t="s">
        <v>571</v>
      </c>
      <c r="D17" s="1328">
        <v>1249</v>
      </c>
      <c r="E17" s="1328">
        <v>5</v>
      </c>
      <c r="F17" s="1328">
        <v>0</v>
      </c>
      <c r="G17" s="1328">
        <v>-643</v>
      </c>
      <c r="H17" s="1328">
        <v>611</v>
      </c>
      <c r="I17" s="1328"/>
      <c r="J17" s="1328">
        <v>327</v>
      </c>
      <c r="K17" s="1328">
        <v>-76</v>
      </c>
      <c r="L17" s="1329">
        <v>862</v>
      </c>
    </row>
    <row r="18" spans="1:12" ht="10.5" customHeight="1" x14ac:dyDescent="0.2">
      <c r="A18" s="626">
        <v>7045</v>
      </c>
      <c r="B18" s="638" t="s">
        <v>522</v>
      </c>
      <c r="C18" s="607" t="s">
        <v>571</v>
      </c>
      <c r="D18" s="1328">
        <v>19500</v>
      </c>
      <c r="E18" s="1328">
        <v>3002</v>
      </c>
      <c r="F18" s="1328">
        <v>0</v>
      </c>
      <c r="G18" s="1328">
        <v>-22</v>
      </c>
      <c r="H18" s="1328">
        <v>22480</v>
      </c>
      <c r="I18" s="1328"/>
      <c r="J18" s="1328">
        <v>25063</v>
      </c>
      <c r="K18" s="1328">
        <v>-1754</v>
      </c>
      <c r="L18" s="1329">
        <v>45789</v>
      </c>
    </row>
    <row r="19" spans="1:12" ht="10.5" customHeight="1" x14ac:dyDescent="0.2">
      <c r="A19" s="626">
        <v>7046</v>
      </c>
      <c r="B19" s="638" t="s">
        <v>460</v>
      </c>
      <c r="C19" s="607" t="s">
        <v>571</v>
      </c>
      <c r="D19" s="1328">
        <v>120</v>
      </c>
      <c r="E19" s="1328">
        <v>3</v>
      </c>
      <c r="F19" s="1328">
        <v>0</v>
      </c>
      <c r="G19" s="1328">
        <v>-2</v>
      </c>
      <c r="H19" s="1328">
        <v>121</v>
      </c>
      <c r="I19" s="1328"/>
      <c r="J19" s="1328">
        <v>1</v>
      </c>
      <c r="K19" s="1328">
        <v>0</v>
      </c>
      <c r="L19" s="1329">
        <v>122</v>
      </c>
    </row>
    <row r="20" spans="1:12" s="897" customFormat="1" ht="16.5" customHeight="1" x14ac:dyDescent="0.2">
      <c r="A20" s="625">
        <v>705</v>
      </c>
      <c r="B20" s="637" t="s">
        <v>407</v>
      </c>
      <c r="C20" s="894" t="s">
        <v>571</v>
      </c>
      <c r="D20" s="1327">
        <v>425</v>
      </c>
      <c r="E20" s="1327">
        <v>969</v>
      </c>
      <c r="F20" s="1327">
        <v>0</v>
      </c>
      <c r="G20" s="1327">
        <v>-278</v>
      </c>
      <c r="H20" s="1327">
        <v>1116</v>
      </c>
      <c r="I20" s="1327"/>
      <c r="J20" s="1327">
        <v>6980</v>
      </c>
      <c r="K20" s="1327">
        <v>-297</v>
      </c>
      <c r="L20" s="1330">
        <v>7799</v>
      </c>
    </row>
    <row r="21" spans="1:12" s="897" customFormat="1" ht="16.5" customHeight="1" x14ac:dyDescent="0.2">
      <c r="A21" s="625">
        <v>706</v>
      </c>
      <c r="B21" s="637" t="s">
        <v>409</v>
      </c>
      <c r="C21" s="894" t="s">
        <v>571</v>
      </c>
      <c r="D21" s="1327">
        <v>1594</v>
      </c>
      <c r="E21" s="1327">
        <v>991</v>
      </c>
      <c r="F21" s="1327">
        <v>0</v>
      </c>
      <c r="G21" s="1327">
        <v>-307</v>
      </c>
      <c r="H21" s="1327">
        <v>2278</v>
      </c>
      <c r="I21" s="1327"/>
      <c r="J21" s="1327">
        <v>9506</v>
      </c>
      <c r="K21" s="1327">
        <v>-999</v>
      </c>
      <c r="L21" s="1330">
        <v>10785</v>
      </c>
    </row>
    <row r="22" spans="1:12" s="897" customFormat="1" ht="16.5" customHeight="1" x14ac:dyDescent="0.2">
      <c r="A22" s="625">
        <v>707</v>
      </c>
      <c r="B22" s="637" t="s">
        <v>411</v>
      </c>
      <c r="C22" s="894" t="s">
        <v>571</v>
      </c>
      <c r="D22" s="1327">
        <v>5993</v>
      </c>
      <c r="E22" s="1327">
        <v>8754</v>
      </c>
      <c r="F22" s="1327">
        <v>51306</v>
      </c>
      <c r="G22" s="1327">
        <v>-8840</v>
      </c>
      <c r="H22" s="1327">
        <v>57213</v>
      </c>
      <c r="I22" s="1327"/>
      <c r="J22" s="1327">
        <v>27254</v>
      </c>
      <c r="K22" s="1327">
        <v>-24396</v>
      </c>
      <c r="L22" s="1330">
        <v>60071</v>
      </c>
    </row>
    <row r="23" spans="1:12" ht="10.5" customHeight="1" x14ac:dyDescent="0.2">
      <c r="A23" s="626">
        <v>7072</v>
      </c>
      <c r="B23" s="638" t="s">
        <v>776</v>
      </c>
      <c r="C23" s="607" t="s">
        <v>571</v>
      </c>
      <c r="D23" s="1328">
        <v>1605</v>
      </c>
      <c r="E23" s="1328">
        <v>3384</v>
      </c>
      <c r="F23" s="1328">
        <v>17033</v>
      </c>
      <c r="G23" s="1328">
        <v>-2089</v>
      </c>
      <c r="H23" s="1328">
        <v>19933</v>
      </c>
      <c r="I23" s="1328"/>
      <c r="J23" s="1328">
        <v>10339</v>
      </c>
      <c r="K23" s="1328">
        <v>-7952</v>
      </c>
      <c r="L23" s="1329">
        <v>22320</v>
      </c>
    </row>
    <row r="24" spans="1:12" ht="10.5" customHeight="1" x14ac:dyDescent="0.2">
      <c r="A24" s="626">
        <v>7073</v>
      </c>
      <c r="B24" s="638" t="s">
        <v>777</v>
      </c>
      <c r="C24" s="607" t="s">
        <v>571</v>
      </c>
      <c r="D24" s="1328">
        <v>1743</v>
      </c>
      <c r="E24" s="1328">
        <v>5090</v>
      </c>
      <c r="F24" s="1328">
        <v>25549</v>
      </c>
      <c r="G24" s="1328">
        <v>-3141</v>
      </c>
      <c r="H24" s="1328">
        <v>29241</v>
      </c>
      <c r="I24" s="1328"/>
      <c r="J24" s="1328">
        <v>16997</v>
      </c>
      <c r="K24" s="1328">
        <v>-12685</v>
      </c>
      <c r="L24" s="1329">
        <v>33553</v>
      </c>
    </row>
    <row r="25" spans="1:12" ht="10.5" customHeight="1" x14ac:dyDescent="0.2">
      <c r="A25" s="626">
        <v>7074</v>
      </c>
      <c r="B25" s="638" t="s">
        <v>778</v>
      </c>
      <c r="C25" s="607" t="s">
        <v>571</v>
      </c>
      <c r="D25" s="1328">
        <v>1009</v>
      </c>
      <c r="E25" s="1328">
        <v>155</v>
      </c>
      <c r="F25" s="1328">
        <v>154</v>
      </c>
      <c r="G25" s="1328">
        <v>-33</v>
      </c>
      <c r="H25" s="1328">
        <v>1285</v>
      </c>
      <c r="I25" s="1328"/>
      <c r="J25" s="1328">
        <v>166</v>
      </c>
      <c r="K25" s="1328">
        <v>-71</v>
      </c>
      <c r="L25" s="1329">
        <v>1380</v>
      </c>
    </row>
    <row r="26" spans="1:12" s="897" customFormat="1" ht="16.5" customHeight="1" x14ac:dyDescent="0.2">
      <c r="A26" s="625">
        <v>708</v>
      </c>
      <c r="B26" s="637" t="s">
        <v>416</v>
      </c>
      <c r="C26" s="894" t="s">
        <v>571</v>
      </c>
      <c r="D26" s="1327">
        <v>2459</v>
      </c>
      <c r="E26" s="1327">
        <v>2204</v>
      </c>
      <c r="F26" s="1327">
        <v>0</v>
      </c>
      <c r="G26" s="1327">
        <v>-667</v>
      </c>
      <c r="H26" s="1327">
        <v>3996</v>
      </c>
      <c r="I26" s="1327"/>
      <c r="J26" s="1327">
        <v>12492</v>
      </c>
      <c r="K26" s="1327">
        <v>-892</v>
      </c>
      <c r="L26" s="1330">
        <v>15596</v>
      </c>
    </row>
    <row r="27" spans="1:12" s="897" customFormat="1" ht="16.5" customHeight="1" x14ac:dyDescent="0.2">
      <c r="A27" s="625">
        <v>709</v>
      </c>
      <c r="B27" s="637" t="s">
        <v>418</v>
      </c>
      <c r="C27" s="894" t="s">
        <v>571</v>
      </c>
      <c r="D27" s="1327">
        <v>45447</v>
      </c>
      <c r="E27" s="1327">
        <v>15832</v>
      </c>
      <c r="F27" s="1327">
        <v>0</v>
      </c>
      <c r="G27" s="1327">
        <v>-11105</v>
      </c>
      <c r="H27" s="1327">
        <v>50174</v>
      </c>
      <c r="I27" s="1327"/>
      <c r="J27" s="1327">
        <v>48228</v>
      </c>
      <c r="K27" s="1327">
        <v>-32101</v>
      </c>
      <c r="L27" s="1330">
        <v>66301</v>
      </c>
    </row>
    <row r="28" spans="1:12" ht="10.5" customHeight="1" x14ac:dyDescent="0.2">
      <c r="A28" s="626">
        <v>7091</v>
      </c>
      <c r="B28" s="638" t="s">
        <v>779</v>
      </c>
      <c r="C28" s="607" t="s">
        <v>571</v>
      </c>
      <c r="D28" s="1328">
        <v>652</v>
      </c>
      <c r="E28" s="1331">
        <v>0</v>
      </c>
      <c r="F28" s="1331">
        <v>0</v>
      </c>
      <c r="G28" s="1331">
        <v>-1</v>
      </c>
      <c r="H28" s="1332">
        <v>651</v>
      </c>
      <c r="I28" s="1331"/>
      <c r="J28" s="1331">
        <v>22928</v>
      </c>
      <c r="K28" s="1331">
        <v>-124</v>
      </c>
      <c r="L28" s="1329">
        <v>23455</v>
      </c>
    </row>
    <row r="29" spans="1:12" ht="10.5" customHeight="1" x14ac:dyDescent="0.2">
      <c r="A29" s="626">
        <v>7092</v>
      </c>
      <c r="B29" s="638" t="s">
        <v>673</v>
      </c>
      <c r="C29" s="607" t="s">
        <v>571</v>
      </c>
      <c r="D29" s="1328">
        <v>679</v>
      </c>
      <c r="E29" s="1331">
        <v>7</v>
      </c>
      <c r="F29" s="1331">
        <v>0</v>
      </c>
      <c r="G29" s="1331">
        <v>-2</v>
      </c>
      <c r="H29" s="1332">
        <v>684</v>
      </c>
      <c r="I29" s="1331"/>
      <c r="J29" s="1331">
        <v>19438</v>
      </c>
      <c r="K29" s="1331">
        <v>-40</v>
      </c>
      <c r="L29" s="1329">
        <v>20082</v>
      </c>
    </row>
    <row r="30" spans="1:12" ht="10.5" customHeight="1" x14ac:dyDescent="0.2">
      <c r="A30" s="626">
        <v>7094</v>
      </c>
      <c r="B30" s="638" t="s">
        <v>674</v>
      </c>
      <c r="C30" s="607" t="s">
        <v>571</v>
      </c>
      <c r="D30" s="1328">
        <v>10996</v>
      </c>
      <c r="E30" s="1331">
        <v>15673</v>
      </c>
      <c r="F30" s="1331">
        <v>0</v>
      </c>
      <c r="G30" s="1331">
        <v>-11094</v>
      </c>
      <c r="H30" s="1332">
        <v>15575</v>
      </c>
      <c r="I30" s="1331"/>
      <c r="J30" s="1331">
        <v>85</v>
      </c>
      <c r="K30" s="1331">
        <v>-162</v>
      </c>
      <c r="L30" s="1329">
        <v>15498</v>
      </c>
    </row>
    <row r="31" spans="1:12" s="897" customFormat="1" ht="16.5" customHeight="1" x14ac:dyDescent="0.2">
      <c r="A31" s="642">
        <v>710</v>
      </c>
      <c r="B31" s="643" t="s">
        <v>423</v>
      </c>
      <c r="C31" s="899" t="s">
        <v>571</v>
      </c>
      <c r="D31" s="1333">
        <v>114371</v>
      </c>
      <c r="E31" s="1333">
        <v>5039</v>
      </c>
      <c r="F31" s="1333">
        <v>158858</v>
      </c>
      <c r="G31" s="1333">
        <v>-69707</v>
      </c>
      <c r="H31" s="1333">
        <v>208561</v>
      </c>
      <c r="I31" s="1333"/>
      <c r="J31" s="1333">
        <v>22040</v>
      </c>
      <c r="K31" s="1333">
        <v>-14129</v>
      </c>
      <c r="L31" s="1333">
        <v>216472</v>
      </c>
    </row>
    <row r="32" spans="1:12" ht="12.75" customHeight="1" x14ac:dyDescent="0.2">
      <c r="A32" s="614" t="s">
        <v>58</v>
      </c>
      <c r="B32" s="607"/>
      <c r="C32" s="607"/>
      <c r="D32" s="1236"/>
      <c r="E32" s="1236"/>
      <c r="F32" s="1236"/>
      <c r="G32" s="1236"/>
      <c r="H32" s="1236"/>
      <c r="I32" s="1236"/>
      <c r="J32" s="1236"/>
      <c r="K32" s="1236"/>
      <c r="L32" s="1236"/>
    </row>
    <row r="33" spans="1:12" ht="9.75" customHeight="1" x14ac:dyDescent="0.2">
      <c r="A33" s="614" t="s">
        <v>59</v>
      </c>
      <c r="B33" s="607"/>
      <c r="C33" s="607"/>
      <c r="D33" s="1236"/>
      <c r="E33" s="1236"/>
      <c r="F33" s="1236"/>
      <c r="G33" s="1236"/>
      <c r="H33" s="1236"/>
      <c r="I33" s="1236"/>
      <c r="J33" s="1236"/>
      <c r="K33" s="1236"/>
      <c r="L33" s="1236"/>
    </row>
    <row r="34" spans="1:12" ht="9.75" customHeight="1" x14ac:dyDescent="0.2">
      <c r="A34" s="659" t="s">
        <v>675</v>
      </c>
      <c r="B34" s="607"/>
      <c r="C34" s="607"/>
      <c r="D34" s="1236"/>
      <c r="E34" s="1236"/>
      <c r="F34" s="1236"/>
      <c r="G34" s="1236"/>
      <c r="H34" s="1236"/>
      <c r="I34" s="1236"/>
      <c r="J34" s="1236"/>
      <c r="K34" s="1236"/>
      <c r="L34" s="1236"/>
    </row>
    <row r="35" spans="1:12" ht="10.5" customHeight="1" x14ac:dyDescent="0.2"/>
    <row r="36" spans="1:12" ht="10.5" customHeight="1" x14ac:dyDescent="0.2"/>
  </sheetData>
  <mergeCells count="10">
    <mergeCell ref="A4:B5"/>
    <mergeCell ref="D4:H4"/>
    <mergeCell ref="I4:I5"/>
    <mergeCell ref="J4:J5"/>
    <mergeCell ref="G1:K1"/>
    <mergeCell ref="G2:L2"/>
    <mergeCell ref="G3:H3"/>
    <mergeCell ref="K4:K5"/>
    <mergeCell ref="L4:L5"/>
    <mergeCell ref="A1:B1"/>
  </mergeCells>
  <phoneticPr fontId="2" type="noConversion"/>
  <printOptions horizontalCentered="1"/>
  <pageMargins left="0.19685039370078741" right="0.19685039370078741" top="0.6692913385826772" bottom="0.51181102362204722" header="0" footer="0.31496062992125984"/>
  <pageSetup paperSize="9" firstPageNumber="31" fitToWidth="0" orientation="landscape" r:id="rId1"/>
  <headerFooter alignWithMargins="0">
    <oddFooter>&amp;C&amp;P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A1:AL35"/>
  <sheetViews>
    <sheetView view="pageBreakPreview" zoomScale="50" zoomScaleNormal="100" zoomScaleSheetLayoutView="50" workbookViewId="0">
      <selection activeCell="H36" sqref="H36"/>
    </sheetView>
  </sheetViews>
  <sheetFormatPr defaultRowHeight="12.75" x14ac:dyDescent="0.2"/>
  <cols>
    <col min="1" max="1" width="4.7109375" style="46" bestFit="1" customWidth="1"/>
    <col min="2" max="2" width="25.7109375" style="46" customWidth="1"/>
    <col min="3" max="12" width="9.7109375" style="46" customWidth="1"/>
    <col min="13" max="13" width="9.5703125" style="46" customWidth="1"/>
    <col min="14" max="14" width="9.28515625" style="46" customWidth="1"/>
    <col min="15" max="16" width="9.5703125" style="46" customWidth="1"/>
    <col min="17" max="17" width="9.28515625" style="46" customWidth="1"/>
    <col min="18" max="18" width="9.7109375" style="46" customWidth="1"/>
    <col min="19" max="19" width="9.5703125" style="46" customWidth="1"/>
    <col min="20" max="20" width="9.140625" style="46"/>
    <col min="21" max="21" width="9.7109375" style="46" customWidth="1"/>
    <col min="22" max="22" width="9.5703125" style="46" customWidth="1"/>
    <col min="23" max="23" width="9.140625" style="46"/>
    <col min="24" max="24" width="9.7109375" style="46" customWidth="1"/>
    <col min="25" max="25" width="9.5703125" style="46" customWidth="1"/>
    <col min="26" max="26" width="9.140625" style="46"/>
    <col min="27" max="27" width="9.7109375" style="46" customWidth="1"/>
    <col min="28" max="28" width="9.5703125" style="46" customWidth="1"/>
    <col min="29" max="30" width="9.140625" style="46"/>
    <col min="31" max="31" width="10.140625" style="46" customWidth="1"/>
    <col min="32" max="33" width="9.140625" style="46"/>
    <col min="34" max="34" width="10" style="46" customWidth="1"/>
    <col min="35" max="36" width="9.140625" style="46"/>
    <col min="37" max="37" width="10" style="46" customWidth="1"/>
    <col min="38" max="242" width="9.140625" style="46"/>
    <col min="243" max="243" width="4.7109375" style="46" bestFit="1" customWidth="1"/>
    <col min="244" max="244" width="25.7109375" style="46" customWidth="1"/>
    <col min="245" max="254" width="9.7109375" style="46" customWidth="1"/>
    <col min="255" max="255" width="9.5703125" style="46" customWidth="1"/>
    <col min="256" max="256" width="9.28515625" style="46" customWidth="1"/>
    <col min="257" max="258" width="9.5703125" style="46" customWidth="1"/>
    <col min="259" max="259" width="9.28515625" style="46" customWidth="1"/>
    <col min="260" max="260" width="9.7109375" style="46" customWidth="1"/>
    <col min="261" max="261" width="9.5703125" style="46" customWidth="1"/>
    <col min="262" max="262" width="9.140625" style="46"/>
    <col min="263" max="263" width="9.7109375" style="46" customWidth="1"/>
    <col min="264" max="264" width="9.5703125" style="46" customWidth="1"/>
    <col min="265" max="265" width="9.140625" style="46"/>
    <col min="266" max="266" width="9.7109375" style="46" customWidth="1"/>
    <col min="267" max="267" width="9.5703125" style="46" customWidth="1"/>
    <col min="268" max="268" width="9.140625" style="46"/>
    <col min="269" max="269" width="9.7109375" style="46" customWidth="1"/>
    <col min="270" max="270" width="9.5703125" style="46" customWidth="1"/>
    <col min="271" max="272" width="9.140625" style="46"/>
    <col min="273" max="273" width="10.140625" style="46" customWidth="1"/>
    <col min="274" max="275" width="9.140625" style="46"/>
    <col min="276" max="276" width="10" style="46" customWidth="1"/>
    <col min="277" max="278" width="9.140625" style="46"/>
    <col min="279" max="279" width="10" style="46" customWidth="1"/>
    <col min="280" max="280" width="9.140625" style="46"/>
    <col min="281" max="281" width="11.140625" style="46" customWidth="1"/>
    <col min="282" max="285" width="9.85546875" style="46" bestFit="1" customWidth="1"/>
    <col min="286" max="286" width="11.28515625" style="46" bestFit="1" customWidth="1"/>
    <col min="287" max="288" width="11.28515625" style="46" customWidth="1"/>
    <col min="289" max="293" width="11.28515625" style="46" bestFit="1" customWidth="1"/>
    <col min="294" max="498" width="9.140625" style="46"/>
    <col min="499" max="499" width="4.7109375" style="46" bestFit="1" customWidth="1"/>
    <col min="500" max="500" width="25.7109375" style="46" customWidth="1"/>
    <col min="501" max="510" width="9.7109375" style="46" customWidth="1"/>
    <col min="511" max="511" width="9.5703125" style="46" customWidth="1"/>
    <col min="512" max="512" width="9.28515625" style="46" customWidth="1"/>
    <col min="513" max="514" width="9.5703125" style="46" customWidth="1"/>
    <col min="515" max="515" width="9.28515625" style="46" customWidth="1"/>
    <col min="516" max="516" width="9.7109375" style="46" customWidth="1"/>
    <col min="517" max="517" width="9.5703125" style="46" customWidth="1"/>
    <col min="518" max="518" width="9.140625" style="46"/>
    <col min="519" max="519" width="9.7109375" style="46" customWidth="1"/>
    <col min="520" max="520" width="9.5703125" style="46" customWidth="1"/>
    <col min="521" max="521" width="9.140625" style="46"/>
    <col min="522" max="522" width="9.7109375" style="46" customWidth="1"/>
    <col min="523" max="523" width="9.5703125" style="46" customWidth="1"/>
    <col min="524" max="524" width="9.140625" style="46"/>
    <col min="525" max="525" width="9.7109375" style="46" customWidth="1"/>
    <col min="526" max="526" width="9.5703125" style="46" customWidth="1"/>
    <col min="527" max="528" width="9.140625" style="46"/>
    <col min="529" max="529" width="10.140625" style="46" customWidth="1"/>
    <col min="530" max="531" width="9.140625" style="46"/>
    <col min="532" max="532" width="10" style="46" customWidth="1"/>
    <col min="533" max="534" width="9.140625" style="46"/>
    <col min="535" max="535" width="10" style="46" customWidth="1"/>
    <col min="536" max="536" width="9.140625" style="46"/>
    <col min="537" max="537" width="11.140625" style="46" customWidth="1"/>
    <col min="538" max="541" width="9.85546875" style="46" bestFit="1" customWidth="1"/>
    <col min="542" max="542" width="11.28515625" style="46" bestFit="1" customWidth="1"/>
    <col min="543" max="544" width="11.28515625" style="46" customWidth="1"/>
    <col min="545" max="549" width="11.28515625" style="46" bestFit="1" customWidth="1"/>
    <col min="550" max="754" width="9.140625" style="46"/>
    <col min="755" max="755" width="4.7109375" style="46" bestFit="1" customWidth="1"/>
    <col min="756" max="756" width="25.7109375" style="46" customWidth="1"/>
    <col min="757" max="766" width="9.7109375" style="46" customWidth="1"/>
    <col min="767" max="767" width="9.5703125" style="46" customWidth="1"/>
    <col min="768" max="768" width="9.28515625" style="46" customWidth="1"/>
    <col min="769" max="770" width="9.5703125" style="46" customWidth="1"/>
    <col min="771" max="771" width="9.28515625" style="46" customWidth="1"/>
    <col min="772" max="772" width="9.7109375" style="46" customWidth="1"/>
    <col min="773" max="773" width="9.5703125" style="46" customWidth="1"/>
    <col min="774" max="774" width="9.140625" style="46"/>
    <col min="775" max="775" width="9.7109375" style="46" customWidth="1"/>
    <col min="776" max="776" width="9.5703125" style="46" customWidth="1"/>
    <col min="777" max="777" width="9.140625" style="46"/>
    <col min="778" max="778" width="9.7109375" style="46" customWidth="1"/>
    <col min="779" max="779" width="9.5703125" style="46" customWidth="1"/>
    <col min="780" max="780" width="9.140625" style="46"/>
    <col min="781" max="781" width="9.7109375" style="46" customWidth="1"/>
    <col min="782" max="782" width="9.5703125" style="46" customWidth="1"/>
    <col min="783" max="784" width="9.140625" style="46"/>
    <col min="785" max="785" width="10.140625" style="46" customWidth="1"/>
    <col min="786" max="787" width="9.140625" style="46"/>
    <col min="788" max="788" width="10" style="46" customWidth="1"/>
    <col min="789" max="790" width="9.140625" style="46"/>
    <col min="791" max="791" width="10" style="46" customWidth="1"/>
    <col min="792" max="792" width="9.140625" style="46"/>
    <col min="793" max="793" width="11.140625" style="46" customWidth="1"/>
    <col min="794" max="797" width="9.85546875" style="46" bestFit="1" customWidth="1"/>
    <col min="798" max="798" width="11.28515625" style="46" bestFit="1" customWidth="1"/>
    <col min="799" max="800" width="11.28515625" style="46" customWidth="1"/>
    <col min="801" max="805" width="11.28515625" style="46" bestFit="1" customWidth="1"/>
    <col min="806" max="1010" width="9.140625" style="46"/>
    <col min="1011" max="1011" width="4.7109375" style="46" bestFit="1" customWidth="1"/>
    <col min="1012" max="1012" width="25.7109375" style="46" customWidth="1"/>
    <col min="1013" max="1022" width="9.7109375" style="46" customWidth="1"/>
    <col min="1023" max="1023" width="9.5703125" style="46" customWidth="1"/>
    <col min="1024" max="1024" width="9.28515625" style="46" customWidth="1"/>
    <col min="1025" max="1026" width="9.5703125" style="46" customWidth="1"/>
    <col min="1027" max="1027" width="9.28515625" style="46" customWidth="1"/>
    <col min="1028" max="1028" width="9.7109375" style="46" customWidth="1"/>
    <col min="1029" max="1029" width="9.5703125" style="46" customWidth="1"/>
    <col min="1030" max="1030" width="9.140625" style="46"/>
    <col min="1031" max="1031" width="9.7109375" style="46" customWidth="1"/>
    <col min="1032" max="1032" width="9.5703125" style="46" customWidth="1"/>
    <col min="1033" max="1033" width="9.140625" style="46"/>
    <col min="1034" max="1034" width="9.7109375" style="46" customWidth="1"/>
    <col min="1035" max="1035" width="9.5703125" style="46" customWidth="1"/>
    <col min="1036" max="1036" width="9.140625" style="46"/>
    <col min="1037" max="1037" width="9.7109375" style="46" customWidth="1"/>
    <col min="1038" max="1038" width="9.5703125" style="46" customWidth="1"/>
    <col min="1039" max="1040" width="9.140625" style="46"/>
    <col min="1041" max="1041" width="10.140625" style="46" customWidth="1"/>
    <col min="1042" max="1043" width="9.140625" style="46"/>
    <col min="1044" max="1044" width="10" style="46" customWidth="1"/>
    <col min="1045" max="1046" width="9.140625" style="46"/>
    <col min="1047" max="1047" width="10" style="46" customWidth="1"/>
    <col min="1048" max="1048" width="9.140625" style="46"/>
    <col min="1049" max="1049" width="11.140625" style="46" customWidth="1"/>
    <col min="1050" max="1053" width="9.85546875" style="46" bestFit="1" customWidth="1"/>
    <col min="1054" max="1054" width="11.28515625" style="46" bestFit="1" customWidth="1"/>
    <col min="1055" max="1056" width="11.28515625" style="46" customWidth="1"/>
    <col min="1057" max="1061" width="11.28515625" style="46" bestFit="1" customWidth="1"/>
    <col min="1062" max="1266" width="9.140625" style="46"/>
    <col min="1267" max="1267" width="4.7109375" style="46" bestFit="1" customWidth="1"/>
    <col min="1268" max="1268" width="25.7109375" style="46" customWidth="1"/>
    <col min="1269" max="1278" width="9.7109375" style="46" customWidth="1"/>
    <col min="1279" max="1279" width="9.5703125" style="46" customWidth="1"/>
    <col min="1280" max="1280" width="9.28515625" style="46" customWidth="1"/>
    <col min="1281" max="1282" width="9.5703125" style="46" customWidth="1"/>
    <col min="1283" max="1283" width="9.28515625" style="46" customWidth="1"/>
    <col min="1284" max="1284" width="9.7109375" style="46" customWidth="1"/>
    <col min="1285" max="1285" width="9.5703125" style="46" customWidth="1"/>
    <col min="1286" max="1286" width="9.140625" style="46"/>
    <col min="1287" max="1287" width="9.7109375" style="46" customWidth="1"/>
    <col min="1288" max="1288" width="9.5703125" style="46" customWidth="1"/>
    <col min="1289" max="1289" width="9.140625" style="46"/>
    <col min="1290" max="1290" width="9.7109375" style="46" customWidth="1"/>
    <col min="1291" max="1291" width="9.5703125" style="46" customWidth="1"/>
    <col min="1292" max="1292" width="9.140625" style="46"/>
    <col min="1293" max="1293" width="9.7109375" style="46" customWidth="1"/>
    <col min="1294" max="1294" width="9.5703125" style="46" customWidth="1"/>
    <col min="1295" max="1296" width="9.140625" style="46"/>
    <col min="1297" max="1297" width="10.140625" style="46" customWidth="1"/>
    <col min="1298" max="1299" width="9.140625" style="46"/>
    <col min="1300" max="1300" width="10" style="46" customWidth="1"/>
    <col min="1301" max="1302" width="9.140625" style="46"/>
    <col min="1303" max="1303" width="10" style="46" customWidth="1"/>
    <col min="1304" max="1304" width="9.140625" style="46"/>
    <col min="1305" max="1305" width="11.140625" style="46" customWidth="1"/>
    <col min="1306" max="1309" width="9.85546875" style="46" bestFit="1" customWidth="1"/>
    <col min="1310" max="1310" width="11.28515625" style="46" bestFit="1" customWidth="1"/>
    <col min="1311" max="1312" width="11.28515625" style="46" customWidth="1"/>
    <col min="1313" max="1317" width="11.28515625" style="46" bestFit="1" customWidth="1"/>
    <col min="1318" max="1522" width="9.140625" style="46"/>
    <col min="1523" max="1523" width="4.7109375" style="46" bestFit="1" customWidth="1"/>
    <col min="1524" max="1524" width="25.7109375" style="46" customWidth="1"/>
    <col min="1525" max="1534" width="9.7109375" style="46" customWidth="1"/>
    <col min="1535" max="1535" width="9.5703125" style="46" customWidth="1"/>
    <col min="1536" max="1536" width="9.28515625" style="46" customWidth="1"/>
    <col min="1537" max="1538" width="9.5703125" style="46" customWidth="1"/>
    <col min="1539" max="1539" width="9.28515625" style="46" customWidth="1"/>
    <col min="1540" max="1540" width="9.7109375" style="46" customWidth="1"/>
    <col min="1541" max="1541" width="9.5703125" style="46" customWidth="1"/>
    <col min="1542" max="1542" width="9.140625" style="46"/>
    <col min="1543" max="1543" width="9.7109375" style="46" customWidth="1"/>
    <col min="1544" max="1544" width="9.5703125" style="46" customWidth="1"/>
    <col min="1545" max="1545" width="9.140625" style="46"/>
    <col min="1546" max="1546" width="9.7109375" style="46" customWidth="1"/>
    <col min="1547" max="1547" width="9.5703125" style="46" customWidth="1"/>
    <col min="1548" max="1548" width="9.140625" style="46"/>
    <col min="1549" max="1549" width="9.7109375" style="46" customWidth="1"/>
    <col min="1550" max="1550" width="9.5703125" style="46" customWidth="1"/>
    <col min="1551" max="1552" width="9.140625" style="46"/>
    <col min="1553" max="1553" width="10.140625" style="46" customWidth="1"/>
    <col min="1554" max="1555" width="9.140625" style="46"/>
    <col min="1556" max="1556" width="10" style="46" customWidth="1"/>
    <col min="1557" max="1558" width="9.140625" style="46"/>
    <col min="1559" max="1559" width="10" style="46" customWidth="1"/>
    <col min="1560" max="1560" width="9.140625" style="46"/>
    <col min="1561" max="1561" width="11.140625" style="46" customWidth="1"/>
    <col min="1562" max="1565" width="9.85546875" style="46" bestFit="1" customWidth="1"/>
    <col min="1566" max="1566" width="11.28515625" style="46" bestFit="1" customWidth="1"/>
    <col min="1567" max="1568" width="11.28515625" style="46" customWidth="1"/>
    <col min="1569" max="1573" width="11.28515625" style="46" bestFit="1" customWidth="1"/>
    <col min="1574" max="1778" width="9.140625" style="46"/>
    <col min="1779" max="1779" width="4.7109375" style="46" bestFit="1" customWidth="1"/>
    <col min="1780" max="1780" width="25.7109375" style="46" customWidth="1"/>
    <col min="1781" max="1790" width="9.7109375" style="46" customWidth="1"/>
    <col min="1791" max="1791" width="9.5703125" style="46" customWidth="1"/>
    <col min="1792" max="1792" width="9.28515625" style="46" customWidth="1"/>
    <col min="1793" max="1794" width="9.5703125" style="46" customWidth="1"/>
    <col min="1795" max="1795" width="9.28515625" style="46" customWidth="1"/>
    <col min="1796" max="1796" width="9.7109375" style="46" customWidth="1"/>
    <col min="1797" max="1797" width="9.5703125" style="46" customWidth="1"/>
    <col min="1798" max="1798" width="9.140625" style="46"/>
    <col min="1799" max="1799" width="9.7109375" style="46" customWidth="1"/>
    <col min="1800" max="1800" width="9.5703125" style="46" customWidth="1"/>
    <col min="1801" max="1801" width="9.140625" style="46"/>
    <col min="1802" max="1802" width="9.7109375" style="46" customWidth="1"/>
    <col min="1803" max="1803" width="9.5703125" style="46" customWidth="1"/>
    <col min="1804" max="1804" width="9.140625" style="46"/>
    <col min="1805" max="1805" width="9.7109375" style="46" customWidth="1"/>
    <col min="1806" max="1806" width="9.5703125" style="46" customWidth="1"/>
    <col min="1807" max="1808" width="9.140625" style="46"/>
    <col min="1809" max="1809" width="10.140625" style="46" customWidth="1"/>
    <col min="1810" max="1811" width="9.140625" style="46"/>
    <col min="1812" max="1812" width="10" style="46" customWidth="1"/>
    <col min="1813" max="1814" width="9.140625" style="46"/>
    <col min="1815" max="1815" width="10" style="46" customWidth="1"/>
    <col min="1816" max="1816" width="9.140625" style="46"/>
    <col min="1817" max="1817" width="11.140625" style="46" customWidth="1"/>
    <col min="1818" max="1821" width="9.85546875" style="46" bestFit="1" customWidth="1"/>
    <col min="1822" max="1822" width="11.28515625" style="46" bestFit="1" customWidth="1"/>
    <col min="1823" max="1824" width="11.28515625" style="46" customWidth="1"/>
    <col min="1825" max="1829" width="11.28515625" style="46" bestFit="1" customWidth="1"/>
    <col min="1830" max="2034" width="9.140625" style="46"/>
    <col min="2035" max="2035" width="4.7109375" style="46" bestFit="1" customWidth="1"/>
    <col min="2036" max="2036" width="25.7109375" style="46" customWidth="1"/>
    <col min="2037" max="2046" width="9.7109375" style="46" customWidth="1"/>
    <col min="2047" max="2047" width="9.5703125" style="46" customWidth="1"/>
    <col min="2048" max="2048" width="9.28515625" style="46" customWidth="1"/>
    <col min="2049" max="2050" width="9.5703125" style="46" customWidth="1"/>
    <col min="2051" max="2051" width="9.28515625" style="46" customWidth="1"/>
    <col min="2052" max="2052" width="9.7109375" style="46" customWidth="1"/>
    <col min="2053" max="2053" width="9.5703125" style="46" customWidth="1"/>
    <col min="2054" max="2054" width="9.140625" style="46"/>
    <col min="2055" max="2055" width="9.7109375" style="46" customWidth="1"/>
    <col min="2056" max="2056" width="9.5703125" style="46" customWidth="1"/>
    <col min="2057" max="2057" width="9.140625" style="46"/>
    <col min="2058" max="2058" width="9.7109375" style="46" customWidth="1"/>
    <col min="2059" max="2059" width="9.5703125" style="46" customWidth="1"/>
    <col min="2060" max="2060" width="9.140625" style="46"/>
    <col min="2061" max="2061" width="9.7109375" style="46" customWidth="1"/>
    <col min="2062" max="2062" width="9.5703125" style="46" customWidth="1"/>
    <col min="2063" max="2064" width="9.140625" style="46"/>
    <col min="2065" max="2065" width="10.140625" style="46" customWidth="1"/>
    <col min="2066" max="2067" width="9.140625" style="46"/>
    <col min="2068" max="2068" width="10" style="46" customWidth="1"/>
    <col min="2069" max="2070" width="9.140625" style="46"/>
    <col min="2071" max="2071" width="10" style="46" customWidth="1"/>
    <col min="2072" max="2072" width="9.140625" style="46"/>
    <col min="2073" max="2073" width="11.140625" style="46" customWidth="1"/>
    <col min="2074" max="2077" width="9.85546875" style="46" bestFit="1" customWidth="1"/>
    <col min="2078" max="2078" width="11.28515625" style="46" bestFit="1" customWidth="1"/>
    <col min="2079" max="2080" width="11.28515625" style="46" customWidth="1"/>
    <col min="2081" max="2085" width="11.28515625" style="46" bestFit="1" customWidth="1"/>
    <col min="2086" max="2290" width="9.140625" style="46"/>
    <col min="2291" max="2291" width="4.7109375" style="46" bestFit="1" customWidth="1"/>
    <col min="2292" max="2292" width="25.7109375" style="46" customWidth="1"/>
    <col min="2293" max="2302" width="9.7109375" style="46" customWidth="1"/>
    <col min="2303" max="2303" width="9.5703125" style="46" customWidth="1"/>
    <col min="2304" max="2304" width="9.28515625" style="46" customWidth="1"/>
    <col min="2305" max="2306" width="9.5703125" style="46" customWidth="1"/>
    <col min="2307" max="2307" width="9.28515625" style="46" customWidth="1"/>
    <col min="2308" max="2308" width="9.7109375" style="46" customWidth="1"/>
    <col min="2309" max="2309" width="9.5703125" style="46" customWidth="1"/>
    <col min="2310" max="2310" width="9.140625" style="46"/>
    <col min="2311" max="2311" width="9.7109375" style="46" customWidth="1"/>
    <col min="2312" max="2312" width="9.5703125" style="46" customWidth="1"/>
    <col min="2313" max="2313" width="9.140625" style="46"/>
    <col min="2314" max="2314" width="9.7109375" style="46" customWidth="1"/>
    <col min="2315" max="2315" width="9.5703125" style="46" customWidth="1"/>
    <col min="2316" max="2316" width="9.140625" style="46"/>
    <col min="2317" max="2317" width="9.7109375" style="46" customWidth="1"/>
    <col min="2318" max="2318" width="9.5703125" style="46" customWidth="1"/>
    <col min="2319" max="2320" width="9.140625" style="46"/>
    <col min="2321" max="2321" width="10.140625" style="46" customWidth="1"/>
    <col min="2322" max="2323" width="9.140625" style="46"/>
    <col min="2324" max="2324" width="10" style="46" customWidth="1"/>
    <col min="2325" max="2326" width="9.140625" style="46"/>
    <col min="2327" max="2327" width="10" style="46" customWidth="1"/>
    <col min="2328" max="2328" width="9.140625" style="46"/>
    <col min="2329" max="2329" width="11.140625" style="46" customWidth="1"/>
    <col min="2330" max="2333" width="9.85546875" style="46" bestFit="1" customWidth="1"/>
    <col min="2334" max="2334" width="11.28515625" style="46" bestFit="1" customWidth="1"/>
    <col min="2335" max="2336" width="11.28515625" style="46" customWidth="1"/>
    <col min="2337" max="2341" width="11.28515625" style="46" bestFit="1" customWidth="1"/>
    <col min="2342" max="2546" width="9.140625" style="46"/>
    <col min="2547" max="2547" width="4.7109375" style="46" bestFit="1" customWidth="1"/>
    <col min="2548" max="2548" width="25.7109375" style="46" customWidth="1"/>
    <col min="2549" max="2558" width="9.7109375" style="46" customWidth="1"/>
    <col min="2559" max="2559" width="9.5703125" style="46" customWidth="1"/>
    <col min="2560" max="2560" width="9.28515625" style="46" customWidth="1"/>
    <col min="2561" max="2562" width="9.5703125" style="46" customWidth="1"/>
    <col min="2563" max="2563" width="9.28515625" style="46" customWidth="1"/>
    <col min="2564" max="2564" width="9.7109375" style="46" customWidth="1"/>
    <col min="2565" max="2565" width="9.5703125" style="46" customWidth="1"/>
    <col min="2566" max="2566" width="9.140625" style="46"/>
    <col min="2567" max="2567" width="9.7109375" style="46" customWidth="1"/>
    <col min="2568" max="2568" width="9.5703125" style="46" customWidth="1"/>
    <col min="2569" max="2569" width="9.140625" style="46"/>
    <col min="2570" max="2570" width="9.7109375" style="46" customWidth="1"/>
    <col min="2571" max="2571" width="9.5703125" style="46" customWidth="1"/>
    <col min="2572" max="2572" width="9.140625" style="46"/>
    <col min="2573" max="2573" width="9.7109375" style="46" customWidth="1"/>
    <col min="2574" max="2574" width="9.5703125" style="46" customWidth="1"/>
    <col min="2575" max="2576" width="9.140625" style="46"/>
    <col min="2577" max="2577" width="10.140625" style="46" customWidth="1"/>
    <col min="2578" max="2579" width="9.140625" style="46"/>
    <col min="2580" max="2580" width="10" style="46" customWidth="1"/>
    <col min="2581" max="2582" width="9.140625" style="46"/>
    <col min="2583" max="2583" width="10" style="46" customWidth="1"/>
    <col min="2584" max="2584" width="9.140625" style="46"/>
    <col min="2585" max="2585" width="11.140625" style="46" customWidth="1"/>
    <col min="2586" max="2589" width="9.85546875" style="46" bestFit="1" customWidth="1"/>
    <col min="2590" max="2590" width="11.28515625" style="46" bestFit="1" customWidth="1"/>
    <col min="2591" max="2592" width="11.28515625" style="46" customWidth="1"/>
    <col min="2593" max="2597" width="11.28515625" style="46" bestFit="1" customWidth="1"/>
    <col min="2598" max="2802" width="9.140625" style="46"/>
    <col min="2803" max="2803" width="4.7109375" style="46" bestFit="1" customWidth="1"/>
    <col min="2804" max="2804" width="25.7109375" style="46" customWidth="1"/>
    <col min="2805" max="2814" width="9.7109375" style="46" customWidth="1"/>
    <col min="2815" max="2815" width="9.5703125" style="46" customWidth="1"/>
    <col min="2816" max="2816" width="9.28515625" style="46" customWidth="1"/>
    <col min="2817" max="2818" width="9.5703125" style="46" customWidth="1"/>
    <col min="2819" max="2819" width="9.28515625" style="46" customWidth="1"/>
    <col min="2820" max="2820" width="9.7109375" style="46" customWidth="1"/>
    <col min="2821" max="2821" width="9.5703125" style="46" customWidth="1"/>
    <col min="2822" max="2822" width="9.140625" style="46"/>
    <col min="2823" max="2823" width="9.7109375" style="46" customWidth="1"/>
    <col min="2824" max="2824" width="9.5703125" style="46" customWidth="1"/>
    <col min="2825" max="2825" width="9.140625" style="46"/>
    <col min="2826" max="2826" width="9.7109375" style="46" customWidth="1"/>
    <col min="2827" max="2827" width="9.5703125" style="46" customWidth="1"/>
    <col min="2828" max="2828" width="9.140625" style="46"/>
    <col min="2829" max="2829" width="9.7109375" style="46" customWidth="1"/>
    <col min="2830" max="2830" width="9.5703125" style="46" customWidth="1"/>
    <col min="2831" max="2832" width="9.140625" style="46"/>
    <col min="2833" max="2833" width="10.140625" style="46" customWidth="1"/>
    <col min="2834" max="2835" width="9.140625" style="46"/>
    <col min="2836" max="2836" width="10" style="46" customWidth="1"/>
    <col min="2837" max="2838" width="9.140625" style="46"/>
    <col min="2839" max="2839" width="10" style="46" customWidth="1"/>
    <col min="2840" max="2840" width="9.140625" style="46"/>
    <col min="2841" max="2841" width="11.140625" style="46" customWidth="1"/>
    <col min="2842" max="2845" width="9.85546875" style="46" bestFit="1" customWidth="1"/>
    <col min="2846" max="2846" width="11.28515625" style="46" bestFit="1" customWidth="1"/>
    <col min="2847" max="2848" width="11.28515625" style="46" customWidth="1"/>
    <col min="2849" max="2853" width="11.28515625" style="46" bestFit="1" customWidth="1"/>
    <col min="2854" max="3058" width="9.140625" style="46"/>
    <col min="3059" max="3059" width="4.7109375" style="46" bestFit="1" customWidth="1"/>
    <col min="3060" max="3060" width="25.7109375" style="46" customWidth="1"/>
    <col min="3061" max="3070" width="9.7109375" style="46" customWidth="1"/>
    <col min="3071" max="3071" width="9.5703125" style="46" customWidth="1"/>
    <col min="3072" max="3072" width="9.28515625" style="46" customWidth="1"/>
    <col min="3073" max="3074" width="9.5703125" style="46" customWidth="1"/>
    <col min="3075" max="3075" width="9.28515625" style="46" customWidth="1"/>
    <col min="3076" max="3076" width="9.7109375" style="46" customWidth="1"/>
    <col min="3077" max="3077" width="9.5703125" style="46" customWidth="1"/>
    <col min="3078" max="3078" width="9.140625" style="46"/>
    <col min="3079" max="3079" width="9.7109375" style="46" customWidth="1"/>
    <col min="3080" max="3080" width="9.5703125" style="46" customWidth="1"/>
    <col min="3081" max="3081" width="9.140625" style="46"/>
    <col min="3082" max="3082" width="9.7109375" style="46" customWidth="1"/>
    <col min="3083" max="3083" width="9.5703125" style="46" customWidth="1"/>
    <col min="3084" max="3084" width="9.140625" style="46"/>
    <col min="3085" max="3085" width="9.7109375" style="46" customWidth="1"/>
    <col min="3086" max="3086" width="9.5703125" style="46" customWidth="1"/>
    <col min="3087" max="3088" width="9.140625" style="46"/>
    <col min="3089" max="3089" width="10.140625" style="46" customWidth="1"/>
    <col min="3090" max="3091" width="9.140625" style="46"/>
    <col min="3092" max="3092" width="10" style="46" customWidth="1"/>
    <col min="3093" max="3094" width="9.140625" style="46"/>
    <col min="3095" max="3095" width="10" style="46" customWidth="1"/>
    <col min="3096" max="3096" width="9.140625" style="46"/>
    <col min="3097" max="3097" width="11.140625" style="46" customWidth="1"/>
    <col min="3098" max="3101" width="9.85546875" style="46" bestFit="1" customWidth="1"/>
    <col min="3102" max="3102" width="11.28515625" style="46" bestFit="1" customWidth="1"/>
    <col min="3103" max="3104" width="11.28515625" style="46" customWidth="1"/>
    <col min="3105" max="3109" width="11.28515625" style="46" bestFit="1" customWidth="1"/>
    <col min="3110" max="3314" width="9.140625" style="46"/>
    <col min="3315" max="3315" width="4.7109375" style="46" bestFit="1" customWidth="1"/>
    <col min="3316" max="3316" width="25.7109375" style="46" customWidth="1"/>
    <col min="3317" max="3326" width="9.7109375" style="46" customWidth="1"/>
    <col min="3327" max="3327" width="9.5703125" style="46" customWidth="1"/>
    <col min="3328" max="3328" width="9.28515625" style="46" customWidth="1"/>
    <col min="3329" max="3330" width="9.5703125" style="46" customWidth="1"/>
    <col min="3331" max="3331" width="9.28515625" style="46" customWidth="1"/>
    <col min="3332" max="3332" width="9.7109375" style="46" customWidth="1"/>
    <col min="3333" max="3333" width="9.5703125" style="46" customWidth="1"/>
    <col min="3334" max="3334" width="9.140625" style="46"/>
    <col min="3335" max="3335" width="9.7109375" style="46" customWidth="1"/>
    <col min="3336" max="3336" width="9.5703125" style="46" customWidth="1"/>
    <col min="3337" max="3337" width="9.140625" style="46"/>
    <col min="3338" max="3338" width="9.7109375" style="46" customWidth="1"/>
    <col min="3339" max="3339" width="9.5703125" style="46" customWidth="1"/>
    <col min="3340" max="3340" width="9.140625" style="46"/>
    <col min="3341" max="3341" width="9.7109375" style="46" customWidth="1"/>
    <col min="3342" max="3342" width="9.5703125" style="46" customWidth="1"/>
    <col min="3343" max="3344" width="9.140625" style="46"/>
    <col min="3345" max="3345" width="10.140625" style="46" customWidth="1"/>
    <col min="3346" max="3347" width="9.140625" style="46"/>
    <col min="3348" max="3348" width="10" style="46" customWidth="1"/>
    <col min="3349" max="3350" width="9.140625" style="46"/>
    <col min="3351" max="3351" width="10" style="46" customWidth="1"/>
    <col min="3352" max="3352" width="9.140625" style="46"/>
    <col min="3353" max="3353" width="11.140625" style="46" customWidth="1"/>
    <col min="3354" max="3357" width="9.85546875" style="46" bestFit="1" customWidth="1"/>
    <col min="3358" max="3358" width="11.28515625" style="46" bestFit="1" customWidth="1"/>
    <col min="3359" max="3360" width="11.28515625" style="46" customWidth="1"/>
    <col min="3361" max="3365" width="11.28515625" style="46" bestFit="1" customWidth="1"/>
    <col min="3366" max="3570" width="9.140625" style="46"/>
    <col min="3571" max="3571" width="4.7109375" style="46" bestFit="1" customWidth="1"/>
    <col min="3572" max="3572" width="25.7109375" style="46" customWidth="1"/>
    <col min="3573" max="3582" width="9.7109375" style="46" customWidth="1"/>
    <col min="3583" max="3583" width="9.5703125" style="46" customWidth="1"/>
    <col min="3584" max="3584" width="9.28515625" style="46" customWidth="1"/>
    <col min="3585" max="3586" width="9.5703125" style="46" customWidth="1"/>
    <col min="3587" max="3587" width="9.28515625" style="46" customWidth="1"/>
    <col min="3588" max="3588" width="9.7109375" style="46" customWidth="1"/>
    <col min="3589" max="3589" width="9.5703125" style="46" customWidth="1"/>
    <col min="3590" max="3590" width="9.140625" style="46"/>
    <col min="3591" max="3591" width="9.7109375" style="46" customWidth="1"/>
    <col min="3592" max="3592" width="9.5703125" style="46" customWidth="1"/>
    <col min="3593" max="3593" width="9.140625" style="46"/>
    <col min="3594" max="3594" width="9.7109375" style="46" customWidth="1"/>
    <col min="3595" max="3595" width="9.5703125" style="46" customWidth="1"/>
    <col min="3596" max="3596" width="9.140625" style="46"/>
    <col min="3597" max="3597" width="9.7109375" style="46" customWidth="1"/>
    <col min="3598" max="3598" width="9.5703125" style="46" customWidth="1"/>
    <col min="3599" max="3600" width="9.140625" style="46"/>
    <col min="3601" max="3601" width="10.140625" style="46" customWidth="1"/>
    <col min="3602" max="3603" width="9.140625" style="46"/>
    <col min="3604" max="3604" width="10" style="46" customWidth="1"/>
    <col min="3605" max="3606" width="9.140625" style="46"/>
    <col min="3607" max="3607" width="10" style="46" customWidth="1"/>
    <col min="3608" max="3608" width="9.140625" style="46"/>
    <col min="3609" max="3609" width="11.140625" style="46" customWidth="1"/>
    <col min="3610" max="3613" width="9.85546875" style="46" bestFit="1" customWidth="1"/>
    <col min="3614" max="3614" width="11.28515625" style="46" bestFit="1" customWidth="1"/>
    <col min="3615" max="3616" width="11.28515625" style="46" customWidth="1"/>
    <col min="3617" max="3621" width="11.28515625" style="46" bestFit="1" customWidth="1"/>
    <col min="3622" max="3826" width="9.140625" style="46"/>
    <col min="3827" max="3827" width="4.7109375" style="46" bestFit="1" customWidth="1"/>
    <col min="3828" max="3828" width="25.7109375" style="46" customWidth="1"/>
    <col min="3829" max="3838" width="9.7109375" style="46" customWidth="1"/>
    <col min="3839" max="3839" width="9.5703125" style="46" customWidth="1"/>
    <col min="3840" max="3840" width="9.28515625" style="46" customWidth="1"/>
    <col min="3841" max="3842" width="9.5703125" style="46" customWidth="1"/>
    <col min="3843" max="3843" width="9.28515625" style="46" customWidth="1"/>
    <col min="3844" max="3844" width="9.7109375" style="46" customWidth="1"/>
    <col min="3845" max="3845" width="9.5703125" style="46" customWidth="1"/>
    <col min="3846" max="3846" width="9.140625" style="46"/>
    <col min="3847" max="3847" width="9.7109375" style="46" customWidth="1"/>
    <col min="3848" max="3848" width="9.5703125" style="46" customWidth="1"/>
    <col min="3849" max="3849" width="9.140625" style="46"/>
    <col min="3850" max="3850" width="9.7109375" style="46" customWidth="1"/>
    <col min="3851" max="3851" width="9.5703125" style="46" customWidth="1"/>
    <col min="3852" max="3852" width="9.140625" style="46"/>
    <col min="3853" max="3853" width="9.7109375" style="46" customWidth="1"/>
    <col min="3854" max="3854" width="9.5703125" style="46" customWidth="1"/>
    <col min="3855" max="3856" width="9.140625" style="46"/>
    <col min="3857" max="3857" width="10.140625" style="46" customWidth="1"/>
    <col min="3858" max="3859" width="9.140625" style="46"/>
    <col min="3860" max="3860" width="10" style="46" customWidth="1"/>
    <col min="3861" max="3862" width="9.140625" style="46"/>
    <col min="3863" max="3863" width="10" style="46" customWidth="1"/>
    <col min="3864" max="3864" width="9.140625" style="46"/>
    <col min="3865" max="3865" width="11.140625" style="46" customWidth="1"/>
    <col min="3866" max="3869" width="9.85546875" style="46" bestFit="1" customWidth="1"/>
    <col min="3870" max="3870" width="11.28515625" style="46" bestFit="1" customWidth="1"/>
    <col min="3871" max="3872" width="11.28515625" style="46" customWidth="1"/>
    <col min="3873" max="3877" width="11.28515625" style="46" bestFit="1" customWidth="1"/>
    <col min="3878" max="4082" width="9.140625" style="46"/>
    <col min="4083" max="4083" width="4.7109375" style="46" bestFit="1" customWidth="1"/>
    <col min="4084" max="4084" width="25.7109375" style="46" customWidth="1"/>
    <col min="4085" max="4094" width="9.7109375" style="46" customWidth="1"/>
    <col min="4095" max="4095" width="9.5703125" style="46" customWidth="1"/>
    <col min="4096" max="4096" width="9.28515625" style="46" customWidth="1"/>
    <col min="4097" max="4098" width="9.5703125" style="46" customWidth="1"/>
    <col min="4099" max="4099" width="9.28515625" style="46" customWidth="1"/>
    <col min="4100" max="4100" width="9.7109375" style="46" customWidth="1"/>
    <col min="4101" max="4101" width="9.5703125" style="46" customWidth="1"/>
    <col min="4102" max="4102" width="9.140625" style="46"/>
    <col min="4103" max="4103" width="9.7109375" style="46" customWidth="1"/>
    <col min="4104" max="4104" width="9.5703125" style="46" customWidth="1"/>
    <col min="4105" max="4105" width="9.140625" style="46"/>
    <col min="4106" max="4106" width="9.7109375" style="46" customWidth="1"/>
    <col min="4107" max="4107" width="9.5703125" style="46" customWidth="1"/>
    <col min="4108" max="4108" width="9.140625" style="46"/>
    <col min="4109" max="4109" width="9.7109375" style="46" customWidth="1"/>
    <col min="4110" max="4110" width="9.5703125" style="46" customWidth="1"/>
    <col min="4111" max="4112" width="9.140625" style="46"/>
    <col min="4113" max="4113" width="10.140625" style="46" customWidth="1"/>
    <col min="4114" max="4115" width="9.140625" style="46"/>
    <col min="4116" max="4116" width="10" style="46" customWidth="1"/>
    <col min="4117" max="4118" width="9.140625" style="46"/>
    <col min="4119" max="4119" width="10" style="46" customWidth="1"/>
    <col min="4120" max="4120" width="9.140625" style="46"/>
    <col min="4121" max="4121" width="11.140625" style="46" customWidth="1"/>
    <col min="4122" max="4125" width="9.85546875" style="46" bestFit="1" customWidth="1"/>
    <col min="4126" max="4126" width="11.28515625" style="46" bestFit="1" customWidth="1"/>
    <col min="4127" max="4128" width="11.28515625" style="46" customWidth="1"/>
    <col min="4129" max="4133" width="11.28515625" style="46" bestFit="1" customWidth="1"/>
    <col min="4134" max="4338" width="9.140625" style="46"/>
    <col min="4339" max="4339" width="4.7109375" style="46" bestFit="1" customWidth="1"/>
    <col min="4340" max="4340" width="25.7109375" style="46" customWidth="1"/>
    <col min="4341" max="4350" width="9.7109375" style="46" customWidth="1"/>
    <col min="4351" max="4351" width="9.5703125" style="46" customWidth="1"/>
    <col min="4352" max="4352" width="9.28515625" style="46" customWidth="1"/>
    <col min="4353" max="4354" width="9.5703125" style="46" customWidth="1"/>
    <col min="4355" max="4355" width="9.28515625" style="46" customWidth="1"/>
    <col min="4356" max="4356" width="9.7109375" style="46" customWidth="1"/>
    <col min="4357" max="4357" width="9.5703125" style="46" customWidth="1"/>
    <col min="4358" max="4358" width="9.140625" style="46"/>
    <col min="4359" max="4359" width="9.7109375" style="46" customWidth="1"/>
    <col min="4360" max="4360" width="9.5703125" style="46" customWidth="1"/>
    <col min="4361" max="4361" width="9.140625" style="46"/>
    <col min="4362" max="4362" width="9.7109375" style="46" customWidth="1"/>
    <col min="4363" max="4363" width="9.5703125" style="46" customWidth="1"/>
    <col min="4364" max="4364" width="9.140625" style="46"/>
    <col min="4365" max="4365" width="9.7109375" style="46" customWidth="1"/>
    <col min="4366" max="4366" width="9.5703125" style="46" customWidth="1"/>
    <col min="4367" max="4368" width="9.140625" style="46"/>
    <col min="4369" max="4369" width="10.140625" style="46" customWidth="1"/>
    <col min="4370" max="4371" width="9.140625" style="46"/>
    <col min="4372" max="4372" width="10" style="46" customWidth="1"/>
    <col min="4373" max="4374" width="9.140625" style="46"/>
    <col min="4375" max="4375" width="10" style="46" customWidth="1"/>
    <col min="4376" max="4376" width="9.140625" style="46"/>
    <col min="4377" max="4377" width="11.140625" style="46" customWidth="1"/>
    <col min="4378" max="4381" width="9.85546875" style="46" bestFit="1" customWidth="1"/>
    <col min="4382" max="4382" width="11.28515625" style="46" bestFit="1" customWidth="1"/>
    <col min="4383" max="4384" width="11.28515625" style="46" customWidth="1"/>
    <col min="4385" max="4389" width="11.28515625" style="46" bestFit="1" customWidth="1"/>
    <col min="4390" max="4594" width="9.140625" style="46"/>
    <col min="4595" max="4595" width="4.7109375" style="46" bestFit="1" customWidth="1"/>
    <col min="4596" max="4596" width="25.7109375" style="46" customWidth="1"/>
    <col min="4597" max="4606" width="9.7109375" style="46" customWidth="1"/>
    <col min="4607" max="4607" width="9.5703125" style="46" customWidth="1"/>
    <col min="4608" max="4608" width="9.28515625" style="46" customWidth="1"/>
    <col min="4609" max="4610" width="9.5703125" style="46" customWidth="1"/>
    <col min="4611" max="4611" width="9.28515625" style="46" customWidth="1"/>
    <col min="4612" max="4612" width="9.7109375" style="46" customWidth="1"/>
    <col min="4613" max="4613" width="9.5703125" style="46" customWidth="1"/>
    <col min="4614" max="4614" width="9.140625" style="46"/>
    <col min="4615" max="4615" width="9.7109375" style="46" customWidth="1"/>
    <col min="4616" max="4616" width="9.5703125" style="46" customWidth="1"/>
    <col min="4617" max="4617" width="9.140625" style="46"/>
    <col min="4618" max="4618" width="9.7109375" style="46" customWidth="1"/>
    <col min="4619" max="4619" width="9.5703125" style="46" customWidth="1"/>
    <col min="4620" max="4620" width="9.140625" style="46"/>
    <col min="4621" max="4621" width="9.7109375" style="46" customWidth="1"/>
    <col min="4622" max="4622" width="9.5703125" style="46" customWidth="1"/>
    <col min="4623" max="4624" width="9.140625" style="46"/>
    <col min="4625" max="4625" width="10.140625" style="46" customWidth="1"/>
    <col min="4626" max="4627" width="9.140625" style="46"/>
    <col min="4628" max="4628" width="10" style="46" customWidth="1"/>
    <col min="4629" max="4630" width="9.140625" style="46"/>
    <col min="4631" max="4631" width="10" style="46" customWidth="1"/>
    <col min="4632" max="4632" width="9.140625" style="46"/>
    <col min="4633" max="4633" width="11.140625" style="46" customWidth="1"/>
    <col min="4634" max="4637" width="9.85546875" style="46" bestFit="1" customWidth="1"/>
    <col min="4638" max="4638" width="11.28515625" style="46" bestFit="1" customWidth="1"/>
    <col min="4639" max="4640" width="11.28515625" style="46" customWidth="1"/>
    <col min="4641" max="4645" width="11.28515625" style="46" bestFit="1" customWidth="1"/>
    <col min="4646" max="4850" width="9.140625" style="46"/>
    <col min="4851" max="4851" width="4.7109375" style="46" bestFit="1" customWidth="1"/>
    <col min="4852" max="4852" width="25.7109375" style="46" customWidth="1"/>
    <col min="4853" max="4862" width="9.7109375" style="46" customWidth="1"/>
    <col min="4863" max="4863" width="9.5703125" style="46" customWidth="1"/>
    <col min="4864" max="4864" width="9.28515625" style="46" customWidth="1"/>
    <col min="4865" max="4866" width="9.5703125" style="46" customWidth="1"/>
    <col min="4867" max="4867" width="9.28515625" style="46" customWidth="1"/>
    <col min="4868" max="4868" width="9.7109375" style="46" customWidth="1"/>
    <col min="4869" max="4869" width="9.5703125" style="46" customWidth="1"/>
    <col min="4870" max="4870" width="9.140625" style="46"/>
    <col min="4871" max="4871" width="9.7109375" style="46" customWidth="1"/>
    <col min="4872" max="4872" width="9.5703125" style="46" customWidth="1"/>
    <col min="4873" max="4873" width="9.140625" style="46"/>
    <col min="4874" max="4874" width="9.7109375" style="46" customWidth="1"/>
    <col min="4875" max="4875" width="9.5703125" style="46" customWidth="1"/>
    <col min="4876" max="4876" width="9.140625" style="46"/>
    <col min="4877" max="4877" width="9.7109375" style="46" customWidth="1"/>
    <col min="4878" max="4878" width="9.5703125" style="46" customWidth="1"/>
    <col min="4879" max="4880" width="9.140625" style="46"/>
    <col min="4881" max="4881" width="10.140625" style="46" customWidth="1"/>
    <col min="4882" max="4883" width="9.140625" style="46"/>
    <col min="4884" max="4884" width="10" style="46" customWidth="1"/>
    <col min="4885" max="4886" width="9.140625" style="46"/>
    <col min="4887" max="4887" width="10" style="46" customWidth="1"/>
    <col min="4888" max="4888" width="9.140625" style="46"/>
    <col min="4889" max="4889" width="11.140625" style="46" customWidth="1"/>
    <col min="4890" max="4893" width="9.85546875" style="46" bestFit="1" customWidth="1"/>
    <col min="4894" max="4894" width="11.28515625" style="46" bestFit="1" customWidth="1"/>
    <col min="4895" max="4896" width="11.28515625" style="46" customWidth="1"/>
    <col min="4897" max="4901" width="11.28515625" style="46" bestFit="1" customWidth="1"/>
    <col min="4902" max="5106" width="9.140625" style="46"/>
    <col min="5107" max="5107" width="4.7109375" style="46" bestFit="1" customWidth="1"/>
    <col min="5108" max="5108" width="25.7109375" style="46" customWidth="1"/>
    <col min="5109" max="5118" width="9.7109375" style="46" customWidth="1"/>
    <col min="5119" max="5119" width="9.5703125" style="46" customWidth="1"/>
    <col min="5120" max="5120" width="9.28515625" style="46" customWidth="1"/>
    <col min="5121" max="5122" width="9.5703125" style="46" customWidth="1"/>
    <col min="5123" max="5123" width="9.28515625" style="46" customWidth="1"/>
    <col min="5124" max="5124" width="9.7109375" style="46" customWidth="1"/>
    <col min="5125" max="5125" width="9.5703125" style="46" customWidth="1"/>
    <col min="5126" max="5126" width="9.140625" style="46"/>
    <col min="5127" max="5127" width="9.7109375" style="46" customWidth="1"/>
    <col min="5128" max="5128" width="9.5703125" style="46" customWidth="1"/>
    <col min="5129" max="5129" width="9.140625" style="46"/>
    <col min="5130" max="5130" width="9.7109375" style="46" customWidth="1"/>
    <col min="5131" max="5131" width="9.5703125" style="46" customWidth="1"/>
    <col min="5132" max="5132" width="9.140625" style="46"/>
    <col min="5133" max="5133" width="9.7109375" style="46" customWidth="1"/>
    <col min="5134" max="5134" width="9.5703125" style="46" customWidth="1"/>
    <col min="5135" max="5136" width="9.140625" style="46"/>
    <col min="5137" max="5137" width="10.140625" style="46" customWidth="1"/>
    <col min="5138" max="5139" width="9.140625" style="46"/>
    <col min="5140" max="5140" width="10" style="46" customWidth="1"/>
    <col min="5141" max="5142" width="9.140625" style="46"/>
    <col min="5143" max="5143" width="10" style="46" customWidth="1"/>
    <col min="5144" max="5144" width="9.140625" style="46"/>
    <col min="5145" max="5145" width="11.140625" style="46" customWidth="1"/>
    <col min="5146" max="5149" width="9.85546875" style="46" bestFit="1" customWidth="1"/>
    <col min="5150" max="5150" width="11.28515625" style="46" bestFit="1" customWidth="1"/>
    <col min="5151" max="5152" width="11.28515625" style="46" customWidth="1"/>
    <col min="5153" max="5157" width="11.28515625" style="46" bestFit="1" customWidth="1"/>
    <col min="5158" max="5362" width="9.140625" style="46"/>
    <col min="5363" max="5363" width="4.7109375" style="46" bestFit="1" customWidth="1"/>
    <col min="5364" max="5364" width="25.7109375" style="46" customWidth="1"/>
    <col min="5365" max="5374" width="9.7109375" style="46" customWidth="1"/>
    <col min="5375" max="5375" width="9.5703125" style="46" customWidth="1"/>
    <col min="5376" max="5376" width="9.28515625" style="46" customWidth="1"/>
    <col min="5377" max="5378" width="9.5703125" style="46" customWidth="1"/>
    <col min="5379" max="5379" width="9.28515625" style="46" customWidth="1"/>
    <col min="5380" max="5380" width="9.7109375" style="46" customWidth="1"/>
    <col min="5381" max="5381" width="9.5703125" style="46" customWidth="1"/>
    <col min="5382" max="5382" width="9.140625" style="46"/>
    <col min="5383" max="5383" width="9.7109375" style="46" customWidth="1"/>
    <col min="5384" max="5384" width="9.5703125" style="46" customWidth="1"/>
    <col min="5385" max="5385" width="9.140625" style="46"/>
    <col min="5386" max="5386" width="9.7109375" style="46" customWidth="1"/>
    <col min="5387" max="5387" width="9.5703125" style="46" customWidth="1"/>
    <col min="5388" max="5388" width="9.140625" style="46"/>
    <col min="5389" max="5389" width="9.7109375" style="46" customWidth="1"/>
    <col min="5390" max="5390" width="9.5703125" style="46" customWidth="1"/>
    <col min="5391" max="5392" width="9.140625" style="46"/>
    <col min="5393" max="5393" width="10.140625" style="46" customWidth="1"/>
    <col min="5394" max="5395" width="9.140625" style="46"/>
    <col min="5396" max="5396" width="10" style="46" customWidth="1"/>
    <col min="5397" max="5398" width="9.140625" style="46"/>
    <col min="5399" max="5399" width="10" style="46" customWidth="1"/>
    <col min="5400" max="5400" width="9.140625" style="46"/>
    <col min="5401" max="5401" width="11.140625" style="46" customWidth="1"/>
    <col min="5402" max="5405" width="9.85546875" style="46" bestFit="1" customWidth="1"/>
    <col min="5406" max="5406" width="11.28515625" style="46" bestFit="1" customWidth="1"/>
    <col min="5407" max="5408" width="11.28515625" style="46" customWidth="1"/>
    <col min="5409" max="5413" width="11.28515625" style="46" bestFit="1" customWidth="1"/>
    <col min="5414" max="5618" width="9.140625" style="46"/>
    <col min="5619" max="5619" width="4.7109375" style="46" bestFit="1" customWidth="1"/>
    <col min="5620" max="5620" width="25.7109375" style="46" customWidth="1"/>
    <col min="5621" max="5630" width="9.7109375" style="46" customWidth="1"/>
    <col min="5631" max="5631" width="9.5703125" style="46" customWidth="1"/>
    <col min="5632" max="5632" width="9.28515625" style="46" customWidth="1"/>
    <col min="5633" max="5634" width="9.5703125" style="46" customWidth="1"/>
    <col min="5635" max="5635" width="9.28515625" style="46" customWidth="1"/>
    <col min="5636" max="5636" width="9.7109375" style="46" customWidth="1"/>
    <col min="5637" max="5637" width="9.5703125" style="46" customWidth="1"/>
    <col min="5638" max="5638" width="9.140625" style="46"/>
    <col min="5639" max="5639" width="9.7109375" style="46" customWidth="1"/>
    <col min="5640" max="5640" width="9.5703125" style="46" customWidth="1"/>
    <col min="5641" max="5641" width="9.140625" style="46"/>
    <col min="5642" max="5642" width="9.7109375" style="46" customWidth="1"/>
    <col min="5643" max="5643" width="9.5703125" style="46" customWidth="1"/>
    <col min="5644" max="5644" width="9.140625" style="46"/>
    <col min="5645" max="5645" width="9.7109375" style="46" customWidth="1"/>
    <col min="5646" max="5646" width="9.5703125" style="46" customWidth="1"/>
    <col min="5647" max="5648" width="9.140625" style="46"/>
    <col min="5649" max="5649" width="10.140625" style="46" customWidth="1"/>
    <col min="5650" max="5651" width="9.140625" style="46"/>
    <col min="5652" max="5652" width="10" style="46" customWidth="1"/>
    <col min="5653" max="5654" width="9.140625" style="46"/>
    <col min="5655" max="5655" width="10" style="46" customWidth="1"/>
    <col min="5656" max="5656" width="9.140625" style="46"/>
    <col min="5657" max="5657" width="11.140625" style="46" customWidth="1"/>
    <col min="5658" max="5661" width="9.85546875" style="46" bestFit="1" customWidth="1"/>
    <col min="5662" max="5662" width="11.28515625" style="46" bestFit="1" customWidth="1"/>
    <col min="5663" max="5664" width="11.28515625" style="46" customWidth="1"/>
    <col min="5665" max="5669" width="11.28515625" style="46" bestFit="1" customWidth="1"/>
    <col min="5670" max="5874" width="9.140625" style="46"/>
    <col min="5875" max="5875" width="4.7109375" style="46" bestFit="1" customWidth="1"/>
    <col min="5876" max="5876" width="25.7109375" style="46" customWidth="1"/>
    <col min="5877" max="5886" width="9.7109375" style="46" customWidth="1"/>
    <col min="5887" max="5887" width="9.5703125" style="46" customWidth="1"/>
    <col min="5888" max="5888" width="9.28515625" style="46" customWidth="1"/>
    <col min="5889" max="5890" width="9.5703125" style="46" customWidth="1"/>
    <col min="5891" max="5891" width="9.28515625" style="46" customWidth="1"/>
    <col min="5892" max="5892" width="9.7109375" style="46" customWidth="1"/>
    <col min="5893" max="5893" width="9.5703125" style="46" customWidth="1"/>
    <col min="5894" max="5894" width="9.140625" style="46"/>
    <col min="5895" max="5895" width="9.7109375" style="46" customWidth="1"/>
    <col min="5896" max="5896" width="9.5703125" style="46" customWidth="1"/>
    <col min="5897" max="5897" width="9.140625" style="46"/>
    <col min="5898" max="5898" width="9.7109375" style="46" customWidth="1"/>
    <col min="5899" max="5899" width="9.5703125" style="46" customWidth="1"/>
    <col min="5900" max="5900" width="9.140625" style="46"/>
    <col min="5901" max="5901" width="9.7109375" style="46" customWidth="1"/>
    <col min="5902" max="5902" width="9.5703125" style="46" customWidth="1"/>
    <col min="5903" max="5904" width="9.140625" style="46"/>
    <col min="5905" max="5905" width="10.140625" style="46" customWidth="1"/>
    <col min="5906" max="5907" width="9.140625" style="46"/>
    <col min="5908" max="5908" width="10" style="46" customWidth="1"/>
    <col min="5909" max="5910" width="9.140625" style="46"/>
    <col min="5911" max="5911" width="10" style="46" customWidth="1"/>
    <col min="5912" max="5912" width="9.140625" style="46"/>
    <col min="5913" max="5913" width="11.140625" style="46" customWidth="1"/>
    <col min="5914" max="5917" width="9.85546875" style="46" bestFit="1" customWidth="1"/>
    <col min="5918" max="5918" width="11.28515625" style="46" bestFit="1" customWidth="1"/>
    <col min="5919" max="5920" width="11.28515625" style="46" customWidth="1"/>
    <col min="5921" max="5925" width="11.28515625" style="46" bestFit="1" customWidth="1"/>
    <col min="5926" max="6130" width="9.140625" style="46"/>
    <col min="6131" max="6131" width="4.7109375" style="46" bestFit="1" customWidth="1"/>
    <col min="6132" max="6132" width="25.7109375" style="46" customWidth="1"/>
    <col min="6133" max="6142" width="9.7109375" style="46" customWidth="1"/>
    <col min="6143" max="6143" width="9.5703125" style="46" customWidth="1"/>
    <col min="6144" max="6144" width="9.28515625" style="46" customWidth="1"/>
    <col min="6145" max="6146" width="9.5703125" style="46" customWidth="1"/>
    <col min="6147" max="6147" width="9.28515625" style="46" customWidth="1"/>
    <col min="6148" max="6148" width="9.7109375" style="46" customWidth="1"/>
    <col min="6149" max="6149" width="9.5703125" style="46" customWidth="1"/>
    <col min="6150" max="6150" width="9.140625" style="46"/>
    <col min="6151" max="6151" width="9.7109375" style="46" customWidth="1"/>
    <col min="6152" max="6152" width="9.5703125" style="46" customWidth="1"/>
    <col min="6153" max="6153" width="9.140625" style="46"/>
    <col min="6154" max="6154" width="9.7109375" style="46" customWidth="1"/>
    <col min="6155" max="6155" width="9.5703125" style="46" customWidth="1"/>
    <col min="6156" max="6156" width="9.140625" style="46"/>
    <col min="6157" max="6157" width="9.7109375" style="46" customWidth="1"/>
    <col min="6158" max="6158" width="9.5703125" style="46" customWidth="1"/>
    <col min="6159" max="6160" width="9.140625" style="46"/>
    <col min="6161" max="6161" width="10.140625" style="46" customWidth="1"/>
    <col min="6162" max="6163" width="9.140625" style="46"/>
    <col min="6164" max="6164" width="10" style="46" customWidth="1"/>
    <col min="6165" max="6166" width="9.140625" style="46"/>
    <col min="6167" max="6167" width="10" style="46" customWidth="1"/>
    <col min="6168" max="6168" width="9.140625" style="46"/>
    <col min="6169" max="6169" width="11.140625" style="46" customWidth="1"/>
    <col min="6170" max="6173" width="9.85546875" style="46" bestFit="1" customWidth="1"/>
    <col min="6174" max="6174" width="11.28515625" style="46" bestFit="1" customWidth="1"/>
    <col min="6175" max="6176" width="11.28515625" style="46" customWidth="1"/>
    <col min="6177" max="6181" width="11.28515625" style="46" bestFit="1" customWidth="1"/>
    <col min="6182" max="6386" width="9.140625" style="46"/>
    <col min="6387" max="6387" width="4.7109375" style="46" bestFit="1" customWidth="1"/>
    <col min="6388" max="6388" width="25.7109375" style="46" customWidth="1"/>
    <col min="6389" max="6398" width="9.7109375" style="46" customWidth="1"/>
    <col min="6399" max="6399" width="9.5703125" style="46" customWidth="1"/>
    <col min="6400" max="6400" width="9.28515625" style="46" customWidth="1"/>
    <col min="6401" max="6402" width="9.5703125" style="46" customWidth="1"/>
    <col min="6403" max="6403" width="9.28515625" style="46" customWidth="1"/>
    <col min="6404" max="6404" width="9.7109375" style="46" customWidth="1"/>
    <col min="6405" max="6405" width="9.5703125" style="46" customWidth="1"/>
    <col min="6406" max="6406" width="9.140625" style="46"/>
    <col min="6407" max="6407" width="9.7109375" style="46" customWidth="1"/>
    <col min="6408" max="6408" width="9.5703125" style="46" customWidth="1"/>
    <col min="6409" max="6409" width="9.140625" style="46"/>
    <col min="6410" max="6410" width="9.7109375" style="46" customWidth="1"/>
    <col min="6411" max="6411" width="9.5703125" style="46" customWidth="1"/>
    <col min="6412" max="6412" width="9.140625" style="46"/>
    <col min="6413" max="6413" width="9.7109375" style="46" customWidth="1"/>
    <col min="6414" max="6414" width="9.5703125" style="46" customWidth="1"/>
    <col min="6415" max="6416" width="9.140625" style="46"/>
    <col min="6417" max="6417" width="10.140625" style="46" customWidth="1"/>
    <col min="6418" max="6419" width="9.140625" style="46"/>
    <col min="6420" max="6420" width="10" style="46" customWidth="1"/>
    <col min="6421" max="6422" width="9.140625" style="46"/>
    <col min="6423" max="6423" width="10" style="46" customWidth="1"/>
    <col min="6424" max="6424" width="9.140625" style="46"/>
    <col min="6425" max="6425" width="11.140625" style="46" customWidth="1"/>
    <col min="6426" max="6429" width="9.85546875" style="46" bestFit="1" customWidth="1"/>
    <col min="6430" max="6430" width="11.28515625" style="46" bestFit="1" customWidth="1"/>
    <col min="6431" max="6432" width="11.28515625" style="46" customWidth="1"/>
    <col min="6433" max="6437" width="11.28515625" style="46" bestFit="1" customWidth="1"/>
    <col min="6438" max="6642" width="9.140625" style="46"/>
    <col min="6643" max="6643" width="4.7109375" style="46" bestFit="1" customWidth="1"/>
    <col min="6644" max="6644" width="25.7109375" style="46" customWidth="1"/>
    <col min="6645" max="6654" width="9.7109375" style="46" customWidth="1"/>
    <col min="6655" max="6655" width="9.5703125" style="46" customWidth="1"/>
    <col min="6656" max="6656" width="9.28515625" style="46" customWidth="1"/>
    <col min="6657" max="6658" width="9.5703125" style="46" customWidth="1"/>
    <col min="6659" max="6659" width="9.28515625" style="46" customWidth="1"/>
    <col min="6660" max="6660" width="9.7109375" style="46" customWidth="1"/>
    <col min="6661" max="6661" width="9.5703125" style="46" customWidth="1"/>
    <col min="6662" max="6662" width="9.140625" style="46"/>
    <col min="6663" max="6663" width="9.7109375" style="46" customWidth="1"/>
    <col min="6664" max="6664" width="9.5703125" style="46" customWidth="1"/>
    <col min="6665" max="6665" width="9.140625" style="46"/>
    <col min="6666" max="6666" width="9.7109375" style="46" customWidth="1"/>
    <col min="6667" max="6667" width="9.5703125" style="46" customWidth="1"/>
    <col min="6668" max="6668" width="9.140625" style="46"/>
    <col min="6669" max="6669" width="9.7109375" style="46" customWidth="1"/>
    <col min="6670" max="6670" width="9.5703125" style="46" customWidth="1"/>
    <col min="6671" max="6672" width="9.140625" style="46"/>
    <col min="6673" max="6673" width="10.140625" style="46" customWidth="1"/>
    <col min="6674" max="6675" width="9.140625" style="46"/>
    <col min="6676" max="6676" width="10" style="46" customWidth="1"/>
    <col min="6677" max="6678" width="9.140625" style="46"/>
    <col min="6679" max="6679" width="10" style="46" customWidth="1"/>
    <col min="6680" max="6680" width="9.140625" style="46"/>
    <col min="6681" max="6681" width="11.140625" style="46" customWidth="1"/>
    <col min="6682" max="6685" width="9.85546875" style="46" bestFit="1" customWidth="1"/>
    <col min="6686" max="6686" width="11.28515625" style="46" bestFit="1" customWidth="1"/>
    <col min="6687" max="6688" width="11.28515625" style="46" customWidth="1"/>
    <col min="6689" max="6693" width="11.28515625" style="46" bestFit="1" customWidth="1"/>
    <col min="6694" max="6898" width="9.140625" style="46"/>
    <col min="6899" max="6899" width="4.7109375" style="46" bestFit="1" customWidth="1"/>
    <col min="6900" max="6900" width="25.7109375" style="46" customWidth="1"/>
    <col min="6901" max="6910" width="9.7109375" style="46" customWidth="1"/>
    <col min="6911" max="6911" width="9.5703125" style="46" customWidth="1"/>
    <col min="6912" max="6912" width="9.28515625" style="46" customWidth="1"/>
    <col min="6913" max="6914" width="9.5703125" style="46" customWidth="1"/>
    <col min="6915" max="6915" width="9.28515625" style="46" customWidth="1"/>
    <col min="6916" max="6916" width="9.7109375" style="46" customWidth="1"/>
    <col min="6917" max="6917" width="9.5703125" style="46" customWidth="1"/>
    <col min="6918" max="6918" width="9.140625" style="46"/>
    <col min="6919" max="6919" width="9.7109375" style="46" customWidth="1"/>
    <col min="6920" max="6920" width="9.5703125" style="46" customWidth="1"/>
    <col min="6921" max="6921" width="9.140625" style="46"/>
    <col min="6922" max="6922" width="9.7109375" style="46" customWidth="1"/>
    <col min="6923" max="6923" width="9.5703125" style="46" customWidth="1"/>
    <col min="6924" max="6924" width="9.140625" style="46"/>
    <col min="6925" max="6925" width="9.7109375" style="46" customWidth="1"/>
    <col min="6926" max="6926" width="9.5703125" style="46" customWidth="1"/>
    <col min="6927" max="6928" width="9.140625" style="46"/>
    <col min="6929" max="6929" width="10.140625" style="46" customWidth="1"/>
    <col min="6930" max="6931" width="9.140625" style="46"/>
    <col min="6932" max="6932" width="10" style="46" customWidth="1"/>
    <col min="6933" max="6934" width="9.140625" style="46"/>
    <col min="6935" max="6935" width="10" style="46" customWidth="1"/>
    <col min="6936" max="6936" width="9.140625" style="46"/>
    <col min="6937" max="6937" width="11.140625" style="46" customWidth="1"/>
    <col min="6938" max="6941" width="9.85546875" style="46" bestFit="1" customWidth="1"/>
    <col min="6942" max="6942" width="11.28515625" style="46" bestFit="1" customWidth="1"/>
    <col min="6943" max="6944" width="11.28515625" style="46" customWidth="1"/>
    <col min="6945" max="6949" width="11.28515625" style="46" bestFit="1" customWidth="1"/>
    <col min="6950" max="7154" width="9.140625" style="46"/>
    <col min="7155" max="7155" width="4.7109375" style="46" bestFit="1" customWidth="1"/>
    <col min="7156" max="7156" width="25.7109375" style="46" customWidth="1"/>
    <col min="7157" max="7166" width="9.7109375" style="46" customWidth="1"/>
    <col min="7167" max="7167" width="9.5703125" style="46" customWidth="1"/>
    <col min="7168" max="7168" width="9.28515625" style="46" customWidth="1"/>
    <col min="7169" max="7170" width="9.5703125" style="46" customWidth="1"/>
    <col min="7171" max="7171" width="9.28515625" style="46" customWidth="1"/>
    <col min="7172" max="7172" width="9.7109375" style="46" customWidth="1"/>
    <col min="7173" max="7173" width="9.5703125" style="46" customWidth="1"/>
    <col min="7174" max="7174" width="9.140625" style="46"/>
    <col min="7175" max="7175" width="9.7109375" style="46" customWidth="1"/>
    <col min="7176" max="7176" width="9.5703125" style="46" customWidth="1"/>
    <col min="7177" max="7177" width="9.140625" style="46"/>
    <col min="7178" max="7178" width="9.7109375" style="46" customWidth="1"/>
    <col min="7179" max="7179" width="9.5703125" style="46" customWidth="1"/>
    <col min="7180" max="7180" width="9.140625" style="46"/>
    <col min="7181" max="7181" width="9.7109375" style="46" customWidth="1"/>
    <col min="7182" max="7182" width="9.5703125" style="46" customWidth="1"/>
    <col min="7183" max="7184" width="9.140625" style="46"/>
    <col min="7185" max="7185" width="10.140625" style="46" customWidth="1"/>
    <col min="7186" max="7187" width="9.140625" style="46"/>
    <col min="7188" max="7188" width="10" style="46" customWidth="1"/>
    <col min="7189" max="7190" width="9.140625" style="46"/>
    <col min="7191" max="7191" width="10" style="46" customWidth="1"/>
    <col min="7192" max="7192" width="9.140625" style="46"/>
    <col min="7193" max="7193" width="11.140625" style="46" customWidth="1"/>
    <col min="7194" max="7197" width="9.85546875" style="46" bestFit="1" customWidth="1"/>
    <col min="7198" max="7198" width="11.28515625" style="46" bestFit="1" customWidth="1"/>
    <col min="7199" max="7200" width="11.28515625" style="46" customWidth="1"/>
    <col min="7201" max="7205" width="11.28515625" style="46" bestFit="1" customWidth="1"/>
    <col min="7206" max="7410" width="9.140625" style="46"/>
    <col min="7411" max="7411" width="4.7109375" style="46" bestFit="1" customWidth="1"/>
    <col min="7412" max="7412" width="25.7109375" style="46" customWidth="1"/>
    <col min="7413" max="7422" width="9.7109375" style="46" customWidth="1"/>
    <col min="7423" max="7423" width="9.5703125" style="46" customWidth="1"/>
    <col min="7424" max="7424" width="9.28515625" style="46" customWidth="1"/>
    <col min="7425" max="7426" width="9.5703125" style="46" customWidth="1"/>
    <col min="7427" max="7427" width="9.28515625" style="46" customWidth="1"/>
    <col min="7428" max="7428" width="9.7109375" style="46" customWidth="1"/>
    <col min="7429" max="7429" width="9.5703125" style="46" customWidth="1"/>
    <col min="7430" max="7430" width="9.140625" style="46"/>
    <col min="7431" max="7431" width="9.7109375" style="46" customWidth="1"/>
    <col min="7432" max="7432" width="9.5703125" style="46" customWidth="1"/>
    <col min="7433" max="7433" width="9.140625" style="46"/>
    <col min="7434" max="7434" width="9.7109375" style="46" customWidth="1"/>
    <col min="7435" max="7435" width="9.5703125" style="46" customWidth="1"/>
    <col min="7436" max="7436" width="9.140625" style="46"/>
    <col min="7437" max="7437" width="9.7109375" style="46" customWidth="1"/>
    <col min="7438" max="7438" width="9.5703125" style="46" customWidth="1"/>
    <col min="7439" max="7440" width="9.140625" style="46"/>
    <col min="7441" max="7441" width="10.140625" style="46" customWidth="1"/>
    <col min="7442" max="7443" width="9.140625" style="46"/>
    <col min="7444" max="7444" width="10" style="46" customWidth="1"/>
    <col min="7445" max="7446" width="9.140625" style="46"/>
    <col min="7447" max="7447" width="10" style="46" customWidth="1"/>
    <col min="7448" max="7448" width="9.140625" style="46"/>
    <col min="7449" max="7449" width="11.140625" style="46" customWidth="1"/>
    <col min="7450" max="7453" width="9.85546875" style="46" bestFit="1" customWidth="1"/>
    <col min="7454" max="7454" width="11.28515625" style="46" bestFit="1" customWidth="1"/>
    <col min="7455" max="7456" width="11.28515625" style="46" customWidth="1"/>
    <col min="7457" max="7461" width="11.28515625" style="46" bestFit="1" customWidth="1"/>
    <col min="7462" max="7666" width="9.140625" style="46"/>
    <col min="7667" max="7667" width="4.7109375" style="46" bestFit="1" customWidth="1"/>
    <col min="7668" max="7668" width="25.7109375" style="46" customWidth="1"/>
    <col min="7669" max="7678" width="9.7109375" style="46" customWidth="1"/>
    <col min="7679" max="7679" width="9.5703125" style="46" customWidth="1"/>
    <col min="7680" max="7680" width="9.28515625" style="46" customWidth="1"/>
    <col min="7681" max="7682" width="9.5703125" style="46" customWidth="1"/>
    <col min="7683" max="7683" width="9.28515625" style="46" customWidth="1"/>
    <col min="7684" max="7684" width="9.7109375" style="46" customWidth="1"/>
    <col min="7685" max="7685" width="9.5703125" style="46" customWidth="1"/>
    <col min="7686" max="7686" width="9.140625" style="46"/>
    <col min="7687" max="7687" width="9.7109375" style="46" customWidth="1"/>
    <col min="7688" max="7688" width="9.5703125" style="46" customWidth="1"/>
    <col min="7689" max="7689" width="9.140625" style="46"/>
    <col min="7690" max="7690" width="9.7109375" style="46" customWidth="1"/>
    <col min="7691" max="7691" width="9.5703125" style="46" customWidth="1"/>
    <col min="7692" max="7692" width="9.140625" style="46"/>
    <col min="7693" max="7693" width="9.7109375" style="46" customWidth="1"/>
    <col min="7694" max="7694" width="9.5703125" style="46" customWidth="1"/>
    <col min="7695" max="7696" width="9.140625" style="46"/>
    <col min="7697" max="7697" width="10.140625" style="46" customWidth="1"/>
    <col min="7698" max="7699" width="9.140625" style="46"/>
    <col min="7700" max="7700" width="10" style="46" customWidth="1"/>
    <col min="7701" max="7702" width="9.140625" style="46"/>
    <col min="7703" max="7703" width="10" style="46" customWidth="1"/>
    <col min="7704" max="7704" width="9.140625" style="46"/>
    <col min="7705" max="7705" width="11.140625" style="46" customWidth="1"/>
    <col min="7706" max="7709" width="9.85546875" style="46" bestFit="1" customWidth="1"/>
    <col min="7710" max="7710" width="11.28515625" style="46" bestFit="1" customWidth="1"/>
    <col min="7711" max="7712" width="11.28515625" style="46" customWidth="1"/>
    <col min="7713" max="7717" width="11.28515625" style="46" bestFit="1" customWidth="1"/>
    <col min="7718" max="7922" width="9.140625" style="46"/>
    <col min="7923" max="7923" width="4.7109375" style="46" bestFit="1" customWidth="1"/>
    <col min="7924" max="7924" width="25.7109375" style="46" customWidth="1"/>
    <col min="7925" max="7934" width="9.7109375" style="46" customWidth="1"/>
    <col min="7935" max="7935" width="9.5703125" style="46" customWidth="1"/>
    <col min="7936" max="7936" width="9.28515625" style="46" customWidth="1"/>
    <col min="7937" max="7938" width="9.5703125" style="46" customWidth="1"/>
    <col min="7939" max="7939" width="9.28515625" style="46" customWidth="1"/>
    <col min="7940" max="7940" width="9.7109375" style="46" customWidth="1"/>
    <col min="7941" max="7941" width="9.5703125" style="46" customWidth="1"/>
    <col min="7942" max="7942" width="9.140625" style="46"/>
    <col min="7943" max="7943" width="9.7109375" style="46" customWidth="1"/>
    <col min="7944" max="7944" width="9.5703125" style="46" customWidth="1"/>
    <col min="7945" max="7945" width="9.140625" style="46"/>
    <col min="7946" max="7946" width="9.7109375" style="46" customWidth="1"/>
    <col min="7947" max="7947" width="9.5703125" style="46" customWidth="1"/>
    <col min="7948" max="7948" width="9.140625" style="46"/>
    <col min="7949" max="7949" width="9.7109375" style="46" customWidth="1"/>
    <col min="7950" max="7950" width="9.5703125" style="46" customWidth="1"/>
    <col min="7951" max="7952" width="9.140625" style="46"/>
    <col min="7953" max="7953" width="10.140625" style="46" customWidth="1"/>
    <col min="7954" max="7955" width="9.140625" style="46"/>
    <col min="7956" max="7956" width="10" style="46" customWidth="1"/>
    <col min="7957" max="7958" width="9.140625" style="46"/>
    <col min="7959" max="7959" width="10" style="46" customWidth="1"/>
    <col min="7960" max="7960" width="9.140625" style="46"/>
    <col min="7961" max="7961" width="11.140625" style="46" customWidth="1"/>
    <col min="7962" max="7965" width="9.85546875" style="46" bestFit="1" customWidth="1"/>
    <col min="7966" max="7966" width="11.28515625" style="46" bestFit="1" customWidth="1"/>
    <col min="7967" max="7968" width="11.28515625" style="46" customWidth="1"/>
    <col min="7969" max="7973" width="11.28515625" style="46" bestFit="1" customWidth="1"/>
    <col min="7974" max="8178" width="9.140625" style="46"/>
    <col min="8179" max="8179" width="4.7109375" style="46" bestFit="1" customWidth="1"/>
    <col min="8180" max="8180" width="25.7109375" style="46" customWidth="1"/>
    <col min="8181" max="8190" width="9.7109375" style="46" customWidth="1"/>
    <col min="8191" max="8191" width="9.5703125" style="46" customWidth="1"/>
    <col min="8192" max="8192" width="9.28515625" style="46" customWidth="1"/>
    <col min="8193" max="8194" width="9.5703125" style="46" customWidth="1"/>
    <col min="8195" max="8195" width="9.28515625" style="46" customWidth="1"/>
    <col min="8196" max="8196" width="9.7109375" style="46" customWidth="1"/>
    <col min="8197" max="8197" width="9.5703125" style="46" customWidth="1"/>
    <col min="8198" max="8198" width="9.140625" style="46"/>
    <col min="8199" max="8199" width="9.7109375" style="46" customWidth="1"/>
    <col min="8200" max="8200" width="9.5703125" style="46" customWidth="1"/>
    <col min="8201" max="8201" width="9.140625" style="46"/>
    <col min="8202" max="8202" width="9.7109375" style="46" customWidth="1"/>
    <col min="8203" max="8203" width="9.5703125" style="46" customWidth="1"/>
    <col min="8204" max="8204" width="9.140625" style="46"/>
    <col min="8205" max="8205" width="9.7109375" style="46" customWidth="1"/>
    <col min="8206" max="8206" width="9.5703125" style="46" customWidth="1"/>
    <col min="8207" max="8208" width="9.140625" style="46"/>
    <col min="8209" max="8209" width="10.140625" style="46" customWidth="1"/>
    <col min="8210" max="8211" width="9.140625" style="46"/>
    <col min="8212" max="8212" width="10" style="46" customWidth="1"/>
    <col min="8213" max="8214" width="9.140625" style="46"/>
    <col min="8215" max="8215" width="10" style="46" customWidth="1"/>
    <col min="8216" max="8216" width="9.140625" style="46"/>
    <col min="8217" max="8217" width="11.140625" style="46" customWidth="1"/>
    <col min="8218" max="8221" width="9.85546875" style="46" bestFit="1" customWidth="1"/>
    <col min="8222" max="8222" width="11.28515625" style="46" bestFit="1" customWidth="1"/>
    <col min="8223" max="8224" width="11.28515625" style="46" customWidth="1"/>
    <col min="8225" max="8229" width="11.28515625" style="46" bestFit="1" customWidth="1"/>
    <col min="8230" max="8434" width="9.140625" style="46"/>
    <col min="8435" max="8435" width="4.7109375" style="46" bestFit="1" customWidth="1"/>
    <col min="8436" max="8436" width="25.7109375" style="46" customWidth="1"/>
    <col min="8437" max="8446" width="9.7109375" style="46" customWidth="1"/>
    <col min="8447" max="8447" width="9.5703125" style="46" customWidth="1"/>
    <col min="8448" max="8448" width="9.28515625" style="46" customWidth="1"/>
    <col min="8449" max="8450" width="9.5703125" style="46" customWidth="1"/>
    <col min="8451" max="8451" width="9.28515625" style="46" customWidth="1"/>
    <col min="8452" max="8452" width="9.7109375" style="46" customWidth="1"/>
    <col min="8453" max="8453" width="9.5703125" style="46" customWidth="1"/>
    <col min="8454" max="8454" width="9.140625" style="46"/>
    <col min="8455" max="8455" width="9.7109375" style="46" customWidth="1"/>
    <col min="8456" max="8456" width="9.5703125" style="46" customWidth="1"/>
    <col min="8457" max="8457" width="9.140625" style="46"/>
    <col min="8458" max="8458" width="9.7109375" style="46" customWidth="1"/>
    <col min="8459" max="8459" width="9.5703125" style="46" customWidth="1"/>
    <col min="8460" max="8460" width="9.140625" style="46"/>
    <col min="8461" max="8461" width="9.7109375" style="46" customWidth="1"/>
    <col min="8462" max="8462" width="9.5703125" style="46" customWidth="1"/>
    <col min="8463" max="8464" width="9.140625" style="46"/>
    <col min="8465" max="8465" width="10.140625" style="46" customWidth="1"/>
    <col min="8466" max="8467" width="9.140625" style="46"/>
    <col min="8468" max="8468" width="10" style="46" customWidth="1"/>
    <col min="8469" max="8470" width="9.140625" style="46"/>
    <col min="8471" max="8471" width="10" style="46" customWidth="1"/>
    <col min="8472" max="8472" width="9.140625" style="46"/>
    <col min="8473" max="8473" width="11.140625" style="46" customWidth="1"/>
    <col min="8474" max="8477" width="9.85546875" style="46" bestFit="1" customWidth="1"/>
    <col min="8478" max="8478" width="11.28515625" style="46" bestFit="1" customWidth="1"/>
    <col min="8479" max="8480" width="11.28515625" style="46" customWidth="1"/>
    <col min="8481" max="8485" width="11.28515625" style="46" bestFit="1" customWidth="1"/>
    <col min="8486" max="8690" width="9.140625" style="46"/>
    <col min="8691" max="8691" width="4.7109375" style="46" bestFit="1" customWidth="1"/>
    <col min="8692" max="8692" width="25.7109375" style="46" customWidth="1"/>
    <col min="8693" max="8702" width="9.7109375" style="46" customWidth="1"/>
    <col min="8703" max="8703" width="9.5703125" style="46" customWidth="1"/>
    <col min="8704" max="8704" width="9.28515625" style="46" customWidth="1"/>
    <col min="8705" max="8706" width="9.5703125" style="46" customWidth="1"/>
    <col min="8707" max="8707" width="9.28515625" style="46" customWidth="1"/>
    <col min="8708" max="8708" width="9.7109375" style="46" customWidth="1"/>
    <col min="8709" max="8709" width="9.5703125" style="46" customWidth="1"/>
    <col min="8710" max="8710" width="9.140625" style="46"/>
    <col min="8711" max="8711" width="9.7109375" style="46" customWidth="1"/>
    <col min="8712" max="8712" width="9.5703125" style="46" customWidth="1"/>
    <col min="8713" max="8713" width="9.140625" style="46"/>
    <col min="8714" max="8714" width="9.7109375" style="46" customWidth="1"/>
    <col min="8715" max="8715" width="9.5703125" style="46" customWidth="1"/>
    <col min="8716" max="8716" width="9.140625" style="46"/>
    <col min="8717" max="8717" width="9.7109375" style="46" customWidth="1"/>
    <col min="8718" max="8718" width="9.5703125" style="46" customWidth="1"/>
    <col min="8719" max="8720" width="9.140625" style="46"/>
    <col min="8721" max="8721" width="10.140625" style="46" customWidth="1"/>
    <col min="8722" max="8723" width="9.140625" style="46"/>
    <col min="8724" max="8724" width="10" style="46" customWidth="1"/>
    <col min="8725" max="8726" width="9.140625" style="46"/>
    <col min="8727" max="8727" width="10" style="46" customWidth="1"/>
    <col min="8728" max="8728" width="9.140625" style="46"/>
    <col min="8729" max="8729" width="11.140625" style="46" customWidth="1"/>
    <col min="8730" max="8733" width="9.85546875" style="46" bestFit="1" customWidth="1"/>
    <col min="8734" max="8734" width="11.28515625" style="46" bestFit="1" customWidth="1"/>
    <col min="8735" max="8736" width="11.28515625" style="46" customWidth="1"/>
    <col min="8737" max="8741" width="11.28515625" style="46" bestFit="1" customWidth="1"/>
    <col min="8742" max="8946" width="9.140625" style="46"/>
    <col min="8947" max="8947" width="4.7109375" style="46" bestFit="1" customWidth="1"/>
    <col min="8948" max="8948" width="25.7109375" style="46" customWidth="1"/>
    <col min="8949" max="8958" width="9.7109375" style="46" customWidth="1"/>
    <col min="8959" max="8959" width="9.5703125" style="46" customWidth="1"/>
    <col min="8960" max="8960" width="9.28515625" style="46" customWidth="1"/>
    <col min="8961" max="8962" width="9.5703125" style="46" customWidth="1"/>
    <col min="8963" max="8963" width="9.28515625" style="46" customWidth="1"/>
    <col min="8964" max="8964" width="9.7109375" style="46" customWidth="1"/>
    <col min="8965" max="8965" width="9.5703125" style="46" customWidth="1"/>
    <col min="8966" max="8966" width="9.140625" style="46"/>
    <col min="8967" max="8967" width="9.7109375" style="46" customWidth="1"/>
    <col min="8968" max="8968" width="9.5703125" style="46" customWidth="1"/>
    <col min="8969" max="8969" width="9.140625" style="46"/>
    <col min="8970" max="8970" width="9.7109375" style="46" customWidth="1"/>
    <col min="8971" max="8971" width="9.5703125" style="46" customWidth="1"/>
    <col min="8972" max="8972" width="9.140625" style="46"/>
    <col min="8973" max="8973" width="9.7109375" style="46" customWidth="1"/>
    <col min="8974" max="8974" width="9.5703125" style="46" customWidth="1"/>
    <col min="8975" max="8976" width="9.140625" style="46"/>
    <col min="8977" max="8977" width="10.140625" style="46" customWidth="1"/>
    <col min="8978" max="8979" width="9.140625" style="46"/>
    <col min="8980" max="8980" width="10" style="46" customWidth="1"/>
    <col min="8981" max="8982" width="9.140625" style="46"/>
    <col min="8983" max="8983" width="10" style="46" customWidth="1"/>
    <col min="8984" max="8984" width="9.140625" style="46"/>
    <col min="8985" max="8985" width="11.140625" style="46" customWidth="1"/>
    <col min="8986" max="8989" width="9.85546875" style="46" bestFit="1" customWidth="1"/>
    <col min="8990" max="8990" width="11.28515625" style="46" bestFit="1" customWidth="1"/>
    <col min="8991" max="8992" width="11.28515625" style="46" customWidth="1"/>
    <col min="8993" max="8997" width="11.28515625" style="46" bestFit="1" customWidth="1"/>
    <col min="8998" max="9202" width="9.140625" style="46"/>
    <col min="9203" max="9203" width="4.7109375" style="46" bestFit="1" customWidth="1"/>
    <col min="9204" max="9204" width="25.7109375" style="46" customWidth="1"/>
    <col min="9205" max="9214" width="9.7109375" style="46" customWidth="1"/>
    <col min="9215" max="9215" width="9.5703125" style="46" customWidth="1"/>
    <col min="9216" max="9216" width="9.28515625" style="46" customWidth="1"/>
    <col min="9217" max="9218" width="9.5703125" style="46" customWidth="1"/>
    <col min="9219" max="9219" width="9.28515625" style="46" customWidth="1"/>
    <col min="9220" max="9220" width="9.7109375" style="46" customWidth="1"/>
    <col min="9221" max="9221" width="9.5703125" style="46" customWidth="1"/>
    <col min="9222" max="9222" width="9.140625" style="46"/>
    <col min="9223" max="9223" width="9.7109375" style="46" customWidth="1"/>
    <col min="9224" max="9224" width="9.5703125" style="46" customWidth="1"/>
    <col min="9225" max="9225" width="9.140625" style="46"/>
    <col min="9226" max="9226" width="9.7109375" style="46" customWidth="1"/>
    <col min="9227" max="9227" width="9.5703125" style="46" customWidth="1"/>
    <col min="9228" max="9228" width="9.140625" style="46"/>
    <col min="9229" max="9229" width="9.7109375" style="46" customWidth="1"/>
    <col min="9230" max="9230" width="9.5703125" style="46" customWidth="1"/>
    <col min="9231" max="9232" width="9.140625" style="46"/>
    <col min="9233" max="9233" width="10.140625" style="46" customWidth="1"/>
    <col min="9234" max="9235" width="9.140625" style="46"/>
    <col min="9236" max="9236" width="10" style="46" customWidth="1"/>
    <col min="9237" max="9238" width="9.140625" style="46"/>
    <col min="9239" max="9239" width="10" style="46" customWidth="1"/>
    <col min="9240" max="9240" width="9.140625" style="46"/>
    <col min="9241" max="9241" width="11.140625" style="46" customWidth="1"/>
    <col min="9242" max="9245" width="9.85546875" style="46" bestFit="1" customWidth="1"/>
    <col min="9246" max="9246" width="11.28515625" style="46" bestFit="1" customWidth="1"/>
    <col min="9247" max="9248" width="11.28515625" style="46" customWidth="1"/>
    <col min="9249" max="9253" width="11.28515625" style="46" bestFit="1" customWidth="1"/>
    <col min="9254" max="9458" width="9.140625" style="46"/>
    <col min="9459" max="9459" width="4.7109375" style="46" bestFit="1" customWidth="1"/>
    <col min="9460" max="9460" width="25.7109375" style="46" customWidth="1"/>
    <col min="9461" max="9470" width="9.7109375" style="46" customWidth="1"/>
    <col min="9471" max="9471" width="9.5703125" style="46" customWidth="1"/>
    <col min="9472" max="9472" width="9.28515625" style="46" customWidth="1"/>
    <col min="9473" max="9474" width="9.5703125" style="46" customWidth="1"/>
    <col min="9475" max="9475" width="9.28515625" style="46" customWidth="1"/>
    <col min="9476" max="9476" width="9.7109375" style="46" customWidth="1"/>
    <col min="9477" max="9477" width="9.5703125" style="46" customWidth="1"/>
    <col min="9478" max="9478" width="9.140625" style="46"/>
    <col min="9479" max="9479" width="9.7109375" style="46" customWidth="1"/>
    <col min="9480" max="9480" width="9.5703125" style="46" customWidth="1"/>
    <col min="9481" max="9481" width="9.140625" style="46"/>
    <col min="9482" max="9482" width="9.7109375" style="46" customWidth="1"/>
    <col min="9483" max="9483" width="9.5703125" style="46" customWidth="1"/>
    <col min="9484" max="9484" width="9.140625" style="46"/>
    <col min="9485" max="9485" width="9.7109375" style="46" customWidth="1"/>
    <col min="9486" max="9486" width="9.5703125" style="46" customWidth="1"/>
    <col min="9487" max="9488" width="9.140625" style="46"/>
    <col min="9489" max="9489" width="10.140625" style="46" customWidth="1"/>
    <col min="9490" max="9491" width="9.140625" style="46"/>
    <col min="9492" max="9492" width="10" style="46" customWidth="1"/>
    <col min="9493" max="9494" width="9.140625" style="46"/>
    <col min="9495" max="9495" width="10" style="46" customWidth="1"/>
    <col min="9496" max="9496" width="9.140625" style="46"/>
    <col min="9497" max="9497" width="11.140625" style="46" customWidth="1"/>
    <col min="9498" max="9501" width="9.85546875" style="46" bestFit="1" customWidth="1"/>
    <col min="9502" max="9502" width="11.28515625" style="46" bestFit="1" customWidth="1"/>
    <col min="9503" max="9504" width="11.28515625" style="46" customWidth="1"/>
    <col min="9505" max="9509" width="11.28515625" style="46" bestFit="1" customWidth="1"/>
    <col min="9510" max="9714" width="9.140625" style="46"/>
    <col min="9715" max="9715" width="4.7109375" style="46" bestFit="1" customWidth="1"/>
    <col min="9716" max="9716" width="25.7109375" style="46" customWidth="1"/>
    <col min="9717" max="9726" width="9.7109375" style="46" customWidth="1"/>
    <col min="9727" max="9727" width="9.5703125" style="46" customWidth="1"/>
    <col min="9728" max="9728" width="9.28515625" style="46" customWidth="1"/>
    <col min="9729" max="9730" width="9.5703125" style="46" customWidth="1"/>
    <col min="9731" max="9731" width="9.28515625" style="46" customWidth="1"/>
    <col min="9732" max="9732" width="9.7109375" style="46" customWidth="1"/>
    <col min="9733" max="9733" width="9.5703125" style="46" customWidth="1"/>
    <col min="9734" max="9734" width="9.140625" style="46"/>
    <col min="9735" max="9735" width="9.7109375" style="46" customWidth="1"/>
    <col min="9736" max="9736" width="9.5703125" style="46" customWidth="1"/>
    <col min="9737" max="9737" width="9.140625" style="46"/>
    <col min="9738" max="9738" width="9.7109375" style="46" customWidth="1"/>
    <col min="9739" max="9739" width="9.5703125" style="46" customWidth="1"/>
    <col min="9740" max="9740" width="9.140625" style="46"/>
    <col min="9741" max="9741" width="9.7109375" style="46" customWidth="1"/>
    <col min="9742" max="9742" width="9.5703125" style="46" customWidth="1"/>
    <col min="9743" max="9744" width="9.140625" style="46"/>
    <col min="9745" max="9745" width="10.140625" style="46" customWidth="1"/>
    <col min="9746" max="9747" width="9.140625" style="46"/>
    <col min="9748" max="9748" width="10" style="46" customWidth="1"/>
    <col min="9749" max="9750" width="9.140625" style="46"/>
    <col min="9751" max="9751" width="10" style="46" customWidth="1"/>
    <col min="9752" max="9752" width="9.140625" style="46"/>
    <col min="9753" max="9753" width="11.140625" style="46" customWidth="1"/>
    <col min="9754" max="9757" width="9.85546875" style="46" bestFit="1" customWidth="1"/>
    <col min="9758" max="9758" width="11.28515625" style="46" bestFit="1" customWidth="1"/>
    <col min="9759" max="9760" width="11.28515625" style="46" customWidth="1"/>
    <col min="9761" max="9765" width="11.28515625" style="46" bestFit="1" customWidth="1"/>
    <col min="9766" max="9970" width="9.140625" style="46"/>
    <col min="9971" max="9971" width="4.7109375" style="46" bestFit="1" customWidth="1"/>
    <col min="9972" max="9972" width="25.7109375" style="46" customWidth="1"/>
    <col min="9973" max="9982" width="9.7109375" style="46" customWidth="1"/>
    <col min="9983" max="9983" width="9.5703125" style="46" customWidth="1"/>
    <col min="9984" max="9984" width="9.28515625" style="46" customWidth="1"/>
    <col min="9985" max="9986" width="9.5703125" style="46" customWidth="1"/>
    <col min="9987" max="9987" width="9.28515625" style="46" customWidth="1"/>
    <col min="9988" max="9988" width="9.7109375" style="46" customWidth="1"/>
    <col min="9989" max="9989" width="9.5703125" style="46" customWidth="1"/>
    <col min="9990" max="9990" width="9.140625" style="46"/>
    <col min="9991" max="9991" width="9.7109375" style="46" customWidth="1"/>
    <col min="9992" max="9992" width="9.5703125" style="46" customWidth="1"/>
    <col min="9993" max="9993" width="9.140625" style="46"/>
    <col min="9994" max="9994" width="9.7109375" style="46" customWidth="1"/>
    <col min="9995" max="9995" width="9.5703125" style="46" customWidth="1"/>
    <col min="9996" max="9996" width="9.140625" style="46"/>
    <col min="9997" max="9997" width="9.7109375" style="46" customWidth="1"/>
    <col min="9998" max="9998" width="9.5703125" style="46" customWidth="1"/>
    <col min="9999" max="10000" width="9.140625" style="46"/>
    <col min="10001" max="10001" width="10.140625" style="46" customWidth="1"/>
    <col min="10002" max="10003" width="9.140625" style="46"/>
    <col min="10004" max="10004" width="10" style="46" customWidth="1"/>
    <col min="10005" max="10006" width="9.140625" style="46"/>
    <col min="10007" max="10007" width="10" style="46" customWidth="1"/>
    <col min="10008" max="10008" width="9.140625" style="46"/>
    <col min="10009" max="10009" width="11.140625" style="46" customWidth="1"/>
    <col min="10010" max="10013" width="9.85546875" style="46" bestFit="1" customWidth="1"/>
    <col min="10014" max="10014" width="11.28515625" style="46" bestFit="1" customWidth="1"/>
    <col min="10015" max="10016" width="11.28515625" style="46" customWidth="1"/>
    <col min="10017" max="10021" width="11.28515625" style="46" bestFit="1" customWidth="1"/>
    <col min="10022" max="10226" width="9.140625" style="46"/>
    <col min="10227" max="10227" width="4.7109375" style="46" bestFit="1" customWidth="1"/>
    <col min="10228" max="10228" width="25.7109375" style="46" customWidth="1"/>
    <col min="10229" max="10238" width="9.7109375" style="46" customWidth="1"/>
    <col min="10239" max="10239" width="9.5703125" style="46" customWidth="1"/>
    <col min="10240" max="10240" width="9.28515625" style="46" customWidth="1"/>
    <col min="10241" max="10242" width="9.5703125" style="46" customWidth="1"/>
    <col min="10243" max="10243" width="9.28515625" style="46" customWidth="1"/>
    <col min="10244" max="10244" width="9.7109375" style="46" customWidth="1"/>
    <col min="10245" max="10245" width="9.5703125" style="46" customWidth="1"/>
    <col min="10246" max="10246" width="9.140625" style="46"/>
    <col min="10247" max="10247" width="9.7109375" style="46" customWidth="1"/>
    <col min="10248" max="10248" width="9.5703125" style="46" customWidth="1"/>
    <col min="10249" max="10249" width="9.140625" style="46"/>
    <col min="10250" max="10250" width="9.7109375" style="46" customWidth="1"/>
    <col min="10251" max="10251" width="9.5703125" style="46" customWidth="1"/>
    <col min="10252" max="10252" width="9.140625" style="46"/>
    <col min="10253" max="10253" width="9.7109375" style="46" customWidth="1"/>
    <col min="10254" max="10254" width="9.5703125" style="46" customWidth="1"/>
    <col min="10255" max="10256" width="9.140625" style="46"/>
    <col min="10257" max="10257" width="10.140625" style="46" customWidth="1"/>
    <col min="10258" max="10259" width="9.140625" style="46"/>
    <col min="10260" max="10260" width="10" style="46" customWidth="1"/>
    <col min="10261" max="10262" width="9.140625" style="46"/>
    <col min="10263" max="10263" width="10" style="46" customWidth="1"/>
    <col min="10264" max="10264" width="9.140625" style="46"/>
    <col min="10265" max="10265" width="11.140625" style="46" customWidth="1"/>
    <col min="10266" max="10269" width="9.85546875" style="46" bestFit="1" customWidth="1"/>
    <col min="10270" max="10270" width="11.28515625" style="46" bestFit="1" customWidth="1"/>
    <col min="10271" max="10272" width="11.28515625" style="46" customWidth="1"/>
    <col min="10273" max="10277" width="11.28515625" style="46" bestFit="1" customWidth="1"/>
    <col min="10278" max="10482" width="9.140625" style="46"/>
    <col min="10483" max="10483" width="4.7109375" style="46" bestFit="1" customWidth="1"/>
    <col min="10484" max="10484" width="25.7109375" style="46" customWidth="1"/>
    <col min="10485" max="10494" width="9.7109375" style="46" customWidth="1"/>
    <col min="10495" max="10495" width="9.5703125" style="46" customWidth="1"/>
    <col min="10496" max="10496" width="9.28515625" style="46" customWidth="1"/>
    <col min="10497" max="10498" width="9.5703125" style="46" customWidth="1"/>
    <col min="10499" max="10499" width="9.28515625" style="46" customWidth="1"/>
    <col min="10500" max="10500" width="9.7109375" style="46" customWidth="1"/>
    <col min="10501" max="10501" width="9.5703125" style="46" customWidth="1"/>
    <col min="10502" max="10502" width="9.140625" style="46"/>
    <col min="10503" max="10503" width="9.7109375" style="46" customWidth="1"/>
    <col min="10504" max="10504" width="9.5703125" style="46" customWidth="1"/>
    <col min="10505" max="10505" width="9.140625" style="46"/>
    <col min="10506" max="10506" width="9.7109375" style="46" customWidth="1"/>
    <col min="10507" max="10507" width="9.5703125" style="46" customWidth="1"/>
    <col min="10508" max="10508" width="9.140625" style="46"/>
    <col min="10509" max="10509" width="9.7109375" style="46" customWidth="1"/>
    <col min="10510" max="10510" width="9.5703125" style="46" customWidth="1"/>
    <col min="10511" max="10512" width="9.140625" style="46"/>
    <col min="10513" max="10513" width="10.140625" style="46" customWidth="1"/>
    <col min="10514" max="10515" width="9.140625" style="46"/>
    <col min="10516" max="10516" width="10" style="46" customWidth="1"/>
    <col min="10517" max="10518" width="9.140625" style="46"/>
    <col min="10519" max="10519" width="10" style="46" customWidth="1"/>
    <col min="10520" max="10520" width="9.140625" style="46"/>
    <col min="10521" max="10521" width="11.140625" style="46" customWidth="1"/>
    <col min="10522" max="10525" width="9.85546875" style="46" bestFit="1" customWidth="1"/>
    <col min="10526" max="10526" width="11.28515625" style="46" bestFit="1" customWidth="1"/>
    <col min="10527" max="10528" width="11.28515625" style="46" customWidth="1"/>
    <col min="10529" max="10533" width="11.28515625" style="46" bestFit="1" customWidth="1"/>
    <col min="10534" max="10738" width="9.140625" style="46"/>
    <col min="10739" max="10739" width="4.7109375" style="46" bestFit="1" customWidth="1"/>
    <col min="10740" max="10740" width="25.7109375" style="46" customWidth="1"/>
    <col min="10741" max="10750" width="9.7109375" style="46" customWidth="1"/>
    <col min="10751" max="10751" width="9.5703125" style="46" customWidth="1"/>
    <col min="10752" max="10752" width="9.28515625" style="46" customWidth="1"/>
    <col min="10753" max="10754" width="9.5703125" style="46" customWidth="1"/>
    <col min="10755" max="10755" width="9.28515625" style="46" customWidth="1"/>
    <col min="10756" max="10756" width="9.7109375" style="46" customWidth="1"/>
    <col min="10757" max="10757" width="9.5703125" style="46" customWidth="1"/>
    <col min="10758" max="10758" width="9.140625" style="46"/>
    <col min="10759" max="10759" width="9.7109375" style="46" customWidth="1"/>
    <col min="10760" max="10760" width="9.5703125" style="46" customWidth="1"/>
    <col min="10761" max="10761" width="9.140625" style="46"/>
    <col min="10762" max="10762" width="9.7109375" style="46" customWidth="1"/>
    <col min="10763" max="10763" width="9.5703125" style="46" customWidth="1"/>
    <col min="10764" max="10764" width="9.140625" style="46"/>
    <col min="10765" max="10765" width="9.7109375" style="46" customWidth="1"/>
    <col min="10766" max="10766" width="9.5703125" style="46" customWidth="1"/>
    <col min="10767" max="10768" width="9.140625" style="46"/>
    <col min="10769" max="10769" width="10.140625" style="46" customWidth="1"/>
    <col min="10770" max="10771" width="9.140625" style="46"/>
    <col min="10772" max="10772" width="10" style="46" customWidth="1"/>
    <col min="10773" max="10774" width="9.140625" style="46"/>
    <col min="10775" max="10775" width="10" style="46" customWidth="1"/>
    <col min="10776" max="10776" width="9.140625" style="46"/>
    <col min="10777" max="10777" width="11.140625" style="46" customWidth="1"/>
    <col min="10778" max="10781" width="9.85546875" style="46" bestFit="1" customWidth="1"/>
    <col min="10782" max="10782" width="11.28515625" style="46" bestFit="1" customWidth="1"/>
    <col min="10783" max="10784" width="11.28515625" style="46" customWidth="1"/>
    <col min="10785" max="10789" width="11.28515625" style="46" bestFit="1" customWidth="1"/>
    <col min="10790" max="10994" width="9.140625" style="46"/>
    <col min="10995" max="10995" width="4.7109375" style="46" bestFit="1" customWidth="1"/>
    <col min="10996" max="10996" width="25.7109375" style="46" customWidth="1"/>
    <col min="10997" max="11006" width="9.7109375" style="46" customWidth="1"/>
    <col min="11007" max="11007" width="9.5703125" style="46" customWidth="1"/>
    <col min="11008" max="11008" width="9.28515625" style="46" customWidth="1"/>
    <col min="11009" max="11010" width="9.5703125" style="46" customWidth="1"/>
    <col min="11011" max="11011" width="9.28515625" style="46" customWidth="1"/>
    <col min="11012" max="11012" width="9.7109375" style="46" customWidth="1"/>
    <col min="11013" max="11013" width="9.5703125" style="46" customWidth="1"/>
    <col min="11014" max="11014" width="9.140625" style="46"/>
    <col min="11015" max="11015" width="9.7109375" style="46" customWidth="1"/>
    <col min="11016" max="11016" width="9.5703125" style="46" customWidth="1"/>
    <col min="11017" max="11017" width="9.140625" style="46"/>
    <col min="11018" max="11018" width="9.7109375" style="46" customWidth="1"/>
    <col min="11019" max="11019" width="9.5703125" style="46" customWidth="1"/>
    <col min="11020" max="11020" width="9.140625" style="46"/>
    <col min="11021" max="11021" width="9.7109375" style="46" customWidth="1"/>
    <col min="11022" max="11022" width="9.5703125" style="46" customWidth="1"/>
    <col min="11023" max="11024" width="9.140625" style="46"/>
    <col min="11025" max="11025" width="10.140625" style="46" customWidth="1"/>
    <col min="11026" max="11027" width="9.140625" style="46"/>
    <col min="11028" max="11028" width="10" style="46" customWidth="1"/>
    <col min="11029" max="11030" width="9.140625" style="46"/>
    <col min="11031" max="11031" width="10" style="46" customWidth="1"/>
    <col min="11032" max="11032" width="9.140625" style="46"/>
    <col min="11033" max="11033" width="11.140625" style="46" customWidth="1"/>
    <col min="11034" max="11037" width="9.85546875" style="46" bestFit="1" customWidth="1"/>
    <col min="11038" max="11038" width="11.28515625" style="46" bestFit="1" customWidth="1"/>
    <col min="11039" max="11040" width="11.28515625" style="46" customWidth="1"/>
    <col min="11041" max="11045" width="11.28515625" style="46" bestFit="1" customWidth="1"/>
    <col min="11046" max="11250" width="9.140625" style="46"/>
    <col min="11251" max="11251" width="4.7109375" style="46" bestFit="1" customWidth="1"/>
    <col min="11252" max="11252" width="25.7109375" style="46" customWidth="1"/>
    <col min="11253" max="11262" width="9.7109375" style="46" customWidth="1"/>
    <col min="11263" max="11263" width="9.5703125" style="46" customWidth="1"/>
    <col min="11264" max="11264" width="9.28515625" style="46" customWidth="1"/>
    <col min="11265" max="11266" width="9.5703125" style="46" customWidth="1"/>
    <col min="11267" max="11267" width="9.28515625" style="46" customWidth="1"/>
    <col min="11268" max="11268" width="9.7109375" style="46" customWidth="1"/>
    <col min="11269" max="11269" width="9.5703125" style="46" customWidth="1"/>
    <col min="11270" max="11270" width="9.140625" style="46"/>
    <col min="11271" max="11271" width="9.7109375" style="46" customWidth="1"/>
    <col min="11272" max="11272" width="9.5703125" style="46" customWidth="1"/>
    <col min="11273" max="11273" width="9.140625" style="46"/>
    <col min="11274" max="11274" width="9.7109375" style="46" customWidth="1"/>
    <col min="11275" max="11275" width="9.5703125" style="46" customWidth="1"/>
    <col min="11276" max="11276" width="9.140625" style="46"/>
    <col min="11277" max="11277" width="9.7109375" style="46" customWidth="1"/>
    <col min="11278" max="11278" width="9.5703125" style="46" customWidth="1"/>
    <col min="11279" max="11280" width="9.140625" style="46"/>
    <col min="11281" max="11281" width="10.140625" style="46" customWidth="1"/>
    <col min="11282" max="11283" width="9.140625" style="46"/>
    <col min="11284" max="11284" width="10" style="46" customWidth="1"/>
    <col min="11285" max="11286" width="9.140625" style="46"/>
    <col min="11287" max="11287" width="10" style="46" customWidth="1"/>
    <col min="11288" max="11288" width="9.140625" style="46"/>
    <col min="11289" max="11289" width="11.140625" style="46" customWidth="1"/>
    <col min="11290" max="11293" width="9.85546875" style="46" bestFit="1" customWidth="1"/>
    <col min="11294" max="11294" width="11.28515625" style="46" bestFit="1" customWidth="1"/>
    <col min="11295" max="11296" width="11.28515625" style="46" customWidth="1"/>
    <col min="11297" max="11301" width="11.28515625" style="46" bestFit="1" customWidth="1"/>
    <col min="11302" max="11506" width="9.140625" style="46"/>
    <col min="11507" max="11507" width="4.7109375" style="46" bestFit="1" customWidth="1"/>
    <col min="11508" max="11508" width="25.7109375" style="46" customWidth="1"/>
    <col min="11509" max="11518" width="9.7109375" style="46" customWidth="1"/>
    <col min="11519" max="11519" width="9.5703125" style="46" customWidth="1"/>
    <col min="11520" max="11520" width="9.28515625" style="46" customWidth="1"/>
    <col min="11521" max="11522" width="9.5703125" style="46" customWidth="1"/>
    <col min="11523" max="11523" width="9.28515625" style="46" customWidth="1"/>
    <col min="11524" max="11524" width="9.7109375" style="46" customWidth="1"/>
    <col min="11525" max="11525" width="9.5703125" style="46" customWidth="1"/>
    <col min="11526" max="11526" width="9.140625" style="46"/>
    <col min="11527" max="11527" width="9.7109375" style="46" customWidth="1"/>
    <col min="11528" max="11528" width="9.5703125" style="46" customWidth="1"/>
    <col min="11529" max="11529" width="9.140625" style="46"/>
    <col min="11530" max="11530" width="9.7109375" style="46" customWidth="1"/>
    <col min="11531" max="11531" width="9.5703125" style="46" customWidth="1"/>
    <col min="11532" max="11532" width="9.140625" style="46"/>
    <col min="11533" max="11533" width="9.7109375" style="46" customWidth="1"/>
    <col min="11534" max="11534" width="9.5703125" style="46" customWidth="1"/>
    <col min="11535" max="11536" width="9.140625" style="46"/>
    <col min="11537" max="11537" width="10.140625" style="46" customWidth="1"/>
    <col min="11538" max="11539" width="9.140625" style="46"/>
    <col min="11540" max="11540" width="10" style="46" customWidth="1"/>
    <col min="11541" max="11542" width="9.140625" style="46"/>
    <col min="11543" max="11543" width="10" style="46" customWidth="1"/>
    <col min="11544" max="11544" width="9.140625" style="46"/>
    <col min="11545" max="11545" width="11.140625" style="46" customWidth="1"/>
    <col min="11546" max="11549" width="9.85546875" style="46" bestFit="1" customWidth="1"/>
    <col min="11550" max="11550" width="11.28515625" style="46" bestFit="1" customWidth="1"/>
    <col min="11551" max="11552" width="11.28515625" style="46" customWidth="1"/>
    <col min="11553" max="11557" width="11.28515625" style="46" bestFit="1" customWidth="1"/>
    <col min="11558" max="11762" width="9.140625" style="46"/>
    <col min="11763" max="11763" width="4.7109375" style="46" bestFit="1" customWidth="1"/>
    <col min="11764" max="11764" width="25.7109375" style="46" customWidth="1"/>
    <col min="11765" max="11774" width="9.7109375" style="46" customWidth="1"/>
    <col min="11775" max="11775" width="9.5703125" style="46" customWidth="1"/>
    <col min="11776" max="11776" width="9.28515625" style="46" customWidth="1"/>
    <col min="11777" max="11778" width="9.5703125" style="46" customWidth="1"/>
    <col min="11779" max="11779" width="9.28515625" style="46" customWidth="1"/>
    <col min="11780" max="11780" width="9.7109375" style="46" customWidth="1"/>
    <col min="11781" max="11781" width="9.5703125" style="46" customWidth="1"/>
    <col min="11782" max="11782" width="9.140625" style="46"/>
    <col min="11783" max="11783" width="9.7109375" style="46" customWidth="1"/>
    <col min="11784" max="11784" width="9.5703125" style="46" customWidth="1"/>
    <col min="11785" max="11785" width="9.140625" style="46"/>
    <col min="11786" max="11786" width="9.7109375" style="46" customWidth="1"/>
    <col min="11787" max="11787" width="9.5703125" style="46" customWidth="1"/>
    <col min="11788" max="11788" width="9.140625" style="46"/>
    <col min="11789" max="11789" width="9.7109375" style="46" customWidth="1"/>
    <col min="11790" max="11790" width="9.5703125" style="46" customWidth="1"/>
    <col min="11791" max="11792" width="9.140625" style="46"/>
    <col min="11793" max="11793" width="10.140625" style="46" customWidth="1"/>
    <col min="11794" max="11795" width="9.140625" style="46"/>
    <col min="11796" max="11796" width="10" style="46" customWidth="1"/>
    <col min="11797" max="11798" width="9.140625" style="46"/>
    <col min="11799" max="11799" width="10" style="46" customWidth="1"/>
    <col min="11800" max="11800" width="9.140625" style="46"/>
    <col min="11801" max="11801" width="11.140625" style="46" customWidth="1"/>
    <col min="11802" max="11805" width="9.85546875" style="46" bestFit="1" customWidth="1"/>
    <col min="11806" max="11806" width="11.28515625" style="46" bestFit="1" customWidth="1"/>
    <col min="11807" max="11808" width="11.28515625" style="46" customWidth="1"/>
    <col min="11809" max="11813" width="11.28515625" style="46" bestFit="1" customWidth="1"/>
    <col min="11814" max="12018" width="9.140625" style="46"/>
    <col min="12019" max="12019" width="4.7109375" style="46" bestFit="1" customWidth="1"/>
    <col min="12020" max="12020" width="25.7109375" style="46" customWidth="1"/>
    <col min="12021" max="12030" width="9.7109375" style="46" customWidth="1"/>
    <col min="12031" max="12031" width="9.5703125" style="46" customWidth="1"/>
    <col min="12032" max="12032" width="9.28515625" style="46" customWidth="1"/>
    <col min="12033" max="12034" width="9.5703125" style="46" customWidth="1"/>
    <col min="12035" max="12035" width="9.28515625" style="46" customWidth="1"/>
    <col min="12036" max="12036" width="9.7109375" style="46" customWidth="1"/>
    <col min="12037" max="12037" width="9.5703125" style="46" customWidth="1"/>
    <col min="12038" max="12038" width="9.140625" style="46"/>
    <col min="12039" max="12039" width="9.7109375" style="46" customWidth="1"/>
    <col min="12040" max="12040" width="9.5703125" style="46" customWidth="1"/>
    <col min="12041" max="12041" width="9.140625" style="46"/>
    <col min="12042" max="12042" width="9.7109375" style="46" customWidth="1"/>
    <col min="12043" max="12043" width="9.5703125" style="46" customWidth="1"/>
    <col min="12044" max="12044" width="9.140625" style="46"/>
    <col min="12045" max="12045" width="9.7109375" style="46" customWidth="1"/>
    <col min="12046" max="12046" width="9.5703125" style="46" customWidth="1"/>
    <col min="12047" max="12048" width="9.140625" style="46"/>
    <col min="12049" max="12049" width="10.140625" style="46" customWidth="1"/>
    <col min="12050" max="12051" width="9.140625" style="46"/>
    <col min="12052" max="12052" width="10" style="46" customWidth="1"/>
    <col min="12053" max="12054" width="9.140625" style="46"/>
    <col min="12055" max="12055" width="10" style="46" customWidth="1"/>
    <col min="12056" max="12056" width="9.140625" style="46"/>
    <col min="12057" max="12057" width="11.140625" style="46" customWidth="1"/>
    <col min="12058" max="12061" width="9.85546875" style="46" bestFit="1" customWidth="1"/>
    <col min="12062" max="12062" width="11.28515625" style="46" bestFit="1" customWidth="1"/>
    <col min="12063" max="12064" width="11.28515625" style="46" customWidth="1"/>
    <col min="12065" max="12069" width="11.28515625" style="46" bestFit="1" customWidth="1"/>
    <col min="12070" max="12274" width="9.140625" style="46"/>
    <col min="12275" max="12275" width="4.7109375" style="46" bestFit="1" customWidth="1"/>
    <col min="12276" max="12276" width="25.7109375" style="46" customWidth="1"/>
    <col min="12277" max="12286" width="9.7109375" style="46" customWidth="1"/>
    <col min="12287" max="12287" width="9.5703125" style="46" customWidth="1"/>
    <col min="12288" max="12288" width="9.28515625" style="46" customWidth="1"/>
    <col min="12289" max="12290" width="9.5703125" style="46" customWidth="1"/>
    <col min="12291" max="12291" width="9.28515625" style="46" customWidth="1"/>
    <col min="12292" max="12292" width="9.7109375" style="46" customWidth="1"/>
    <col min="12293" max="12293" width="9.5703125" style="46" customWidth="1"/>
    <col min="12294" max="12294" width="9.140625" style="46"/>
    <col min="12295" max="12295" width="9.7109375" style="46" customWidth="1"/>
    <col min="12296" max="12296" width="9.5703125" style="46" customWidth="1"/>
    <col min="12297" max="12297" width="9.140625" style="46"/>
    <col min="12298" max="12298" width="9.7109375" style="46" customWidth="1"/>
    <col min="12299" max="12299" width="9.5703125" style="46" customWidth="1"/>
    <col min="12300" max="12300" width="9.140625" style="46"/>
    <col min="12301" max="12301" width="9.7109375" style="46" customWidth="1"/>
    <col min="12302" max="12302" width="9.5703125" style="46" customWidth="1"/>
    <col min="12303" max="12304" width="9.140625" style="46"/>
    <col min="12305" max="12305" width="10.140625" style="46" customWidth="1"/>
    <col min="12306" max="12307" width="9.140625" style="46"/>
    <col min="12308" max="12308" width="10" style="46" customWidth="1"/>
    <col min="12309" max="12310" width="9.140625" style="46"/>
    <col min="12311" max="12311" width="10" style="46" customWidth="1"/>
    <col min="12312" max="12312" width="9.140625" style="46"/>
    <col min="12313" max="12313" width="11.140625" style="46" customWidth="1"/>
    <col min="12314" max="12317" width="9.85546875" style="46" bestFit="1" customWidth="1"/>
    <col min="12318" max="12318" width="11.28515625" style="46" bestFit="1" customWidth="1"/>
    <col min="12319" max="12320" width="11.28515625" style="46" customWidth="1"/>
    <col min="12321" max="12325" width="11.28515625" style="46" bestFit="1" customWidth="1"/>
    <col min="12326" max="12530" width="9.140625" style="46"/>
    <col min="12531" max="12531" width="4.7109375" style="46" bestFit="1" customWidth="1"/>
    <col min="12532" max="12532" width="25.7109375" style="46" customWidth="1"/>
    <col min="12533" max="12542" width="9.7109375" style="46" customWidth="1"/>
    <col min="12543" max="12543" width="9.5703125" style="46" customWidth="1"/>
    <col min="12544" max="12544" width="9.28515625" style="46" customWidth="1"/>
    <col min="12545" max="12546" width="9.5703125" style="46" customWidth="1"/>
    <col min="12547" max="12547" width="9.28515625" style="46" customWidth="1"/>
    <col min="12548" max="12548" width="9.7109375" style="46" customWidth="1"/>
    <col min="12549" max="12549" width="9.5703125" style="46" customWidth="1"/>
    <col min="12550" max="12550" width="9.140625" style="46"/>
    <col min="12551" max="12551" width="9.7109375" style="46" customWidth="1"/>
    <col min="12552" max="12552" width="9.5703125" style="46" customWidth="1"/>
    <col min="12553" max="12553" width="9.140625" style="46"/>
    <col min="12554" max="12554" width="9.7109375" style="46" customWidth="1"/>
    <col min="12555" max="12555" width="9.5703125" style="46" customWidth="1"/>
    <col min="12556" max="12556" width="9.140625" style="46"/>
    <col min="12557" max="12557" width="9.7109375" style="46" customWidth="1"/>
    <col min="12558" max="12558" width="9.5703125" style="46" customWidth="1"/>
    <col min="12559" max="12560" width="9.140625" style="46"/>
    <col min="12561" max="12561" width="10.140625" style="46" customWidth="1"/>
    <col min="12562" max="12563" width="9.140625" style="46"/>
    <col min="12564" max="12564" width="10" style="46" customWidth="1"/>
    <col min="12565" max="12566" width="9.140625" style="46"/>
    <col min="12567" max="12567" width="10" style="46" customWidth="1"/>
    <col min="12568" max="12568" width="9.140625" style="46"/>
    <col min="12569" max="12569" width="11.140625" style="46" customWidth="1"/>
    <col min="12570" max="12573" width="9.85546875" style="46" bestFit="1" customWidth="1"/>
    <col min="12574" max="12574" width="11.28515625" style="46" bestFit="1" customWidth="1"/>
    <col min="12575" max="12576" width="11.28515625" style="46" customWidth="1"/>
    <col min="12577" max="12581" width="11.28515625" style="46" bestFit="1" customWidth="1"/>
    <col min="12582" max="12786" width="9.140625" style="46"/>
    <col min="12787" max="12787" width="4.7109375" style="46" bestFit="1" customWidth="1"/>
    <col min="12788" max="12788" width="25.7109375" style="46" customWidth="1"/>
    <col min="12789" max="12798" width="9.7109375" style="46" customWidth="1"/>
    <col min="12799" max="12799" width="9.5703125" style="46" customWidth="1"/>
    <col min="12800" max="12800" width="9.28515625" style="46" customWidth="1"/>
    <col min="12801" max="12802" width="9.5703125" style="46" customWidth="1"/>
    <col min="12803" max="12803" width="9.28515625" style="46" customWidth="1"/>
    <col min="12804" max="12804" width="9.7109375" style="46" customWidth="1"/>
    <col min="12805" max="12805" width="9.5703125" style="46" customWidth="1"/>
    <col min="12806" max="12806" width="9.140625" style="46"/>
    <col min="12807" max="12807" width="9.7109375" style="46" customWidth="1"/>
    <col min="12808" max="12808" width="9.5703125" style="46" customWidth="1"/>
    <col min="12809" max="12809" width="9.140625" style="46"/>
    <col min="12810" max="12810" width="9.7109375" style="46" customWidth="1"/>
    <col min="12811" max="12811" width="9.5703125" style="46" customWidth="1"/>
    <col min="12812" max="12812" width="9.140625" style="46"/>
    <col min="12813" max="12813" width="9.7109375" style="46" customWidth="1"/>
    <col min="12814" max="12814" width="9.5703125" style="46" customWidth="1"/>
    <col min="12815" max="12816" width="9.140625" style="46"/>
    <col min="12817" max="12817" width="10.140625" style="46" customWidth="1"/>
    <col min="12818" max="12819" width="9.140625" style="46"/>
    <col min="12820" max="12820" width="10" style="46" customWidth="1"/>
    <col min="12821" max="12822" width="9.140625" style="46"/>
    <col min="12823" max="12823" width="10" style="46" customWidth="1"/>
    <col min="12824" max="12824" width="9.140625" style="46"/>
    <col min="12825" max="12825" width="11.140625" style="46" customWidth="1"/>
    <col min="12826" max="12829" width="9.85546875" style="46" bestFit="1" customWidth="1"/>
    <col min="12830" max="12830" width="11.28515625" style="46" bestFit="1" customWidth="1"/>
    <col min="12831" max="12832" width="11.28515625" style="46" customWidth="1"/>
    <col min="12833" max="12837" width="11.28515625" style="46" bestFit="1" customWidth="1"/>
    <col min="12838" max="13042" width="9.140625" style="46"/>
    <col min="13043" max="13043" width="4.7109375" style="46" bestFit="1" customWidth="1"/>
    <col min="13044" max="13044" width="25.7109375" style="46" customWidth="1"/>
    <col min="13045" max="13054" width="9.7109375" style="46" customWidth="1"/>
    <col min="13055" max="13055" width="9.5703125" style="46" customWidth="1"/>
    <col min="13056" max="13056" width="9.28515625" style="46" customWidth="1"/>
    <col min="13057" max="13058" width="9.5703125" style="46" customWidth="1"/>
    <col min="13059" max="13059" width="9.28515625" style="46" customWidth="1"/>
    <col min="13060" max="13060" width="9.7109375" style="46" customWidth="1"/>
    <col min="13061" max="13061" width="9.5703125" style="46" customWidth="1"/>
    <col min="13062" max="13062" width="9.140625" style="46"/>
    <col min="13063" max="13063" width="9.7109375" style="46" customWidth="1"/>
    <col min="13064" max="13064" width="9.5703125" style="46" customWidth="1"/>
    <col min="13065" max="13065" width="9.140625" style="46"/>
    <col min="13066" max="13066" width="9.7109375" style="46" customWidth="1"/>
    <col min="13067" max="13067" width="9.5703125" style="46" customWidth="1"/>
    <col min="13068" max="13068" width="9.140625" style="46"/>
    <col min="13069" max="13069" width="9.7109375" style="46" customWidth="1"/>
    <col min="13070" max="13070" width="9.5703125" style="46" customWidth="1"/>
    <col min="13071" max="13072" width="9.140625" style="46"/>
    <col min="13073" max="13073" width="10.140625" style="46" customWidth="1"/>
    <col min="13074" max="13075" width="9.140625" style="46"/>
    <col min="13076" max="13076" width="10" style="46" customWidth="1"/>
    <col min="13077" max="13078" width="9.140625" style="46"/>
    <col min="13079" max="13079" width="10" style="46" customWidth="1"/>
    <col min="13080" max="13080" width="9.140625" style="46"/>
    <col min="13081" max="13081" width="11.140625" style="46" customWidth="1"/>
    <col min="13082" max="13085" width="9.85546875" style="46" bestFit="1" customWidth="1"/>
    <col min="13086" max="13086" width="11.28515625" style="46" bestFit="1" customWidth="1"/>
    <col min="13087" max="13088" width="11.28515625" style="46" customWidth="1"/>
    <col min="13089" max="13093" width="11.28515625" style="46" bestFit="1" customWidth="1"/>
    <col min="13094" max="13298" width="9.140625" style="46"/>
    <col min="13299" max="13299" width="4.7109375" style="46" bestFit="1" customWidth="1"/>
    <col min="13300" max="13300" width="25.7109375" style="46" customWidth="1"/>
    <col min="13301" max="13310" width="9.7109375" style="46" customWidth="1"/>
    <col min="13311" max="13311" width="9.5703125" style="46" customWidth="1"/>
    <col min="13312" max="13312" width="9.28515625" style="46" customWidth="1"/>
    <col min="13313" max="13314" width="9.5703125" style="46" customWidth="1"/>
    <col min="13315" max="13315" width="9.28515625" style="46" customWidth="1"/>
    <col min="13316" max="13316" width="9.7109375" style="46" customWidth="1"/>
    <col min="13317" max="13317" width="9.5703125" style="46" customWidth="1"/>
    <col min="13318" max="13318" width="9.140625" style="46"/>
    <col min="13319" max="13319" width="9.7109375" style="46" customWidth="1"/>
    <col min="13320" max="13320" width="9.5703125" style="46" customWidth="1"/>
    <col min="13321" max="13321" width="9.140625" style="46"/>
    <col min="13322" max="13322" width="9.7109375" style="46" customWidth="1"/>
    <col min="13323" max="13323" width="9.5703125" style="46" customWidth="1"/>
    <col min="13324" max="13324" width="9.140625" style="46"/>
    <col min="13325" max="13325" width="9.7109375" style="46" customWidth="1"/>
    <col min="13326" max="13326" width="9.5703125" style="46" customWidth="1"/>
    <col min="13327" max="13328" width="9.140625" style="46"/>
    <col min="13329" max="13329" width="10.140625" style="46" customWidth="1"/>
    <col min="13330" max="13331" width="9.140625" style="46"/>
    <col min="13332" max="13332" width="10" style="46" customWidth="1"/>
    <col min="13333" max="13334" width="9.140625" style="46"/>
    <col min="13335" max="13335" width="10" style="46" customWidth="1"/>
    <col min="13336" max="13336" width="9.140625" style="46"/>
    <col min="13337" max="13337" width="11.140625" style="46" customWidth="1"/>
    <col min="13338" max="13341" width="9.85546875" style="46" bestFit="1" customWidth="1"/>
    <col min="13342" max="13342" width="11.28515625" style="46" bestFit="1" customWidth="1"/>
    <col min="13343" max="13344" width="11.28515625" style="46" customWidth="1"/>
    <col min="13345" max="13349" width="11.28515625" style="46" bestFit="1" customWidth="1"/>
    <col min="13350" max="13554" width="9.140625" style="46"/>
    <col min="13555" max="13555" width="4.7109375" style="46" bestFit="1" customWidth="1"/>
    <col min="13556" max="13556" width="25.7109375" style="46" customWidth="1"/>
    <col min="13557" max="13566" width="9.7109375" style="46" customWidth="1"/>
    <col min="13567" max="13567" width="9.5703125" style="46" customWidth="1"/>
    <col min="13568" max="13568" width="9.28515625" style="46" customWidth="1"/>
    <col min="13569" max="13570" width="9.5703125" style="46" customWidth="1"/>
    <col min="13571" max="13571" width="9.28515625" style="46" customWidth="1"/>
    <col min="13572" max="13572" width="9.7109375" style="46" customWidth="1"/>
    <col min="13573" max="13573" width="9.5703125" style="46" customWidth="1"/>
    <col min="13574" max="13574" width="9.140625" style="46"/>
    <col min="13575" max="13575" width="9.7109375" style="46" customWidth="1"/>
    <col min="13576" max="13576" width="9.5703125" style="46" customWidth="1"/>
    <col min="13577" max="13577" width="9.140625" style="46"/>
    <col min="13578" max="13578" width="9.7109375" style="46" customWidth="1"/>
    <col min="13579" max="13579" width="9.5703125" style="46" customWidth="1"/>
    <col min="13580" max="13580" width="9.140625" style="46"/>
    <col min="13581" max="13581" width="9.7109375" style="46" customWidth="1"/>
    <col min="13582" max="13582" width="9.5703125" style="46" customWidth="1"/>
    <col min="13583" max="13584" width="9.140625" style="46"/>
    <col min="13585" max="13585" width="10.140625" style="46" customWidth="1"/>
    <col min="13586" max="13587" width="9.140625" style="46"/>
    <col min="13588" max="13588" width="10" style="46" customWidth="1"/>
    <col min="13589" max="13590" width="9.140625" style="46"/>
    <col min="13591" max="13591" width="10" style="46" customWidth="1"/>
    <col min="13592" max="13592" width="9.140625" style="46"/>
    <col min="13593" max="13593" width="11.140625" style="46" customWidth="1"/>
    <col min="13594" max="13597" width="9.85546875" style="46" bestFit="1" customWidth="1"/>
    <col min="13598" max="13598" width="11.28515625" style="46" bestFit="1" customWidth="1"/>
    <col min="13599" max="13600" width="11.28515625" style="46" customWidth="1"/>
    <col min="13601" max="13605" width="11.28515625" style="46" bestFit="1" customWidth="1"/>
    <col min="13606" max="13810" width="9.140625" style="46"/>
    <col min="13811" max="13811" width="4.7109375" style="46" bestFit="1" customWidth="1"/>
    <col min="13812" max="13812" width="25.7109375" style="46" customWidth="1"/>
    <col min="13813" max="13822" width="9.7109375" style="46" customWidth="1"/>
    <col min="13823" max="13823" width="9.5703125" style="46" customWidth="1"/>
    <col min="13824" max="13824" width="9.28515625" style="46" customWidth="1"/>
    <col min="13825" max="13826" width="9.5703125" style="46" customWidth="1"/>
    <col min="13827" max="13827" width="9.28515625" style="46" customWidth="1"/>
    <col min="13828" max="13828" width="9.7109375" style="46" customWidth="1"/>
    <col min="13829" max="13829" width="9.5703125" style="46" customWidth="1"/>
    <col min="13830" max="13830" width="9.140625" style="46"/>
    <col min="13831" max="13831" width="9.7109375" style="46" customWidth="1"/>
    <col min="13832" max="13832" width="9.5703125" style="46" customWidth="1"/>
    <col min="13833" max="13833" width="9.140625" style="46"/>
    <col min="13834" max="13834" width="9.7109375" style="46" customWidth="1"/>
    <col min="13835" max="13835" width="9.5703125" style="46" customWidth="1"/>
    <col min="13836" max="13836" width="9.140625" style="46"/>
    <col min="13837" max="13837" width="9.7109375" style="46" customWidth="1"/>
    <col min="13838" max="13838" width="9.5703125" style="46" customWidth="1"/>
    <col min="13839" max="13840" width="9.140625" style="46"/>
    <col min="13841" max="13841" width="10.140625" style="46" customWidth="1"/>
    <col min="13842" max="13843" width="9.140625" style="46"/>
    <col min="13844" max="13844" width="10" style="46" customWidth="1"/>
    <col min="13845" max="13846" width="9.140625" style="46"/>
    <col min="13847" max="13847" width="10" style="46" customWidth="1"/>
    <col min="13848" max="13848" width="9.140625" style="46"/>
    <col min="13849" max="13849" width="11.140625" style="46" customWidth="1"/>
    <col min="13850" max="13853" width="9.85546875" style="46" bestFit="1" customWidth="1"/>
    <col min="13854" max="13854" width="11.28515625" style="46" bestFit="1" customWidth="1"/>
    <col min="13855" max="13856" width="11.28515625" style="46" customWidth="1"/>
    <col min="13857" max="13861" width="11.28515625" style="46" bestFit="1" customWidth="1"/>
    <col min="13862" max="14066" width="9.140625" style="46"/>
    <col min="14067" max="14067" width="4.7109375" style="46" bestFit="1" customWidth="1"/>
    <col min="14068" max="14068" width="25.7109375" style="46" customWidth="1"/>
    <col min="14069" max="14078" width="9.7109375" style="46" customWidth="1"/>
    <col min="14079" max="14079" width="9.5703125" style="46" customWidth="1"/>
    <col min="14080" max="14080" width="9.28515625" style="46" customWidth="1"/>
    <col min="14081" max="14082" width="9.5703125" style="46" customWidth="1"/>
    <col min="14083" max="14083" width="9.28515625" style="46" customWidth="1"/>
    <col min="14084" max="14084" width="9.7109375" style="46" customWidth="1"/>
    <col min="14085" max="14085" width="9.5703125" style="46" customWidth="1"/>
    <col min="14086" max="14086" width="9.140625" style="46"/>
    <col min="14087" max="14087" width="9.7109375" style="46" customWidth="1"/>
    <col min="14088" max="14088" width="9.5703125" style="46" customWidth="1"/>
    <col min="14089" max="14089" width="9.140625" style="46"/>
    <col min="14090" max="14090" width="9.7109375" style="46" customWidth="1"/>
    <col min="14091" max="14091" width="9.5703125" style="46" customWidth="1"/>
    <col min="14092" max="14092" width="9.140625" style="46"/>
    <col min="14093" max="14093" width="9.7109375" style="46" customWidth="1"/>
    <col min="14094" max="14094" width="9.5703125" style="46" customWidth="1"/>
    <col min="14095" max="14096" width="9.140625" style="46"/>
    <col min="14097" max="14097" width="10.140625" style="46" customWidth="1"/>
    <col min="14098" max="14099" width="9.140625" style="46"/>
    <col min="14100" max="14100" width="10" style="46" customWidth="1"/>
    <col min="14101" max="14102" width="9.140625" style="46"/>
    <col min="14103" max="14103" width="10" style="46" customWidth="1"/>
    <col min="14104" max="14104" width="9.140625" style="46"/>
    <col min="14105" max="14105" width="11.140625" style="46" customWidth="1"/>
    <col min="14106" max="14109" width="9.85546875" style="46" bestFit="1" customWidth="1"/>
    <col min="14110" max="14110" width="11.28515625" style="46" bestFit="1" customWidth="1"/>
    <col min="14111" max="14112" width="11.28515625" style="46" customWidth="1"/>
    <col min="14113" max="14117" width="11.28515625" style="46" bestFit="1" customWidth="1"/>
    <col min="14118" max="14322" width="9.140625" style="46"/>
    <col min="14323" max="14323" width="4.7109375" style="46" bestFit="1" customWidth="1"/>
    <col min="14324" max="14324" width="25.7109375" style="46" customWidth="1"/>
    <col min="14325" max="14334" width="9.7109375" style="46" customWidth="1"/>
    <col min="14335" max="14335" width="9.5703125" style="46" customWidth="1"/>
    <col min="14336" max="14336" width="9.28515625" style="46" customWidth="1"/>
    <col min="14337" max="14338" width="9.5703125" style="46" customWidth="1"/>
    <col min="14339" max="14339" width="9.28515625" style="46" customWidth="1"/>
    <col min="14340" max="14340" width="9.7109375" style="46" customWidth="1"/>
    <col min="14341" max="14341" width="9.5703125" style="46" customWidth="1"/>
    <col min="14342" max="14342" width="9.140625" style="46"/>
    <col min="14343" max="14343" width="9.7109375" style="46" customWidth="1"/>
    <col min="14344" max="14344" width="9.5703125" style="46" customWidth="1"/>
    <col min="14345" max="14345" width="9.140625" style="46"/>
    <col min="14346" max="14346" width="9.7109375" style="46" customWidth="1"/>
    <col min="14347" max="14347" width="9.5703125" style="46" customWidth="1"/>
    <col min="14348" max="14348" width="9.140625" style="46"/>
    <col min="14349" max="14349" width="9.7109375" style="46" customWidth="1"/>
    <col min="14350" max="14350" width="9.5703125" style="46" customWidth="1"/>
    <col min="14351" max="14352" width="9.140625" style="46"/>
    <col min="14353" max="14353" width="10.140625" style="46" customWidth="1"/>
    <col min="14354" max="14355" width="9.140625" style="46"/>
    <col min="14356" max="14356" width="10" style="46" customWidth="1"/>
    <col min="14357" max="14358" width="9.140625" style="46"/>
    <col min="14359" max="14359" width="10" style="46" customWidth="1"/>
    <col min="14360" max="14360" width="9.140625" style="46"/>
    <col min="14361" max="14361" width="11.140625" style="46" customWidth="1"/>
    <col min="14362" max="14365" width="9.85546875" style="46" bestFit="1" customWidth="1"/>
    <col min="14366" max="14366" width="11.28515625" style="46" bestFit="1" customWidth="1"/>
    <col min="14367" max="14368" width="11.28515625" style="46" customWidth="1"/>
    <col min="14369" max="14373" width="11.28515625" style="46" bestFit="1" customWidth="1"/>
    <col min="14374" max="14578" width="9.140625" style="46"/>
    <col min="14579" max="14579" width="4.7109375" style="46" bestFit="1" customWidth="1"/>
    <col min="14580" max="14580" width="25.7109375" style="46" customWidth="1"/>
    <col min="14581" max="14590" width="9.7109375" style="46" customWidth="1"/>
    <col min="14591" max="14591" width="9.5703125" style="46" customWidth="1"/>
    <col min="14592" max="14592" width="9.28515625" style="46" customWidth="1"/>
    <col min="14593" max="14594" width="9.5703125" style="46" customWidth="1"/>
    <col min="14595" max="14595" width="9.28515625" style="46" customWidth="1"/>
    <col min="14596" max="14596" width="9.7109375" style="46" customWidth="1"/>
    <col min="14597" max="14597" width="9.5703125" style="46" customWidth="1"/>
    <col min="14598" max="14598" width="9.140625" style="46"/>
    <col min="14599" max="14599" width="9.7109375" style="46" customWidth="1"/>
    <col min="14600" max="14600" width="9.5703125" style="46" customWidth="1"/>
    <col min="14601" max="14601" width="9.140625" style="46"/>
    <col min="14602" max="14602" width="9.7109375" style="46" customWidth="1"/>
    <col min="14603" max="14603" width="9.5703125" style="46" customWidth="1"/>
    <col min="14604" max="14604" width="9.140625" style="46"/>
    <col min="14605" max="14605" width="9.7109375" style="46" customWidth="1"/>
    <col min="14606" max="14606" width="9.5703125" style="46" customWidth="1"/>
    <col min="14607" max="14608" width="9.140625" style="46"/>
    <col min="14609" max="14609" width="10.140625" style="46" customWidth="1"/>
    <col min="14610" max="14611" width="9.140625" style="46"/>
    <col min="14612" max="14612" width="10" style="46" customWidth="1"/>
    <col min="14613" max="14614" width="9.140625" style="46"/>
    <col min="14615" max="14615" width="10" style="46" customWidth="1"/>
    <col min="14616" max="14616" width="9.140625" style="46"/>
    <col min="14617" max="14617" width="11.140625" style="46" customWidth="1"/>
    <col min="14618" max="14621" width="9.85546875" style="46" bestFit="1" customWidth="1"/>
    <col min="14622" max="14622" width="11.28515625" style="46" bestFit="1" customWidth="1"/>
    <col min="14623" max="14624" width="11.28515625" style="46" customWidth="1"/>
    <col min="14625" max="14629" width="11.28515625" style="46" bestFit="1" customWidth="1"/>
    <col min="14630" max="14834" width="9.140625" style="46"/>
    <col min="14835" max="14835" width="4.7109375" style="46" bestFit="1" customWidth="1"/>
    <col min="14836" max="14836" width="25.7109375" style="46" customWidth="1"/>
    <col min="14837" max="14846" width="9.7109375" style="46" customWidth="1"/>
    <col min="14847" max="14847" width="9.5703125" style="46" customWidth="1"/>
    <col min="14848" max="14848" width="9.28515625" style="46" customWidth="1"/>
    <col min="14849" max="14850" width="9.5703125" style="46" customWidth="1"/>
    <col min="14851" max="14851" width="9.28515625" style="46" customWidth="1"/>
    <col min="14852" max="14852" width="9.7109375" style="46" customWidth="1"/>
    <col min="14853" max="14853" width="9.5703125" style="46" customWidth="1"/>
    <col min="14854" max="14854" width="9.140625" style="46"/>
    <col min="14855" max="14855" width="9.7109375" style="46" customWidth="1"/>
    <col min="14856" max="14856" width="9.5703125" style="46" customWidth="1"/>
    <col min="14857" max="14857" width="9.140625" style="46"/>
    <col min="14858" max="14858" width="9.7109375" style="46" customWidth="1"/>
    <col min="14859" max="14859" width="9.5703125" style="46" customWidth="1"/>
    <col min="14860" max="14860" width="9.140625" style="46"/>
    <col min="14861" max="14861" width="9.7109375" style="46" customWidth="1"/>
    <col min="14862" max="14862" width="9.5703125" style="46" customWidth="1"/>
    <col min="14863" max="14864" width="9.140625" style="46"/>
    <col min="14865" max="14865" width="10.140625" style="46" customWidth="1"/>
    <col min="14866" max="14867" width="9.140625" style="46"/>
    <col min="14868" max="14868" width="10" style="46" customWidth="1"/>
    <col min="14869" max="14870" width="9.140625" style="46"/>
    <col min="14871" max="14871" width="10" style="46" customWidth="1"/>
    <col min="14872" max="14872" width="9.140625" style="46"/>
    <col min="14873" max="14873" width="11.140625" style="46" customWidth="1"/>
    <col min="14874" max="14877" width="9.85546875" style="46" bestFit="1" customWidth="1"/>
    <col min="14878" max="14878" width="11.28515625" style="46" bestFit="1" customWidth="1"/>
    <col min="14879" max="14880" width="11.28515625" style="46" customWidth="1"/>
    <col min="14881" max="14885" width="11.28515625" style="46" bestFit="1" customWidth="1"/>
    <col min="14886" max="15090" width="9.140625" style="46"/>
    <col min="15091" max="15091" width="4.7109375" style="46" bestFit="1" customWidth="1"/>
    <col min="15092" max="15092" width="25.7109375" style="46" customWidth="1"/>
    <col min="15093" max="15102" width="9.7109375" style="46" customWidth="1"/>
    <col min="15103" max="15103" width="9.5703125" style="46" customWidth="1"/>
    <col min="15104" max="15104" width="9.28515625" style="46" customWidth="1"/>
    <col min="15105" max="15106" width="9.5703125" style="46" customWidth="1"/>
    <col min="15107" max="15107" width="9.28515625" style="46" customWidth="1"/>
    <col min="15108" max="15108" width="9.7109375" style="46" customWidth="1"/>
    <col min="15109" max="15109" width="9.5703125" style="46" customWidth="1"/>
    <col min="15110" max="15110" width="9.140625" style="46"/>
    <col min="15111" max="15111" width="9.7109375" style="46" customWidth="1"/>
    <col min="15112" max="15112" width="9.5703125" style="46" customWidth="1"/>
    <col min="15113" max="15113" width="9.140625" style="46"/>
    <col min="15114" max="15114" width="9.7109375" style="46" customWidth="1"/>
    <col min="15115" max="15115" width="9.5703125" style="46" customWidth="1"/>
    <col min="15116" max="15116" width="9.140625" style="46"/>
    <col min="15117" max="15117" width="9.7109375" style="46" customWidth="1"/>
    <col min="15118" max="15118" width="9.5703125" style="46" customWidth="1"/>
    <col min="15119" max="15120" width="9.140625" style="46"/>
    <col min="15121" max="15121" width="10.140625" style="46" customWidth="1"/>
    <col min="15122" max="15123" width="9.140625" style="46"/>
    <col min="15124" max="15124" width="10" style="46" customWidth="1"/>
    <col min="15125" max="15126" width="9.140625" style="46"/>
    <col min="15127" max="15127" width="10" style="46" customWidth="1"/>
    <col min="15128" max="15128" width="9.140625" style="46"/>
    <col min="15129" max="15129" width="11.140625" style="46" customWidth="1"/>
    <col min="15130" max="15133" width="9.85546875" style="46" bestFit="1" customWidth="1"/>
    <col min="15134" max="15134" width="11.28515625" style="46" bestFit="1" customWidth="1"/>
    <col min="15135" max="15136" width="11.28515625" style="46" customWidth="1"/>
    <col min="15137" max="15141" width="11.28515625" style="46" bestFit="1" customWidth="1"/>
    <col min="15142" max="15346" width="9.140625" style="46"/>
    <col min="15347" max="15347" width="4.7109375" style="46" bestFit="1" customWidth="1"/>
    <col min="15348" max="15348" width="25.7109375" style="46" customWidth="1"/>
    <col min="15349" max="15358" width="9.7109375" style="46" customWidth="1"/>
    <col min="15359" max="15359" width="9.5703125" style="46" customWidth="1"/>
    <col min="15360" max="15360" width="9.28515625" style="46" customWidth="1"/>
    <col min="15361" max="15362" width="9.5703125" style="46" customWidth="1"/>
    <col min="15363" max="15363" width="9.28515625" style="46" customWidth="1"/>
    <col min="15364" max="15364" width="9.7109375" style="46" customWidth="1"/>
    <col min="15365" max="15365" width="9.5703125" style="46" customWidth="1"/>
    <col min="15366" max="15366" width="9.140625" style="46"/>
    <col min="15367" max="15367" width="9.7109375" style="46" customWidth="1"/>
    <col min="15368" max="15368" width="9.5703125" style="46" customWidth="1"/>
    <col min="15369" max="15369" width="9.140625" style="46"/>
    <col min="15370" max="15370" width="9.7109375" style="46" customWidth="1"/>
    <col min="15371" max="15371" width="9.5703125" style="46" customWidth="1"/>
    <col min="15372" max="15372" width="9.140625" style="46"/>
    <col min="15373" max="15373" width="9.7109375" style="46" customWidth="1"/>
    <col min="15374" max="15374" width="9.5703125" style="46" customWidth="1"/>
    <col min="15375" max="15376" width="9.140625" style="46"/>
    <col min="15377" max="15377" width="10.140625" style="46" customWidth="1"/>
    <col min="15378" max="15379" width="9.140625" style="46"/>
    <col min="15380" max="15380" width="10" style="46" customWidth="1"/>
    <col min="15381" max="15382" width="9.140625" style="46"/>
    <col min="15383" max="15383" width="10" style="46" customWidth="1"/>
    <col min="15384" max="15384" width="9.140625" style="46"/>
    <col min="15385" max="15385" width="11.140625" style="46" customWidth="1"/>
    <col min="15386" max="15389" width="9.85546875" style="46" bestFit="1" customWidth="1"/>
    <col min="15390" max="15390" width="11.28515625" style="46" bestFit="1" customWidth="1"/>
    <col min="15391" max="15392" width="11.28515625" style="46" customWidth="1"/>
    <col min="15393" max="15397" width="11.28515625" style="46" bestFit="1" customWidth="1"/>
    <col min="15398" max="15602" width="9.140625" style="46"/>
    <col min="15603" max="15603" width="4.7109375" style="46" bestFit="1" customWidth="1"/>
    <col min="15604" max="15604" width="25.7109375" style="46" customWidth="1"/>
    <col min="15605" max="15614" width="9.7109375" style="46" customWidth="1"/>
    <col min="15615" max="15615" width="9.5703125" style="46" customWidth="1"/>
    <col min="15616" max="15616" width="9.28515625" style="46" customWidth="1"/>
    <col min="15617" max="15618" width="9.5703125" style="46" customWidth="1"/>
    <col min="15619" max="15619" width="9.28515625" style="46" customWidth="1"/>
    <col min="15620" max="15620" width="9.7109375" style="46" customWidth="1"/>
    <col min="15621" max="15621" width="9.5703125" style="46" customWidth="1"/>
    <col min="15622" max="15622" width="9.140625" style="46"/>
    <col min="15623" max="15623" width="9.7109375" style="46" customWidth="1"/>
    <col min="15624" max="15624" width="9.5703125" style="46" customWidth="1"/>
    <col min="15625" max="15625" width="9.140625" style="46"/>
    <col min="15626" max="15626" width="9.7109375" style="46" customWidth="1"/>
    <col min="15627" max="15627" width="9.5703125" style="46" customWidth="1"/>
    <col min="15628" max="15628" width="9.140625" style="46"/>
    <col min="15629" max="15629" width="9.7109375" style="46" customWidth="1"/>
    <col min="15630" max="15630" width="9.5703125" style="46" customWidth="1"/>
    <col min="15631" max="15632" width="9.140625" style="46"/>
    <col min="15633" max="15633" width="10.140625" style="46" customWidth="1"/>
    <col min="15634" max="15635" width="9.140625" style="46"/>
    <col min="15636" max="15636" width="10" style="46" customWidth="1"/>
    <col min="15637" max="15638" width="9.140625" style="46"/>
    <col min="15639" max="15639" width="10" style="46" customWidth="1"/>
    <col min="15640" max="15640" width="9.140625" style="46"/>
    <col min="15641" max="15641" width="11.140625" style="46" customWidth="1"/>
    <col min="15642" max="15645" width="9.85546875" style="46" bestFit="1" customWidth="1"/>
    <col min="15646" max="15646" width="11.28515625" style="46" bestFit="1" customWidth="1"/>
    <col min="15647" max="15648" width="11.28515625" style="46" customWidth="1"/>
    <col min="15649" max="15653" width="11.28515625" style="46" bestFit="1" customWidth="1"/>
    <col min="15654" max="15858" width="9.140625" style="46"/>
    <col min="15859" max="15859" width="4.7109375" style="46" bestFit="1" customWidth="1"/>
    <col min="15860" max="15860" width="25.7109375" style="46" customWidth="1"/>
    <col min="15861" max="15870" width="9.7109375" style="46" customWidth="1"/>
    <col min="15871" max="15871" width="9.5703125" style="46" customWidth="1"/>
    <col min="15872" max="15872" width="9.28515625" style="46" customWidth="1"/>
    <col min="15873" max="15874" width="9.5703125" style="46" customWidth="1"/>
    <col min="15875" max="15875" width="9.28515625" style="46" customWidth="1"/>
    <col min="15876" max="15876" width="9.7109375" style="46" customWidth="1"/>
    <col min="15877" max="15877" width="9.5703125" style="46" customWidth="1"/>
    <col min="15878" max="15878" width="9.140625" style="46"/>
    <col min="15879" max="15879" width="9.7109375" style="46" customWidth="1"/>
    <col min="15880" max="15880" width="9.5703125" style="46" customWidth="1"/>
    <col min="15881" max="15881" width="9.140625" style="46"/>
    <col min="15882" max="15882" width="9.7109375" style="46" customWidth="1"/>
    <col min="15883" max="15883" width="9.5703125" style="46" customWidth="1"/>
    <col min="15884" max="15884" width="9.140625" style="46"/>
    <col min="15885" max="15885" width="9.7109375" style="46" customWidth="1"/>
    <col min="15886" max="15886" width="9.5703125" style="46" customWidth="1"/>
    <col min="15887" max="15888" width="9.140625" style="46"/>
    <col min="15889" max="15889" width="10.140625" style="46" customWidth="1"/>
    <col min="15890" max="15891" width="9.140625" style="46"/>
    <col min="15892" max="15892" width="10" style="46" customWidth="1"/>
    <col min="15893" max="15894" width="9.140625" style="46"/>
    <col min="15895" max="15895" width="10" style="46" customWidth="1"/>
    <col min="15896" max="15896" width="9.140625" style="46"/>
    <col min="15897" max="15897" width="11.140625" style="46" customWidth="1"/>
    <col min="15898" max="15901" width="9.85546875" style="46" bestFit="1" customWidth="1"/>
    <col min="15902" max="15902" width="11.28515625" style="46" bestFit="1" customWidth="1"/>
    <col min="15903" max="15904" width="11.28515625" style="46" customWidth="1"/>
    <col min="15905" max="15909" width="11.28515625" style="46" bestFit="1" customWidth="1"/>
    <col min="15910" max="16114" width="9.140625" style="46"/>
    <col min="16115" max="16115" width="4.7109375" style="46" bestFit="1" customWidth="1"/>
    <col min="16116" max="16116" width="25.7109375" style="46" customWidth="1"/>
    <col min="16117" max="16126" width="9.7109375" style="46" customWidth="1"/>
    <col min="16127" max="16127" width="9.5703125" style="46" customWidth="1"/>
    <col min="16128" max="16128" width="9.28515625" style="46" customWidth="1"/>
    <col min="16129" max="16130" width="9.5703125" style="46" customWidth="1"/>
    <col min="16131" max="16131" width="9.28515625" style="46" customWidth="1"/>
    <col min="16132" max="16132" width="9.7109375" style="46" customWidth="1"/>
    <col min="16133" max="16133" width="9.5703125" style="46" customWidth="1"/>
    <col min="16134" max="16134" width="9.140625" style="46"/>
    <col min="16135" max="16135" width="9.7109375" style="46" customWidth="1"/>
    <col min="16136" max="16136" width="9.5703125" style="46" customWidth="1"/>
    <col min="16137" max="16137" width="9.140625" style="46"/>
    <col min="16138" max="16138" width="9.7109375" style="46" customWidth="1"/>
    <col min="16139" max="16139" width="9.5703125" style="46" customWidth="1"/>
    <col min="16140" max="16140" width="9.140625" style="46"/>
    <col min="16141" max="16141" width="9.7109375" style="46" customWidth="1"/>
    <col min="16142" max="16142" width="9.5703125" style="46" customWidth="1"/>
    <col min="16143" max="16144" width="9.140625" style="46"/>
    <col min="16145" max="16145" width="10.140625" style="46" customWidth="1"/>
    <col min="16146" max="16147" width="9.140625" style="46"/>
    <col min="16148" max="16148" width="10" style="46" customWidth="1"/>
    <col min="16149" max="16150" width="9.140625" style="46"/>
    <col min="16151" max="16151" width="10" style="46" customWidth="1"/>
    <col min="16152" max="16152" width="9.140625" style="46"/>
    <col min="16153" max="16153" width="11.140625" style="46" customWidth="1"/>
    <col min="16154" max="16157" width="9.85546875" style="46" bestFit="1" customWidth="1"/>
    <col min="16158" max="16158" width="11.28515625" style="46" bestFit="1" customWidth="1"/>
    <col min="16159" max="16160" width="11.28515625" style="46" customWidth="1"/>
    <col min="16161" max="16165" width="11.28515625" style="46" bestFit="1" customWidth="1"/>
    <col min="16166" max="16384" width="9.140625" style="46"/>
  </cols>
  <sheetData>
    <row r="1" spans="1:38" ht="14.25" customHeight="1" x14ac:dyDescent="0.2">
      <c r="A1" s="3074"/>
      <c r="B1" s="3075"/>
      <c r="C1" s="2185"/>
      <c r="D1" s="2185"/>
      <c r="E1" s="2185"/>
      <c r="F1" s="2185"/>
      <c r="G1" s="2185"/>
      <c r="H1" s="47"/>
      <c r="I1" s="47"/>
      <c r="J1" s="47"/>
      <c r="Q1" s="47" t="s">
        <v>307</v>
      </c>
      <c r="R1" s="59"/>
      <c r="S1" s="47"/>
      <c r="W1" s="47"/>
      <c r="Z1" s="47"/>
      <c r="AD1" s="47"/>
      <c r="AF1" s="47" t="s">
        <v>307</v>
      </c>
    </row>
    <row r="2" spans="1:38" x14ac:dyDescent="0.2">
      <c r="A2" s="42"/>
      <c r="B2" s="43"/>
      <c r="C2" s="44"/>
      <c r="D2" s="44"/>
      <c r="E2" s="45"/>
      <c r="F2" s="45"/>
      <c r="H2" s="47"/>
      <c r="I2" s="47"/>
      <c r="J2" s="47"/>
      <c r="K2" s="47"/>
    </row>
    <row r="3" spans="1:38" x14ac:dyDescent="0.2">
      <c r="A3" s="42"/>
      <c r="B3" s="43"/>
      <c r="C3" s="44"/>
      <c r="D3" s="44"/>
      <c r="E3" s="45"/>
      <c r="F3" s="45"/>
      <c r="H3" s="48"/>
      <c r="I3" s="48"/>
      <c r="J3" s="48"/>
      <c r="K3" s="48"/>
      <c r="AD3" s="2183"/>
    </row>
    <row r="4" spans="1:38" s="1994" customFormat="1" ht="12" x14ac:dyDescent="0.2">
      <c r="A4" s="2023"/>
      <c r="B4" s="2024"/>
      <c r="C4" s="3073">
        <v>2002</v>
      </c>
      <c r="D4" s="3073"/>
      <c r="E4" s="3073"/>
      <c r="F4" s="3073">
        <v>2003</v>
      </c>
      <c r="G4" s="3073"/>
      <c r="H4" s="3073"/>
      <c r="I4" s="3086">
        <v>2004</v>
      </c>
      <c r="J4" s="3086"/>
      <c r="K4" s="3086"/>
      <c r="L4" s="3086">
        <v>2005</v>
      </c>
      <c r="M4" s="3086"/>
      <c r="N4" s="3086"/>
      <c r="O4" s="3086">
        <v>2006</v>
      </c>
      <c r="P4" s="3086"/>
      <c r="Q4" s="3086"/>
      <c r="R4" s="3086">
        <v>2007</v>
      </c>
      <c r="S4" s="3086"/>
      <c r="T4" s="3086"/>
      <c r="U4" s="3086">
        <v>2008</v>
      </c>
      <c r="V4" s="3086"/>
      <c r="W4" s="3086"/>
      <c r="X4" s="3086">
        <v>2009</v>
      </c>
      <c r="Y4" s="3086"/>
      <c r="Z4" s="3086"/>
      <c r="AA4" s="3086">
        <v>2010</v>
      </c>
      <c r="AB4" s="3086"/>
      <c r="AC4" s="3086"/>
      <c r="AD4" s="3073">
        <v>2011</v>
      </c>
      <c r="AE4" s="3073"/>
      <c r="AF4" s="3073"/>
      <c r="AG4" s="3073">
        <v>2012</v>
      </c>
      <c r="AH4" s="3073"/>
      <c r="AI4" s="3073"/>
      <c r="AJ4" s="3073">
        <v>2013</v>
      </c>
      <c r="AK4" s="3073"/>
      <c r="AL4" s="3073"/>
    </row>
    <row r="5" spans="1:38" s="1972" customFormat="1" ht="12.75" customHeight="1" x14ac:dyDescent="0.2">
      <c r="A5" s="2025"/>
      <c r="B5" s="2026"/>
      <c r="C5" s="1933"/>
      <c r="D5" s="1935"/>
      <c r="E5" s="3071" t="s">
        <v>550</v>
      </c>
      <c r="F5" s="1933"/>
      <c r="G5" s="1935"/>
      <c r="H5" s="3071" t="s">
        <v>737</v>
      </c>
      <c r="I5" s="1948"/>
      <c r="J5" s="1952"/>
      <c r="K5" s="3077" t="s">
        <v>550</v>
      </c>
      <c r="L5" s="1948"/>
      <c r="M5" s="1952"/>
      <c r="N5" s="3077" t="s">
        <v>550</v>
      </c>
      <c r="O5" s="1948"/>
      <c r="P5" s="1952"/>
      <c r="Q5" s="3077" t="s">
        <v>550</v>
      </c>
      <c r="R5" s="1948"/>
      <c r="S5" s="1952"/>
      <c r="T5" s="3077" t="s">
        <v>550</v>
      </c>
      <c r="U5" s="1948"/>
      <c r="V5" s="1952"/>
      <c r="W5" s="3077" t="s">
        <v>550</v>
      </c>
      <c r="X5" s="1948"/>
      <c r="Y5" s="1952"/>
      <c r="Z5" s="3077" t="s">
        <v>550</v>
      </c>
      <c r="AA5" s="1948"/>
      <c r="AB5" s="1952"/>
      <c r="AC5" s="3077" t="s">
        <v>550</v>
      </c>
      <c r="AD5" s="1933"/>
      <c r="AE5" s="1935"/>
      <c r="AF5" s="3071" t="s">
        <v>550</v>
      </c>
      <c r="AG5" s="1933"/>
      <c r="AH5" s="1935"/>
      <c r="AI5" s="3071" t="s">
        <v>550</v>
      </c>
      <c r="AJ5" s="1933"/>
      <c r="AK5" s="1935"/>
      <c r="AL5" s="3071" t="s">
        <v>550</v>
      </c>
    </row>
    <row r="6" spans="1:38" s="1972" customFormat="1" ht="31.5" x14ac:dyDescent="0.2">
      <c r="A6" s="2246"/>
      <c r="B6" s="2247"/>
      <c r="C6" s="1936" t="s">
        <v>552</v>
      </c>
      <c r="D6" s="1936" t="s">
        <v>554</v>
      </c>
      <c r="E6" s="3072"/>
      <c r="F6" s="1936" t="s">
        <v>552</v>
      </c>
      <c r="G6" s="1936" t="s">
        <v>554</v>
      </c>
      <c r="H6" s="3072"/>
      <c r="I6" s="1936" t="s">
        <v>552</v>
      </c>
      <c r="J6" s="1955" t="s">
        <v>554</v>
      </c>
      <c r="K6" s="3078"/>
      <c r="L6" s="1936" t="s">
        <v>552</v>
      </c>
      <c r="M6" s="1955" t="s">
        <v>554</v>
      </c>
      <c r="N6" s="3078"/>
      <c r="O6" s="1936" t="s">
        <v>552</v>
      </c>
      <c r="P6" s="1955" t="s">
        <v>554</v>
      </c>
      <c r="Q6" s="3078"/>
      <c r="R6" s="1936" t="s">
        <v>552</v>
      </c>
      <c r="S6" s="1955" t="s">
        <v>554</v>
      </c>
      <c r="T6" s="3078"/>
      <c r="U6" s="1936" t="s">
        <v>552</v>
      </c>
      <c r="V6" s="1955" t="s">
        <v>554</v>
      </c>
      <c r="W6" s="3078"/>
      <c r="X6" s="1936" t="s">
        <v>552</v>
      </c>
      <c r="Y6" s="1955" t="s">
        <v>554</v>
      </c>
      <c r="Z6" s="3078"/>
      <c r="AA6" s="1936" t="s">
        <v>552</v>
      </c>
      <c r="AB6" s="1955" t="s">
        <v>554</v>
      </c>
      <c r="AC6" s="3078"/>
      <c r="AD6" s="1936" t="s">
        <v>552</v>
      </c>
      <c r="AE6" s="1936" t="s">
        <v>554</v>
      </c>
      <c r="AF6" s="3072"/>
      <c r="AG6" s="1936" t="s">
        <v>552</v>
      </c>
      <c r="AH6" s="1936" t="s">
        <v>554</v>
      </c>
      <c r="AI6" s="3072"/>
      <c r="AJ6" s="1936" t="s">
        <v>552</v>
      </c>
      <c r="AK6" s="1936" t="s">
        <v>554</v>
      </c>
      <c r="AL6" s="3072"/>
    </row>
    <row r="7" spans="1:38" s="1972" customFormat="1" x14ac:dyDescent="0.2">
      <c r="A7" s="2027"/>
      <c r="B7" s="2028"/>
      <c r="C7" s="2014"/>
      <c r="D7" s="2014"/>
      <c r="E7" s="2014"/>
      <c r="F7" s="2014"/>
      <c r="G7" s="2014"/>
      <c r="H7" s="2014"/>
      <c r="I7" s="2029"/>
      <c r="J7" s="2029"/>
      <c r="K7" s="2029"/>
      <c r="L7" s="2029"/>
      <c r="M7" s="2029"/>
      <c r="N7" s="2029"/>
      <c r="O7" s="2029"/>
      <c r="P7" s="2029"/>
      <c r="Q7" s="2029"/>
      <c r="R7" s="2029"/>
      <c r="S7" s="2029"/>
      <c r="T7" s="2029"/>
      <c r="U7" s="2029"/>
      <c r="V7" s="2029"/>
      <c r="W7" s="2029"/>
      <c r="X7" s="2029"/>
      <c r="Y7" s="2029"/>
      <c r="Z7" s="2029"/>
      <c r="AA7" s="2029"/>
      <c r="AB7" s="2029"/>
      <c r="AC7" s="2029"/>
      <c r="AD7" s="2029"/>
      <c r="AE7" s="1995"/>
      <c r="AF7" s="1995"/>
      <c r="AG7" s="2029"/>
      <c r="AH7" s="1995"/>
      <c r="AI7" s="1995"/>
      <c r="AJ7" s="2029"/>
      <c r="AK7" s="1995"/>
      <c r="AL7" s="1995"/>
    </row>
    <row r="8" spans="1:38" s="1997" customFormat="1" x14ac:dyDescent="0.2">
      <c r="A8" s="1957">
        <v>7</v>
      </c>
      <c r="B8" s="1962" t="s">
        <v>347</v>
      </c>
      <c r="C8" s="1963">
        <v>35.802736878880381</v>
      </c>
      <c r="D8" s="1963">
        <v>15.583195413665248</v>
      </c>
      <c r="E8" s="1963">
        <v>44.678323962691124</v>
      </c>
      <c r="F8" s="2832">
        <v>39.441679571595756</v>
      </c>
      <c r="G8" s="1963">
        <v>11.876159965954631</v>
      </c>
      <c r="H8" s="1963">
        <v>45.061293487640825</v>
      </c>
      <c r="I8" s="1963">
        <v>37.754303810327158</v>
      </c>
      <c r="J8" s="1963">
        <v>12.40765995094177</v>
      </c>
      <c r="K8" s="1963">
        <v>43.915591203854781</v>
      </c>
      <c r="L8" s="1963">
        <v>37.494559196701374</v>
      </c>
      <c r="M8" s="1963">
        <v>12.707442206662906</v>
      </c>
      <c r="N8" s="1963">
        <v>43.731925542295919</v>
      </c>
      <c r="O8" s="1963">
        <v>36.938850785258964</v>
      </c>
      <c r="P8" s="1963">
        <v>13.235898942282788</v>
      </c>
      <c r="Q8" s="1963">
        <v>43.436542177493592</v>
      </c>
      <c r="R8" s="1963">
        <v>34.670654398890569</v>
      </c>
      <c r="S8" s="1963">
        <v>12.771607310613964</v>
      </c>
      <c r="T8" s="1963">
        <v>40.793307499133576</v>
      </c>
      <c r="U8" s="1963">
        <v>36.974000054332436</v>
      </c>
      <c r="V8" s="1963">
        <v>13.690832357920115</v>
      </c>
      <c r="W8" s="1963">
        <v>43.61187262192874</v>
      </c>
      <c r="X8" s="1963">
        <v>37.205054683339185</v>
      </c>
      <c r="Y8" s="1963">
        <v>14.495356646866883</v>
      </c>
      <c r="Z8" s="1963">
        <v>44.499764621637084</v>
      </c>
      <c r="AA8" s="1963">
        <v>38.070235185216752</v>
      </c>
      <c r="AB8" s="1963">
        <v>15.083036115257419</v>
      </c>
      <c r="AC8" s="1963">
        <v>45.820991521588418</v>
      </c>
      <c r="AD8" s="1963">
        <v>36.34316637103808</v>
      </c>
      <c r="AE8" s="1963">
        <v>14.035304083987054</v>
      </c>
      <c r="AF8" s="1963">
        <v>43.549929733365268</v>
      </c>
      <c r="AG8" s="1963">
        <v>35.736990965312515</v>
      </c>
      <c r="AH8" s="1963">
        <v>13.215901559897823</v>
      </c>
      <c r="AI8" s="1963">
        <v>42.358278013605215</v>
      </c>
      <c r="AJ8" s="1963">
        <v>35.247988285326521</v>
      </c>
      <c r="AK8" s="1963">
        <v>13.085508801377669</v>
      </c>
      <c r="AL8" s="1963">
        <v>41.74188742436084</v>
      </c>
    </row>
    <row r="9" spans="1:38" s="1997" customFormat="1" ht="11.25" x14ac:dyDescent="0.2">
      <c r="A9" s="1957">
        <v>701</v>
      </c>
      <c r="B9" s="1958" t="s">
        <v>327</v>
      </c>
      <c r="C9" s="2075">
        <v>4.9087312278748723</v>
      </c>
      <c r="D9" s="2075">
        <v>1.2912389676601816</v>
      </c>
      <c r="E9" s="2075">
        <v>5.5085214123368766</v>
      </c>
      <c r="F9" s="2075">
        <v>4.9696783421796127</v>
      </c>
      <c r="G9" s="2075">
        <v>1.217476623361271</v>
      </c>
      <c r="H9" s="2075">
        <v>5.538992588039199</v>
      </c>
      <c r="I9" s="2075">
        <v>5.3965993109934995</v>
      </c>
      <c r="J9" s="2075">
        <v>1.2718560492747704</v>
      </c>
      <c r="K9" s="2075">
        <v>5.8498476554993379</v>
      </c>
      <c r="L9" s="2075">
        <v>5.6606691170207011</v>
      </c>
      <c r="M9" s="2075">
        <v>1.2847758328122245</v>
      </c>
      <c r="N9" s="2075">
        <v>6.1682235968870129</v>
      </c>
      <c r="O9" s="2075">
        <v>5.3084413191738591</v>
      </c>
      <c r="P9" s="2075">
        <v>1.2493321733732841</v>
      </c>
      <c r="Q9" s="2075">
        <v>5.6724074174732451</v>
      </c>
      <c r="R9" s="2075">
        <v>4.8424589333883619</v>
      </c>
      <c r="S9" s="2075">
        <v>1.2025045057054291</v>
      </c>
      <c r="T9" s="2075">
        <v>5.1641716516830378</v>
      </c>
      <c r="U9" s="2075">
        <v>5.1095968839178285</v>
      </c>
      <c r="V9" s="2075">
        <v>1.3084407305629067</v>
      </c>
      <c r="W9" s="2075">
        <v>5.4921942542439774</v>
      </c>
      <c r="X9" s="2075">
        <v>5.5111800500187282</v>
      </c>
      <c r="Y9" s="2075">
        <v>1.335903464838526</v>
      </c>
      <c r="Z9" s="2075">
        <v>5.767595973682563</v>
      </c>
      <c r="AA9" s="2075">
        <v>5.5469885167667172</v>
      </c>
      <c r="AB9" s="2075">
        <v>1.3499086691436675</v>
      </c>
      <c r="AC9" s="2075">
        <v>5.8448269444636738</v>
      </c>
      <c r="AD9" s="2075">
        <v>5.1867866929225439</v>
      </c>
      <c r="AE9" s="2075">
        <v>1.338261899610983</v>
      </c>
      <c r="AF9" s="2075">
        <v>5.6187560839229436</v>
      </c>
      <c r="AG9" s="2075">
        <v>5.3984966714716425</v>
      </c>
      <c r="AH9" s="2075">
        <v>1.3322653591884073</v>
      </c>
      <c r="AI9" s="2075">
        <v>5.8719806116031226</v>
      </c>
      <c r="AJ9" s="2075">
        <v>5.1213189861714943</v>
      </c>
      <c r="AK9" s="2075">
        <v>1.3010420911544118</v>
      </c>
      <c r="AL9" s="2075">
        <v>5.5737716556813526</v>
      </c>
    </row>
    <row r="10" spans="1:38" s="1996" customFormat="1" ht="11.25" x14ac:dyDescent="0.2">
      <c r="A10" s="1964">
        <v>7017</v>
      </c>
      <c r="B10" s="1965" t="s">
        <v>328</v>
      </c>
      <c r="C10" s="2076">
        <v>2.8449940835176371</v>
      </c>
      <c r="D10" s="2076">
        <v>0.14939241328331709</v>
      </c>
      <c r="E10" s="2076">
        <v>2.9941397710977613</v>
      </c>
      <c r="F10" s="2076">
        <v>2.8835719267551689</v>
      </c>
      <c r="G10" s="2076">
        <v>0.12506945019091414</v>
      </c>
      <c r="H10" s="2076">
        <v>3.0072228198550706</v>
      </c>
      <c r="I10" s="2076">
        <v>2.6262091205688045</v>
      </c>
      <c r="J10" s="2076">
        <v>0.15000438905724992</v>
      </c>
      <c r="K10" s="2076">
        <v>2.7762135096260545</v>
      </c>
      <c r="L10" s="2076">
        <v>2.6578838115503722</v>
      </c>
      <c r="M10" s="2076">
        <v>0.14021459025712676</v>
      </c>
      <c r="N10" s="2076">
        <v>2.7944432785278055</v>
      </c>
      <c r="O10" s="2076">
        <v>2.321891542233351</v>
      </c>
      <c r="P10" s="2076">
        <v>0.10974371135207162</v>
      </c>
      <c r="Q10" s="2076">
        <v>2.4303209576410865</v>
      </c>
      <c r="R10" s="2076">
        <v>1.9383654718833785</v>
      </c>
      <c r="S10" s="2076">
        <v>9.7238469594566973E-2</v>
      </c>
      <c r="T10" s="2076">
        <v>2.0345085341081623</v>
      </c>
      <c r="U10" s="2076">
        <v>2.2595713735120335</v>
      </c>
      <c r="V10" s="2076">
        <v>0.13050743121213221</v>
      </c>
      <c r="W10" s="2076">
        <v>2.3900788047241655</v>
      </c>
      <c r="X10" s="2076">
        <v>2.4469657045170692</v>
      </c>
      <c r="Y10" s="2076">
        <v>0.11601865961880234</v>
      </c>
      <c r="Z10" s="2076">
        <v>2.5629109346044672</v>
      </c>
      <c r="AA10" s="2076">
        <v>2.3701148601616926</v>
      </c>
      <c r="AB10" s="2076">
        <v>0.14582325261686993</v>
      </c>
      <c r="AC10" s="2076">
        <v>2.5159381127785627</v>
      </c>
      <c r="AD10" s="2076">
        <v>2.3549444403428126</v>
      </c>
      <c r="AE10" s="2076">
        <v>0.19902389464658551</v>
      </c>
      <c r="AF10" s="2076">
        <v>2.5537752328923933</v>
      </c>
      <c r="AG10" s="2285">
        <v>2.4417438690142048</v>
      </c>
      <c r="AH10" s="2285">
        <v>0.24110487919909118</v>
      </c>
      <c r="AI10" s="2285">
        <v>2.6827249777414277</v>
      </c>
      <c r="AJ10" s="2285">
        <v>2.2655725093608665</v>
      </c>
      <c r="AK10" s="2285">
        <v>0.19445838136381147</v>
      </c>
      <c r="AL10" s="2285">
        <v>2.4598503909895011</v>
      </c>
    </row>
    <row r="11" spans="1:38" s="1996" customFormat="1" ht="22.5" x14ac:dyDescent="0.2">
      <c r="A11" s="1964">
        <v>7018</v>
      </c>
      <c r="B11" s="1965" t="s">
        <v>329</v>
      </c>
      <c r="C11" s="2076">
        <v>0.59411549328856739</v>
      </c>
      <c r="D11" s="2076">
        <v>2.7386553054414859E-2</v>
      </c>
      <c r="E11" s="2076">
        <v>0</v>
      </c>
      <c r="F11" s="2076">
        <v>0.56316716513186671</v>
      </c>
      <c r="G11" s="2076">
        <v>2.8843994183915925E-2</v>
      </c>
      <c r="H11" s="2076">
        <v>0</v>
      </c>
      <c r="I11" s="2076">
        <v>0.67981859713652304</v>
      </c>
      <c r="J11" s="2076">
        <v>8.5300842375474251E-2</v>
      </c>
      <c r="K11" s="2076">
        <v>0</v>
      </c>
      <c r="L11" s="2076">
        <v>0.62502608082756861</v>
      </c>
      <c r="M11" s="2076">
        <v>8.5692334668367107E-2</v>
      </c>
      <c r="N11" s="2076">
        <v>0</v>
      </c>
      <c r="O11" s="2076">
        <v>0.72840158800746246</v>
      </c>
      <c r="P11" s="2076">
        <v>9.6882386753924646E-2</v>
      </c>
      <c r="Q11" s="2076">
        <v>0</v>
      </c>
      <c r="R11" s="2076">
        <v>0.72069378721172561</v>
      </c>
      <c r="S11" s="2076">
        <v>0.10128305065222661</v>
      </c>
      <c r="T11" s="2076">
        <v>0</v>
      </c>
      <c r="U11" s="2076">
        <v>0.7638638310358572</v>
      </c>
      <c r="V11" s="2076">
        <v>0.1121878517858341</v>
      </c>
      <c r="W11" s="2076">
        <v>0</v>
      </c>
      <c r="X11" s="2076">
        <v>0.87410514183685006</v>
      </c>
      <c r="Y11" s="2076">
        <v>0.13276059277898394</v>
      </c>
      <c r="Z11" s="2076">
        <v>0</v>
      </c>
      <c r="AA11" s="2076">
        <v>0.84704107853549204</v>
      </c>
      <c r="AB11" s="2076">
        <v>0.12314272763924608</v>
      </c>
      <c r="AC11" s="2076">
        <v>0</v>
      </c>
      <c r="AD11" s="2076">
        <v>0.73526841802973675</v>
      </c>
      <c r="AE11" s="2076">
        <v>0.112771624650976</v>
      </c>
      <c r="AF11" s="2076">
        <v>0</v>
      </c>
      <c r="AG11" s="2285">
        <v>0.71143267229793428</v>
      </c>
      <c r="AH11" s="2285">
        <v>0.10675203198625058</v>
      </c>
      <c r="AI11" s="2285">
        <v>0</v>
      </c>
      <c r="AJ11" s="2285">
        <v>0.7068369629523692</v>
      </c>
      <c r="AK11" s="2285">
        <v>9.921468776885059E-2</v>
      </c>
      <c r="AL11" s="2285">
        <v>0</v>
      </c>
    </row>
    <row r="12" spans="1:38" s="1997" customFormat="1" ht="11.25" x14ac:dyDescent="0.2">
      <c r="A12" s="1957">
        <v>702</v>
      </c>
      <c r="B12" s="1958" t="s">
        <v>348</v>
      </c>
      <c r="C12" s="2075">
        <v>1.2272136476816171</v>
      </c>
      <c r="D12" s="2075">
        <v>3.0840712899115833E-3</v>
      </c>
      <c r="E12" s="2075">
        <v>1.2152474510767604</v>
      </c>
      <c r="F12" s="2075">
        <v>1.2601515491825566</v>
      </c>
      <c r="G12" s="2075">
        <v>3.6646058184483352E-3</v>
      </c>
      <c r="H12" s="2075">
        <v>1.2463206175451869</v>
      </c>
      <c r="I12" s="2075">
        <v>1.2916984702571817</v>
      </c>
      <c r="J12" s="2075">
        <v>4.4214090232546702E-3</v>
      </c>
      <c r="K12" s="2075">
        <v>1.2675424794959853</v>
      </c>
      <c r="L12" s="2075">
        <v>1.2751303686019224</v>
      </c>
      <c r="M12" s="2075">
        <v>4.8734977062578448E-3</v>
      </c>
      <c r="N12" s="2075">
        <v>1.2495445056440688</v>
      </c>
      <c r="O12" s="2075">
        <v>1.3903373525442093</v>
      </c>
      <c r="P12" s="2075">
        <v>4.1306443964851591E-3</v>
      </c>
      <c r="Q12" s="2075">
        <v>1.3711861830695962</v>
      </c>
      <c r="R12" s="2075">
        <v>1.6008957398849029</v>
      </c>
      <c r="S12" s="2075">
        <v>3.5390084254521776E-3</v>
      </c>
      <c r="T12" s="2075">
        <v>1.584127580916689</v>
      </c>
      <c r="U12" s="2075">
        <v>1.6212044904264149</v>
      </c>
      <c r="V12" s="2075">
        <v>4.6190392570580685E-3</v>
      </c>
      <c r="W12" s="2075">
        <v>1.6082868382668458</v>
      </c>
      <c r="X12" s="2075">
        <v>0.92587296147688525</v>
      </c>
      <c r="Y12" s="2075">
        <v>4.4792014156626219E-3</v>
      </c>
      <c r="Z12" s="2075">
        <v>0.91463824317202658</v>
      </c>
      <c r="AA12" s="2075">
        <v>1.3455951950681686</v>
      </c>
      <c r="AB12" s="2075">
        <v>2.7828865003219454E-3</v>
      </c>
      <c r="AC12" s="2075">
        <v>1.3317503347290669</v>
      </c>
      <c r="AD12" s="2075">
        <v>1.2611497955402813</v>
      </c>
      <c r="AE12" s="2075">
        <v>4.8275524251273974E-3</v>
      </c>
      <c r="AF12" s="2075">
        <v>1.2514303233243582</v>
      </c>
      <c r="AG12" s="2075">
        <v>1.2358481616031445</v>
      </c>
      <c r="AH12" s="2075">
        <v>4.146310807581907E-3</v>
      </c>
      <c r="AI12" s="2075">
        <v>1.2255752124380908</v>
      </c>
      <c r="AJ12" s="2075">
        <v>1.3476110228300275</v>
      </c>
      <c r="AK12" s="2075">
        <v>4.031160752281983E-3</v>
      </c>
      <c r="AL12" s="2075">
        <v>1.337382704503342</v>
      </c>
    </row>
    <row r="13" spans="1:38" s="1997" customFormat="1" ht="11.25" x14ac:dyDescent="0.2">
      <c r="A13" s="1957">
        <v>703</v>
      </c>
      <c r="B13" s="1958" t="s">
        <v>330</v>
      </c>
      <c r="C13" s="2075">
        <v>1.7331247020787133</v>
      </c>
      <c r="D13" s="2075">
        <v>0.63272806583826036</v>
      </c>
      <c r="E13" s="2075">
        <v>1.8365027717165496</v>
      </c>
      <c r="F13" s="2075">
        <v>1.9175345477758208</v>
      </c>
      <c r="G13" s="2075">
        <v>0.21278356365183881</v>
      </c>
      <c r="H13" s="2075">
        <v>1.9792417812348539</v>
      </c>
      <c r="I13" s="2075">
        <v>1.8183853402468355</v>
      </c>
      <c r="J13" s="2075">
        <v>0.22516834245257933</v>
      </c>
      <c r="K13" s="2075">
        <v>1.8885886883965621</v>
      </c>
      <c r="L13" s="2075">
        <v>1.868174120732174</v>
      </c>
      <c r="M13" s="2075">
        <v>0.22966357940740095</v>
      </c>
      <c r="N13" s="2075">
        <v>1.9552878922315329</v>
      </c>
      <c r="O13" s="2075">
        <v>1.8364469473646066</v>
      </c>
      <c r="P13" s="2075">
        <v>0.24248760173002651</v>
      </c>
      <c r="Q13" s="2075">
        <v>1.9432804319827908</v>
      </c>
      <c r="R13" s="2075">
        <v>1.8809829781278324</v>
      </c>
      <c r="S13" s="2075">
        <v>0.23037259607586319</v>
      </c>
      <c r="T13" s="2075">
        <v>1.9724073624520135</v>
      </c>
      <c r="U13" s="2075">
        <v>1.9480602344639986</v>
      </c>
      <c r="V13" s="2075">
        <v>0.25232480551691788</v>
      </c>
      <c r="W13" s="2075">
        <v>2.0464692572796257</v>
      </c>
      <c r="X13" s="2075">
        <v>1.8209055197639623</v>
      </c>
      <c r="Y13" s="2075">
        <v>0.25832509148034599</v>
      </c>
      <c r="Z13" s="2075">
        <v>1.9245880181068413</v>
      </c>
      <c r="AA13" s="2075">
        <v>1.7973272462329284</v>
      </c>
      <c r="AB13" s="2075">
        <v>0.29575126282171471</v>
      </c>
      <c r="AC13" s="2075">
        <v>1.9414111947870971</v>
      </c>
      <c r="AD13" s="2075">
        <v>1.6481263979384935</v>
      </c>
      <c r="AE13" s="2075">
        <v>0.2509683587409563</v>
      </c>
      <c r="AF13" s="2075">
        <v>1.7637945540445459</v>
      </c>
      <c r="AG13" s="2075">
        <v>1.5702759765907954</v>
      </c>
      <c r="AH13" s="2075">
        <v>0.24568438665821149</v>
      </c>
      <c r="AI13" s="2075">
        <v>1.683278417406386</v>
      </c>
      <c r="AJ13" s="2075">
        <v>1.5687833650000063</v>
      </c>
      <c r="AK13" s="2075">
        <v>0.2440958085374329</v>
      </c>
      <c r="AL13" s="2075">
        <v>1.6791288697714266</v>
      </c>
    </row>
    <row r="14" spans="1:38" s="1997" customFormat="1" ht="11.25" x14ac:dyDescent="0.2">
      <c r="A14" s="1957">
        <v>704</v>
      </c>
      <c r="B14" s="1958" t="s">
        <v>349</v>
      </c>
      <c r="C14" s="2075">
        <v>1.7871576310779642</v>
      </c>
      <c r="D14" s="2075">
        <v>1.7891314367035076</v>
      </c>
      <c r="E14" s="2075">
        <v>3.0056125162962326</v>
      </c>
      <c r="F14" s="2075">
        <v>2.1246438830636105</v>
      </c>
      <c r="G14" s="2075">
        <v>1.42872341683118</v>
      </c>
      <c r="H14" s="2075">
        <v>2.9857080373080516</v>
      </c>
      <c r="I14" s="2075">
        <v>1.8609818418123378</v>
      </c>
      <c r="J14" s="2075">
        <v>1.459172816918511</v>
      </c>
      <c r="K14" s="2075">
        <v>3.1771598205641247</v>
      </c>
      <c r="L14" s="2075">
        <v>2.1043356970812521</v>
      </c>
      <c r="M14" s="2075">
        <v>1.6244992354192818</v>
      </c>
      <c r="N14" s="2075">
        <v>3.6147138612123291</v>
      </c>
      <c r="O14" s="2075">
        <v>2.4123902058290714</v>
      </c>
      <c r="P14" s="2075">
        <v>1.9531376515653123</v>
      </c>
      <c r="Q14" s="2075">
        <v>4.217481807093086</v>
      </c>
      <c r="R14" s="2075">
        <v>2.3264767292079673</v>
      </c>
      <c r="S14" s="2075">
        <v>1.9173842076467691</v>
      </c>
      <c r="T14" s="2075">
        <v>4.1057553461567338</v>
      </c>
      <c r="U14" s="2075">
        <v>2.9813941184285655</v>
      </c>
      <c r="V14" s="2075">
        <v>2.221914460246865</v>
      </c>
      <c r="W14" s="2075">
        <v>4.9481653763236979</v>
      </c>
      <c r="X14" s="2075">
        <v>3.1479240113025675</v>
      </c>
      <c r="Y14" s="2075">
        <v>2.4828727453737747</v>
      </c>
      <c r="Z14" s="2075">
        <v>5.3155637783576593</v>
      </c>
      <c r="AA14" s="2075">
        <v>3.5183338301945271</v>
      </c>
      <c r="AB14" s="2075">
        <v>2.7219412859648946</v>
      </c>
      <c r="AC14" s="2075">
        <v>5.8887965511687606</v>
      </c>
      <c r="AD14" s="2075">
        <v>3.5404625812227648</v>
      </c>
      <c r="AE14" s="2075">
        <v>2.5336926148038632</v>
      </c>
      <c r="AF14" s="2075">
        <v>5.7495505709610617</v>
      </c>
      <c r="AG14" s="2075">
        <v>3.007746236867102</v>
      </c>
      <c r="AH14" s="2075">
        <v>2.2316434930180766</v>
      </c>
      <c r="AI14" s="2075">
        <v>4.9650524789894979</v>
      </c>
      <c r="AJ14" s="2075">
        <v>2.1349508676712521</v>
      </c>
      <c r="AK14" s="2075">
        <v>2.1818206322388289</v>
      </c>
      <c r="AL14" s="2075">
        <v>4.0446982324202434</v>
      </c>
    </row>
    <row r="15" spans="1:38" s="1996" customFormat="1" ht="22.5" x14ac:dyDescent="0.2">
      <c r="A15" s="1964">
        <v>7042</v>
      </c>
      <c r="B15" s="1965" t="s">
        <v>331</v>
      </c>
      <c r="C15" s="2076">
        <v>0.45779954227447539</v>
      </c>
      <c r="D15" s="2076">
        <v>0.13828975663963539</v>
      </c>
      <c r="E15" s="2076">
        <v>0.54045265284410582</v>
      </c>
      <c r="F15" s="2076">
        <v>0.70797820150603474</v>
      </c>
      <c r="G15" s="2076">
        <v>0.12956154764578628</v>
      </c>
      <c r="H15" s="2076">
        <v>0.76342014114643053</v>
      </c>
      <c r="I15" s="2076">
        <v>0.65264310753017718</v>
      </c>
      <c r="J15" s="2076">
        <v>0.10665301278046023</v>
      </c>
      <c r="K15" s="2076">
        <v>0.69383769891757441</v>
      </c>
      <c r="L15" s="2076">
        <v>0.87489436947549692</v>
      </c>
      <c r="M15" s="2076">
        <v>8.3661710624093014E-2</v>
      </c>
      <c r="N15" s="2076">
        <v>0.92758906342440983</v>
      </c>
      <c r="O15" s="2076">
        <v>0.86837410607926646</v>
      </c>
      <c r="P15" s="2076">
        <v>0.10542531039210985</v>
      </c>
      <c r="Q15" s="2076">
        <v>0.92554597965789054</v>
      </c>
      <c r="R15" s="2076">
        <v>0.7457196325059946</v>
      </c>
      <c r="S15" s="2076">
        <v>0.12293841173177922</v>
      </c>
      <c r="T15" s="2076">
        <v>0.80470310626353081</v>
      </c>
      <c r="U15" s="2076">
        <v>0.87111948836076492</v>
      </c>
      <c r="V15" s="2076">
        <v>0.13512647046919027</v>
      </c>
      <c r="W15" s="2076">
        <v>0.91707501452844431</v>
      </c>
      <c r="X15" s="2076">
        <v>0.7534604217395765</v>
      </c>
      <c r="Y15" s="2076">
        <v>0.15192570047550763</v>
      </c>
      <c r="Z15" s="2076">
        <v>0.80875285888701842</v>
      </c>
      <c r="AA15" s="2076">
        <v>0.71610626869534455</v>
      </c>
      <c r="AB15" s="2076">
        <v>0.20412472479861468</v>
      </c>
      <c r="AC15" s="2076">
        <v>0.80168002858024434</v>
      </c>
      <c r="AD15" s="2076">
        <v>0.63228063296035231</v>
      </c>
      <c r="AE15" s="2076">
        <v>0.2049456922880751</v>
      </c>
      <c r="AF15" s="2076">
        <v>0.72844547726889008</v>
      </c>
      <c r="AG15" s="2285">
        <v>0.55845236906894213</v>
      </c>
      <c r="AH15" s="2285">
        <v>0.19066841191283365</v>
      </c>
      <c r="AI15" s="2285">
        <v>0.64100727380497591</v>
      </c>
      <c r="AJ15" s="2285">
        <v>0.46292165415011305</v>
      </c>
      <c r="AK15" s="2285">
        <v>0.18092090122555107</v>
      </c>
      <c r="AL15" s="2285">
        <v>0.54083737316810065</v>
      </c>
    </row>
    <row r="16" spans="1:38" s="1996" customFormat="1" ht="11.25" x14ac:dyDescent="0.2">
      <c r="A16" s="1964">
        <v>7043</v>
      </c>
      <c r="B16" s="1965" t="s">
        <v>332</v>
      </c>
      <c r="C16" s="2076">
        <v>0.1285440913635148</v>
      </c>
      <c r="D16" s="2076">
        <v>1.4803542191575599E-3</v>
      </c>
      <c r="E16" s="2076">
        <v>0.13002444558267234</v>
      </c>
      <c r="F16" s="2076">
        <v>0.11797666473585285</v>
      </c>
      <c r="G16" s="2076">
        <v>4.7285236367075291E-4</v>
      </c>
      <c r="H16" s="2076">
        <v>0.11833130400860592</v>
      </c>
      <c r="I16" s="2076">
        <v>0.12228970322855601</v>
      </c>
      <c r="J16" s="2076">
        <v>4.3135697787850444E-4</v>
      </c>
      <c r="K16" s="2076">
        <v>0.12272106020643452</v>
      </c>
      <c r="L16" s="2076">
        <v>9.4830142867600567E-2</v>
      </c>
      <c r="M16" s="2076">
        <v>3.6551232796933836E-3</v>
      </c>
      <c r="N16" s="2076">
        <v>9.8485266147293957E-2</v>
      </c>
      <c r="O16" s="2076">
        <v>7.5759773362807356E-2</v>
      </c>
      <c r="P16" s="2076">
        <v>2.9102267338872714E-3</v>
      </c>
      <c r="Q16" s="2076">
        <v>7.8670000096694628E-2</v>
      </c>
      <c r="R16" s="2076">
        <v>4.5333012687935034E-2</v>
      </c>
      <c r="S16" s="2076">
        <v>1.6852421073581798E-3</v>
      </c>
      <c r="T16" s="2076">
        <v>4.7018254795293216E-2</v>
      </c>
      <c r="U16" s="2076">
        <v>3.8126646070970834E-2</v>
      </c>
      <c r="V16" s="2076">
        <v>4.6973280580251542E-4</v>
      </c>
      <c r="W16" s="2076">
        <v>3.8596378876773349E-2</v>
      </c>
      <c r="X16" s="2076">
        <v>3.5833611325300975E-2</v>
      </c>
      <c r="Y16" s="2076">
        <v>4.4057718842583168E-4</v>
      </c>
      <c r="Z16" s="2076">
        <v>3.627418851372681E-2</v>
      </c>
      <c r="AA16" s="2076">
        <v>7.2146332520846429E-2</v>
      </c>
      <c r="AB16" s="2076">
        <v>6.2614946257243771E-4</v>
      </c>
      <c r="AC16" s="2076">
        <v>7.2424621170878625E-2</v>
      </c>
      <c r="AD16" s="2076">
        <v>4.9755973661646379E-2</v>
      </c>
      <c r="AE16" s="2076">
        <v>3.8620419401019177E-4</v>
      </c>
      <c r="AF16" s="2076">
        <v>4.8211156885605608E-2</v>
      </c>
      <c r="AG16" s="2285">
        <v>6.1513924518453958E-2</v>
      </c>
      <c r="AH16" s="2285">
        <v>8.0450806714275804E-4</v>
      </c>
      <c r="AI16" s="2285">
        <v>5.8110236542080751E-2</v>
      </c>
      <c r="AJ16" s="2285">
        <v>-1.1311316737746459E-2</v>
      </c>
      <c r="AK16" s="2285">
        <v>1.9253305085525888E-3</v>
      </c>
      <c r="AL16" s="2285">
        <v>-1.4139145922183073E-2</v>
      </c>
    </row>
    <row r="17" spans="1:38" s="1996" customFormat="1" ht="22.5" x14ac:dyDescent="0.2">
      <c r="A17" s="1964">
        <v>7044</v>
      </c>
      <c r="B17" s="1965" t="s">
        <v>333</v>
      </c>
      <c r="C17" s="2076">
        <v>4.083310387842936E-2</v>
      </c>
      <c r="D17" s="2076">
        <v>1.3446550824014502E-2</v>
      </c>
      <c r="E17" s="2076">
        <v>4.083310387842936E-2</v>
      </c>
      <c r="F17" s="2076">
        <v>9.9298996370858109E-2</v>
      </c>
      <c r="G17" s="2076">
        <v>1.8323029092241674E-2</v>
      </c>
      <c r="H17" s="2076">
        <v>0.10048112728003498</v>
      </c>
      <c r="I17" s="2076">
        <v>7.9908880151992948E-2</v>
      </c>
      <c r="J17" s="2076">
        <v>1.9950260226880831E-2</v>
      </c>
      <c r="K17" s="2076">
        <v>7.9154005440705569E-2</v>
      </c>
      <c r="L17" s="2076">
        <v>0.12559409713835321</v>
      </c>
      <c r="M17" s="2076">
        <v>1.6448054758620226E-2</v>
      </c>
      <c r="N17" s="2076">
        <v>0.13127984446232069</v>
      </c>
      <c r="O17" s="2076">
        <v>0.22455684991801139</v>
      </c>
      <c r="P17" s="2076">
        <v>4.0837052556160096E-2</v>
      </c>
      <c r="Q17" s="2076">
        <v>0.24220596688481161</v>
      </c>
      <c r="R17" s="2076">
        <v>0.12428660541766576</v>
      </c>
      <c r="S17" s="2076">
        <v>2.1065526341977246E-2</v>
      </c>
      <c r="T17" s="2076">
        <v>0.13136462226857012</v>
      </c>
      <c r="U17" s="2076">
        <v>4.7834457390889491E-2</v>
      </c>
      <c r="V17" s="2076">
        <v>2.560043791623709E-2</v>
      </c>
      <c r="W17" s="2076">
        <v>6.7484946433628054E-2</v>
      </c>
      <c r="X17" s="2076">
        <v>5.338326933092994E-2</v>
      </c>
      <c r="Y17" s="2076">
        <v>5.1180383388800779E-2</v>
      </c>
      <c r="Z17" s="2076">
        <v>9.2594639100828963E-2</v>
      </c>
      <c r="AA17" s="2076">
        <v>0.1268996244146807</v>
      </c>
      <c r="AB17" s="2076">
        <v>4.5848055092804048E-2</v>
      </c>
      <c r="AC17" s="2076">
        <v>0.15785923673076235</v>
      </c>
      <c r="AD17" s="2076">
        <v>8.258333015251268E-2</v>
      </c>
      <c r="AE17" s="2076">
        <v>4.1903155050105806E-2</v>
      </c>
      <c r="AF17" s="2076">
        <v>0.11084060368092505</v>
      </c>
      <c r="AG17" s="2285">
        <v>4.4000402749115458E-2</v>
      </c>
      <c r="AH17" s="2285">
        <v>3.9049583874390795E-2</v>
      </c>
      <c r="AI17" s="2285">
        <v>6.8383185707134433E-2</v>
      </c>
      <c r="AJ17" s="2285">
        <v>4.5606266421339449E-2</v>
      </c>
      <c r="AK17" s="2285">
        <v>3.7784611230344559E-2</v>
      </c>
      <c r="AL17" s="2285">
        <v>6.9913564091815886E-2</v>
      </c>
    </row>
    <row r="18" spans="1:38" s="1996" customFormat="1" ht="11.25" x14ac:dyDescent="0.2">
      <c r="A18" s="1964">
        <v>7045</v>
      </c>
      <c r="B18" s="1965" t="s">
        <v>334</v>
      </c>
      <c r="C18" s="2076">
        <v>0.97481325331525326</v>
      </c>
      <c r="D18" s="2076">
        <v>1.5780575976219589</v>
      </c>
      <c r="E18" s="2076">
        <v>2.0580624531837977</v>
      </c>
      <c r="F18" s="2076">
        <v>1.0051659120731029</v>
      </c>
      <c r="G18" s="2076">
        <v>1.2265790313619329</v>
      </c>
      <c r="H18" s="2076">
        <v>1.764212168855579</v>
      </c>
      <c r="I18" s="2076">
        <v>0.60961524898679642</v>
      </c>
      <c r="J18" s="2076">
        <v>1.28350268767749</v>
      </c>
      <c r="K18" s="2076">
        <v>1.8356396193619757</v>
      </c>
      <c r="L18" s="2076">
        <v>0.84169366635161535</v>
      </c>
      <c r="M18" s="2076">
        <v>1.4594095006197971</v>
      </c>
      <c r="N18" s="2076">
        <v>2.2491191914379955</v>
      </c>
      <c r="O18" s="2076">
        <v>1.0644858366305732</v>
      </c>
      <c r="P18" s="2076">
        <v>1.7234174961516944</v>
      </c>
      <c r="Q18" s="2076">
        <v>2.7272579627793263</v>
      </c>
      <c r="R18" s="2076">
        <v>1.2513765268188164</v>
      </c>
      <c r="S18" s="2076">
        <v>1.6841466999883969</v>
      </c>
      <c r="T18" s="2076">
        <v>2.8836177699005816</v>
      </c>
      <c r="U18" s="2076">
        <v>1.7599322457400912</v>
      </c>
      <c r="V18" s="2076">
        <v>1.962152218638074</v>
      </c>
      <c r="W18" s="2076">
        <v>3.5847659074818967</v>
      </c>
      <c r="X18" s="2076">
        <v>1.9329589846869322</v>
      </c>
      <c r="Y18" s="2076">
        <v>2.1520727063973792</v>
      </c>
      <c r="Z18" s="2076">
        <v>3.8854502247274096</v>
      </c>
      <c r="AA18" s="2076">
        <v>2.2533031993106789</v>
      </c>
      <c r="AB18" s="2076">
        <v>2.3335199026824589</v>
      </c>
      <c r="AC18" s="2076">
        <v>4.3815156504318864</v>
      </c>
      <c r="AD18" s="2076">
        <v>2.4780792108663956</v>
      </c>
      <c r="AE18" s="2076">
        <v>2.1585596076886304</v>
      </c>
      <c r="AF18" s="2076">
        <v>4.44353672154993</v>
      </c>
      <c r="AG18" s="2285">
        <v>2.0249468049983221</v>
      </c>
      <c r="AH18" s="2285">
        <v>1.8938119900540524</v>
      </c>
      <c r="AI18" s="2285">
        <v>3.7787743913695344</v>
      </c>
      <c r="AJ18" s="2285">
        <v>1.3633144997904096</v>
      </c>
      <c r="AK18" s="2285">
        <v>1.8480164553185239</v>
      </c>
      <c r="AL18" s="2285">
        <v>3.0689166640544343</v>
      </c>
    </row>
    <row r="19" spans="1:38" s="1996" customFormat="1" ht="11.25" x14ac:dyDescent="0.2">
      <c r="A19" s="1964">
        <v>7046</v>
      </c>
      <c r="B19" s="1965" t="s">
        <v>335</v>
      </c>
      <c r="C19" s="2076">
        <v>1.3323187972418039E-2</v>
      </c>
      <c r="D19" s="2076">
        <v>0</v>
      </c>
      <c r="E19" s="2076">
        <v>1.3323187972418039E-2</v>
      </c>
      <c r="F19" s="2076">
        <v>1.134845672809807E-2</v>
      </c>
      <c r="G19" s="2076">
        <v>0</v>
      </c>
      <c r="H19" s="2076">
        <v>1.134845672809807E-2</v>
      </c>
      <c r="I19" s="2076">
        <v>1.3264227069764012E-2</v>
      </c>
      <c r="J19" s="2076">
        <v>0</v>
      </c>
      <c r="K19" s="2076">
        <v>1.3264227069764012E-2</v>
      </c>
      <c r="L19" s="2076">
        <v>1.1980681861217202E-2</v>
      </c>
      <c r="M19" s="2076">
        <v>0</v>
      </c>
      <c r="N19" s="2076">
        <v>1.1879150659003497E-2</v>
      </c>
      <c r="O19" s="2076">
        <v>9.7633413007831033E-3</v>
      </c>
      <c r="P19" s="2076">
        <v>0</v>
      </c>
      <c r="Q19" s="2076">
        <v>9.7633413007831033E-3</v>
      </c>
      <c r="R19" s="2076">
        <v>1.0617025276356532E-2</v>
      </c>
      <c r="S19" s="2076">
        <v>7.5835894831118088E-4</v>
      </c>
      <c r="T19" s="2076">
        <v>1.1375384224667714E-2</v>
      </c>
      <c r="U19" s="2076">
        <v>9.4729449170173948E-3</v>
      </c>
      <c r="V19" s="2076">
        <v>7.8288800967085903E-5</v>
      </c>
      <c r="W19" s="2076">
        <v>9.5512337179844801E-3</v>
      </c>
      <c r="X19" s="2076">
        <v>7.4163826718348334E-3</v>
      </c>
      <c r="Y19" s="2076">
        <v>7.3429531404305275E-5</v>
      </c>
      <c r="Z19" s="2076">
        <v>7.4898122032391384E-3</v>
      </c>
      <c r="AA19" s="2076">
        <v>8.3486595009658361E-3</v>
      </c>
      <c r="AB19" s="2076">
        <v>1.4610154126690213E-3</v>
      </c>
      <c r="AC19" s="2076">
        <v>9.8096749136348561E-3</v>
      </c>
      <c r="AD19" s="2076">
        <v>9.0114311935711421E-3</v>
      </c>
      <c r="AE19" s="2076">
        <v>1.6735515073774978E-3</v>
      </c>
      <c r="AF19" s="2076">
        <v>1.068498270094864E-2</v>
      </c>
      <c r="AG19" s="2285">
        <v>7.9831954354935217E-3</v>
      </c>
      <c r="AH19" s="2285">
        <v>5.7553269418674224E-3</v>
      </c>
      <c r="AI19" s="2285">
        <v>1.3738522377360944E-2</v>
      </c>
      <c r="AJ19" s="2285">
        <v>9.8673188563320174E-3</v>
      </c>
      <c r="AK19" s="2285">
        <v>9.8673188563320174E-3</v>
      </c>
      <c r="AL19" s="2285">
        <v>1.9734637712664035E-2</v>
      </c>
    </row>
    <row r="20" spans="1:38" s="1997" customFormat="1" ht="11.25" x14ac:dyDescent="0.2">
      <c r="A20" s="1957">
        <v>705</v>
      </c>
      <c r="B20" s="1958" t="s">
        <v>336</v>
      </c>
      <c r="C20" s="2075">
        <v>0.14038692511677528</v>
      </c>
      <c r="D20" s="2075">
        <v>0.55315902655854154</v>
      </c>
      <c r="E20" s="2075">
        <v>0.6364289513861543</v>
      </c>
      <c r="F20" s="2075">
        <v>0.13937323419195441</v>
      </c>
      <c r="G20" s="2075">
        <v>0.52663932003830105</v>
      </c>
      <c r="H20" s="2075">
        <v>0.62913006986393671</v>
      </c>
      <c r="I20" s="2075">
        <v>0.1396518215881658</v>
      </c>
      <c r="J20" s="2075">
        <v>0.54749984417229181</v>
      </c>
      <c r="K20" s="2075">
        <v>0.65145687584101131</v>
      </c>
      <c r="L20" s="2075">
        <v>8.8839801936991966E-2</v>
      </c>
      <c r="M20" s="2075">
        <v>0.54613633670751971</v>
      </c>
      <c r="N20" s="2075">
        <v>0.61375611738184732</v>
      </c>
      <c r="O20" s="2075">
        <v>7.8670000096694628E-2</v>
      </c>
      <c r="P20" s="2075">
        <v>0.52712655196054925</v>
      </c>
      <c r="Q20" s="2075">
        <v>0.58204534677745423</v>
      </c>
      <c r="R20" s="2075">
        <v>7.0948692719779369E-2</v>
      </c>
      <c r="S20" s="2075">
        <v>0.50970147537048149</v>
      </c>
      <c r="T20" s="2075">
        <v>0.5710442880783192</v>
      </c>
      <c r="U20" s="2075">
        <v>8.7370301879267878E-2</v>
      </c>
      <c r="V20" s="2075">
        <v>0.54645583075025961</v>
      </c>
      <c r="W20" s="2075">
        <v>0.61057435874230304</v>
      </c>
      <c r="X20" s="2075">
        <v>8.5251685960398435E-2</v>
      </c>
      <c r="Y20" s="2075">
        <v>0.65682715841151074</v>
      </c>
      <c r="Z20" s="2075">
        <v>0.73231271669513653</v>
      </c>
      <c r="AA20" s="2075">
        <v>8.9608945310366631E-2</v>
      </c>
      <c r="AB20" s="2075">
        <v>0.58816306184304312</v>
      </c>
      <c r="AC20" s="2075">
        <v>0.65439576055070536</v>
      </c>
      <c r="AD20" s="2075">
        <v>9.1466026614747092E-2</v>
      </c>
      <c r="AE20" s="2075">
        <v>0.48558740660214783</v>
      </c>
      <c r="AF20" s="2075">
        <v>0.55008350700184983</v>
      </c>
      <c r="AG20" s="2075">
        <v>6.4979497730761226E-2</v>
      </c>
      <c r="AH20" s="2075">
        <v>0.42917411120269439</v>
      </c>
      <c r="AI20" s="2075">
        <v>0.4658101708756569</v>
      </c>
      <c r="AJ20" s="2075">
        <v>0.11564016366993987</v>
      </c>
      <c r="AK20" s="2075">
        <v>0.52922522353839285</v>
      </c>
      <c r="AL20" s="2075">
        <v>0.61412026564988353</v>
      </c>
    </row>
    <row r="21" spans="1:38" s="1997" customFormat="1" ht="22.5" x14ac:dyDescent="0.2">
      <c r="A21" s="1957">
        <v>706</v>
      </c>
      <c r="B21" s="1958" t="s">
        <v>350</v>
      </c>
      <c r="C21" s="2075">
        <v>0.41203192433218749</v>
      </c>
      <c r="D21" s="2075">
        <v>1.0458702558348161</v>
      </c>
      <c r="E21" s="2075">
        <v>1.3703145555335146</v>
      </c>
      <c r="F21" s="2075">
        <v>0.41185440875722579</v>
      </c>
      <c r="G21" s="2075">
        <v>1.0063480429822798</v>
      </c>
      <c r="H21" s="2075">
        <v>1.3401818117338313</v>
      </c>
      <c r="I21" s="2075">
        <v>0.41108319991821474</v>
      </c>
      <c r="J21" s="2075">
        <v>0.99395431627654385</v>
      </c>
      <c r="K21" s="2075">
        <v>1.2942866121244525</v>
      </c>
      <c r="L21" s="2075">
        <v>0.2749464955947134</v>
      </c>
      <c r="M21" s="2075">
        <v>0.85448659783054215</v>
      </c>
      <c r="N21" s="2075">
        <v>1.076636868274129</v>
      </c>
      <c r="O21" s="2075">
        <v>0.20240157542777279</v>
      </c>
      <c r="P21" s="2075">
        <v>0.74257720854994569</v>
      </c>
      <c r="Q21" s="2075">
        <v>0.86461897480973449</v>
      </c>
      <c r="R21" s="2075">
        <v>0.19397136655692648</v>
      </c>
      <c r="S21" s="2075">
        <v>0.62834251972849731</v>
      </c>
      <c r="T21" s="2075">
        <v>0.7442871767147401</v>
      </c>
      <c r="U21" s="2075">
        <v>0.17834188860302169</v>
      </c>
      <c r="V21" s="2075">
        <v>0.74421334199311862</v>
      </c>
      <c r="W21" s="2075">
        <v>0.84434471843002146</v>
      </c>
      <c r="X21" s="2075">
        <v>0.13723979419464657</v>
      </c>
      <c r="Y21" s="2075">
        <v>0.85383859116926186</v>
      </c>
      <c r="Z21" s="2075">
        <v>0.90310980674155061</v>
      </c>
      <c r="AA21" s="2075">
        <v>0.1294737944274785</v>
      </c>
      <c r="AB21" s="2075">
        <v>0.92231815836920072</v>
      </c>
      <c r="AC21" s="2075">
        <v>0.96113942504869176</v>
      </c>
      <c r="AD21" s="2075">
        <v>0.17128156004352005</v>
      </c>
      <c r="AE21" s="2075">
        <v>0.77041299968466426</v>
      </c>
      <c r="AF21" s="2075">
        <v>0.88131797073125762</v>
      </c>
      <c r="AG21" s="2075">
        <v>0.19425775559700903</v>
      </c>
      <c r="AH21" s="2075">
        <v>0.73860029087298595</v>
      </c>
      <c r="AI21" s="2075">
        <v>0.87035395817659611</v>
      </c>
      <c r="AJ21" s="2075">
        <v>0.17929640360895982</v>
      </c>
      <c r="AK21" s="2075">
        <v>0.6773553395401577</v>
      </c>
      <c r="AL21" s="2075">
        <v>0.79720716369755629</v>
      </c>
    </row>
    <row r="22" spans="1:38" s="1997" customFormat="1" ht="11.25" x14ac:dyDescent="0.2">
      <c r="A22" s="1957">
        <v>707</v>
      </c>
      <c r="B22" s="1958" t="s">
        <v>337</v>
      </c>
      <c r="C22" s="2075">
        <v>1.548820601793597</v>
      </c>
      <c r="D22" s="2075">
        <v>4.1496796020018332</v>
      </c>
      <c r="E22" s="2075">
        <v>4.6573177363212803</v>
      </c>
      <c r="F22" s="2075">
        <v>4.1601550955752842</v>
      </c>
      <c r="G22" s="2075">
        <v>1.4656059011974987</v>
      </c>
      <c r="H22" s="2075">
        <v>4.6434102112467937</v>
      </c>
      <c r="I22" s="2075">
        <v>3.8043528663994701</v>
      </c>
      <c r="J22" s="2075">
        <v>1.8920395442195901</v>
      </c>
      <c r="K22" s="2075">
        <v>4.3819398597787877</v>
      </c>
      <c r="L22" s="2075">
        <v>3.8545305608411007</v>
      </c>
      <c r="M22" s="2075">
        <v>1.8623868422059928</v>
      </c>
      <c r="N22" s="2075">
        <v>4.1992289923566295</v>
      </c>
      <c r="O22" s="2075">
        <v>3.9176345752209585</v>
      </c>
      <c r="P22" s="2075">
        <v>2.0273953724203069</v>
      </c>
      <c r="Q22" s="2075">
        <v>4.3773565208934091</v>
      </c>
      <c r="R22" s="2075">
        <v>4.0068316344548078</v>
      </c>
      <c r="S22" s="2075">
        <v>2.0319806709471253</v>
      </c>
      <c r="T22" s="2075">
        <v>4.3253423927455046</v>
      </c>
      <c r="U22" s="2075">
        <v>4.4791371697298858</v>
      </c>
      <c r="V22" s="2075">
        <v>2.1336829815569591</v>
      </c>
      <c r="W22" s="2075">
        <v>4.7028865628938172</v>
      </c>
      <c r="X22" s="2075">
        <v>4.6047659143639841</v>
      </c>
      <c r="Y22" s="2075">
        <v>2.2760951849392508</v>
      </c>
      <c r="Z22" s="2075">
        <v>4.9594305510467791</v>
      </c>
      <c r="AA22" s="2075">
        <v>4.5157203519099127</v>
      </c>
      <c r="AB22" s="2075">
        <v>2.3434687219211101</v>
      </c>
      <c r="AC22" s="2075">
        <v>4.8871661275403842</v>
      </c>
      <c r="AD22" s="2075">
        <v>4.350718980256147</v>
      </c>
      <c r="AE22" s="2075">
        <v>2.2352211401996533</v>
      </c>
      <c r="AF22" s="2075">
        <v>4.6764178505380753</v>
      </c>
      <c r="AG22" s="2075">
        <v>4.2470599716825532</v>
      </c>
      <c r="AH22" s="2075">
        <v>2.0159115605519493</v>
      </c>
      <c r="AI22" s="2075">
        <v>4.5226968125328497</v>
      </c>
      <c r="AJ22" s="2075">
        <v>4.3174333322723957</v>
      </c>
      <c r="AK22" s="2075">
        <v>2.0255680281541082</v>
      </c>
      <c r="AL22" s="2075">
        <v>4.6269903781006168</v>
      </c>
    </row>
    <row r="23" spans="1:38" s="1996" customFormat="1" ht="11.25" x14ac:dyDescent="0.2">
      <c r="A23" s="1964">
        <v>7072</v>
      </c>
      <c r="B23" s="1965" t="s">
        <v>338</v>
      </c>
      <c r="C23" s="2076">
        <v>7.0316825409984093E-3</v>
      </c>
      <c r="D23" s="2076">
        <v>2.8373455867186564E-2</v>
      </c>
      <c r="E23" s="2076">
        <v>3.1457527157098146E-2</v>
      </c>
      <c r="F23" s="2076">
        <v>1.3712718546451834E-2</v>
      </c>
      <c r="G23" s="2076">
        <v>2.068729091059544E-2</v>
      </c>
      <c r="H23" s="2076">
        <v>2.8252928729327487E-2</v>
      </c>
      <c r="I23" s="2076">
        <v>8.4114610686308374E-3</v>
      </c>
      <c r="J23" s="2076">
        <v>2.1244331160516345E-2</v>
      </c>
      <c r="K23" s="2076">
        <v>2.8793078273390171E-2</v>
      </c>
      <c r="L23" s="2076">
        <v>6.9041217505319474E-3</v>
      </c>
      <c r="M23" s="2076">
        <v>2.0915427656023253E-2</v>
      </c>
      <c r="N23" s="2076">
        <v>2.7210362193272969E-2</v>
      </c>
      <c r="O23" s="2076">
        <v>1.3236837725100169E-2</v>
      </c>
      <c r="P23" s="2076">
        <v>2.7975727958013123E-2</v>
      </c>
      <c r="Q23" s="2076">
        <v>3.6706408159674936E-2</v>
      </c>
      <c r="R23" s="2076">
        <v>0.10279976854884897</v>
      </c>
      <c r="S23" s="2076">
        <v>2.4857321083533151E-2</v>
      </c>
      <c r="T23" s="2076">
        <v>0.1246236538391374</v>
      </c>
      <c r="U23" s="2076">
        <v>1.5605306696769234</v>
      </c>
      <c r="V23" s="2076">
        <v>0.80942791319870122</v>
      </c>
      <c r="W23" s="2076">
        <v>1.7474060375853575</v>
      </c>
      <c r="X23" s="2076">
        <v>1.4522158425829454</v>
      </c>
      <c r="Y23" s="2076">
        <v>0.83439188121980257</v>
      </c>
      <c r="Z23" s="2076">
        <v>1.6604741095182369</v>
      </c>
      <c r="AA23" s="2076">
        <v>1.6878902346077678</v>
      </c>
      <c r="AB23" s="2076">
        <v>0.80432377075555017</v>
      </c>
      <c r="AC23" s="2076">
        <v>1.7980925400205168</v>
      </c>
      <c r="AD23" s="2076">
        <v>1.5567247386894147</v>
      </c>
      <c r="AE23" s="2076">
        <v>0.77002679549065411</v>
      </c>
      <c r="AF23" s="2076">
        <v>1.670783710653758</v>
      </c>
      <c r="AG23" s="2285">
        <v>1.5123513957565169</v>
      </c>
      <c r="AH23" s="2285">
        <v>0.68878267594606901</v>
      </c>
      <c r="AI23" s="2285">
        <v>1.5936685957738697</v>
      </c>
      <c r="AJ23" s="2285">
        <v>1.4926726433337867</v>
      </c>
      <c r="AK23" s="2285">
        <v>0.68541766104472157</v>
      </c>
      <c r="AL23" s="2285">
        <v>1.5705281957733821</v>
      </c>
    </row>
    <row r="24" spans="1:38" s="1996" customFormat="1" ht="11.25" x14ac:dyDescent="0.2">
      <c r="A24" s="1964">
        <v>7073</v>
      </c>
      <c r="B24" s="1965" t="s">
        <v>339</v>
      </c>
      <c r="C24" s="2076">
        <v>0.17505188641538147</v>
      </c>
      <c r="D24" s="2076">
        <v>0.10485842385699383</v>
      </c>
      <c r="E24" s="2076">
        <v>0.21181401619112752</v>
      </c>
      <c r="F24" s="2076">
        <v>0.16514368801201046</v>
      </c>
      <c r="G24" s="2076">
        <v>9.3270128734056004E-2</v>
      </c>
      <c r="H24" s="2076">
        <v>0.19138699419573724</v>
      </c>
      <c r="I24" s="2076">
        <v>0.14623001550081302</v>
      </c>
      <c r="J24" s="2076">
        <v>8.0124558640932195E-2</v>
      </c>
      <c r="K24" s="2076">
        <v>0.17901314581957933</v>
      </c>
      <c r="L24" s="2076">
        <v>0.12833543959812324</v>
      </c>
      <c r="M24" s="2076">
        <v>0.11594863292805123</v>
      </c>
      <c r="N24" s="2076">
        <v>0.20956040136908735</v>
      </c>
      <c r="O24" s="2076">
        <v>0.11265393808595889</v>
      </c>
      <c r="P24" s="2076">
        <v>0.130584689897974</v>
      </c>
      <c r="Q24" s="2076">
        <v>0.21329145610941549</v>
      </c>
      <c r="R24" s="2076">
        <v>0.10785549487092351</v>
      </c>
      <c r="S24" s="2076">
        <v>0.11729285067212931</v>
      </c>
      <c r="T24" s="2076">
        <v>0.19692054024480332</v>
      </c>
      <c r="U24" s="2076">
        <v>2.2892428290785589</v>
      </c>
      <c r="V24" s="2076">
        <v>1.3306747500375591</v>
      </c>
      <c r="W24" s="2076">
        <v>2.6268241388486335</v>
      </c>
      <c r="X24" s="2076">
        <v>2.3008409370225018</v>
      </c>
      <c r="Y24" s="2076">
        <v>1.3396744384237942</v>
      </c>
      <c r="Z24" s="2076">
        <v>2.6422408960047652</v>
      </c>
      <c r="AA24" s="2076">
        <v>2.5383403491061545</v>
      </c>
      <c r="AB24" s="2076">
        <v>1.4340214136158984</v>
      </c>
      <c r="AC24" s="2076">
        <v>2.7366210122540928</v>
      </c>
      <c r="AD24" s="2076">
        <v>2.514639874566027</v>
      </c>
      <c r="AE24" s="2076">
        <v>1.3455354119315082</v>
      </c>
      <c r="AF24" s="2076">
        <v>2.6872087819229145</v>
      </c>
      <c r="AG24" s="2285">
        <v>2.4586385384242027</v>
      </c>
      <c r="AH24" s="2285">
        <v>1.2393756200513857</v>
      </c>
      <c r="AI24" s="2285">
        <v>2.6223868727057207</v>
      </c>
      <c r="AJ24" s="2285">
        <v>2.5325917842657537</v>
      </c>
      <c r="AK24" s="2285">
        <v>1.2426805101139116</v>
      </c>
      <c r="AL24" s="2285">
        <v>2.7215148404174765</v>
      </c>
    </row>
    <row r="25" spans="1:38" s="1996" customFormat="1" ht="11.25" x14ac:dyDescent="0.2">
      <c r="A25" s="1964">
        <v>7074</v>
      </c>
      <c r="B25" s="1965" t="s">
        <v>340</v>
      </c>
      <c r="C25" s="2076">
        <v>9.7826741315995419E-2</v>
      </c>
      <c r="D25" s="2076">
        <v>6.2915054314196294E-3</v>
      </c>
      <c r="E25" s="2076">
        <v>0.10399488389581858</v>
      </c>
      <c r="F25" s="2076">
        <v>9.7880439279845854E-2</v>
      </c>
      <c r="G25" s="2076">
        <v>8.3931294551558636E-3</v>
      </c>
      <c r="H25" s="2076">
        <v>0.10603714255316633</v>
      </c>
      <c r="I25" s="2076">
        <v>9.2418232510469572E-2</v>
      </c>
      <c r="J25" s="2076">
        <v>6.1468369347686879E-3</v>
      </c>
      <c r="K25" s="2076">
        <v>9.8349390956299007E-2</v>
      </c>
      <c r="L25" s="2076">
        <v>9.3205643632181284E-2</v>
      </c>
      <c r="M25" s="2076">
        <v>5.8888097283948965E-3</v>
      </c>
      <c r="N25" s="2076">
        <v>9.8891390956148767E-2</v>
      </c>
      <c r="O25" s="2076">
        <v>8.7494558580094736E-2</v>
      </c>
      <c r="P25" s="2076">
        <v>5.5388186225596454E-3</v>
      </c>
      <c r="Q25" s="2076">
        <v>9.2845620639177784E-2</v>
      </c>
      <c r="R25" s="2076">
        <v>8.2071290628343355E-2</v>
      </c>
      <c r="S25" s="2076">
        <v>5.2242505328103572E-3</v>
      </c>
      <c r="T25" s="2076">
        <v>8.1481455890767995E-2</v>
      </c>
      <c r="U25" s="2076">
        <v>0.10060110924270539</v>
      </c>
      <c r="V25" s="2076">
        <v>1.2995940960536261E-2</v>
      </c>
      <c r="W25" s="2076">
        <v>0.10803854533457855</v>
      </c>
      <c r="X25" s="2076">
        <v>9.4577236448745203E-2</v>
      </c>
      <c r="Y25" s="2076">
        <v>1.3115982899437009E-2</v>
      </c>
      <c r="Z25" s="2076">
        <v>0.1020391454300507</v>
      </c>
      <c r="AA25" s="2076">
        <v>8.8287074222713716E-2</v>
      </c>
      <c r="AB25" s="2076">
        <v>1.0922829513763634E-2</v>
      </c>
      <c r="AC25" s="2076">
        <v>9.3713702898341508E-2</v>
      </c>
      <c r="AD25" s="2076">
        <v>7.2735123205252786E-2</v>
      </c>
      <c r="AE25" s="2076">
        <v>1.0427513238275178E-2</v>
      </c>
      <c r="AF25" s="2076">
        <v>7.7691410361716909E-2</v>
      </c>
      <c r="AG25" s="2285">
        <v>7.6799577794166365E-2</v>
      </c>
      <c r="AH25" s="2285">
        <v>8.1069659073616379E-3</v>
      </c>
      <c r="AI25" s="2285">
        <v>7.9646298647133046E-2</v>
      </c>
      <c r="AJ25" s="2285">
        <v>7.4365890892843747E-2</v>
      </c>
      <c r="AK25" s="2285">
        <v>8.062321504563966E-3</v>
      </c>
      <c r="AL25" s="2285">
        <v>7.743438639084943E-2</v>
      </c>
    </row>
    <row r="26" spans="1:38" s="1997" customFormat="1" ht="22.5" x14ac:dyDescent="0.2">
      <c r="A26" s="1957">
        <v>708</v>
      </c>
      <c r="B26" s="1958" t="s">
        <v>341</v>
      </c>
      <c r="C26" s="2075">
        <v>0.19133578282611463</v>
      </c>
      <c r="D26" s="2075">
        <v>0.60349107000989866</v>
      </c>
      <c r="E26" s="2075">
        <v>0.75300684614481217</v>
      </c>
      <c r="F26" s="2075">
        <v>0.23477119856252882</v>
      </c>
      <c r="G26" s="2075">
        <v>0.59957679713451473</v>
      </c>
      <c r="H26" s="2075">
        <v>0.80172118260376157</v>
      </c>
      <c r="I26" s="2075">
        <v>0.25503981317066576</v>
      </c>
      <c r="J26" s="2075">
        <v>0.60066459169581743</v>
      </c>
      <c r="K26" s="2075">
        <v>0.82033313268044583</v>
      </c>
      <c r="L26" s="2075">
        <v>0.23382635869816285</v>
      </c>
      <c r="M26" s="2075">
        <v>0.63497613864451175</v>
      </c>
      <c r="N26" s="2075">
        <v>0.81732617782032613</v>
      </c>
      <c r="O26" s="2075">
        <v>0.26314082371245229</v>
      </c>
      <c r="P26" s="2075">
        <v>0.68897270967737689</v>
      </c>
      <c r="Q26" s="2075">
        <v>0.90545602736589459</v>
      </c>
      <c r="R26" s="2075">
        <v>0.31219110038810283</v>
      </c>
      <c r="S26" s="2075">
        <v>0.81355062732716132</v>
      </c>
      <c r="T26" s="2075">
        <v>1.072993649754953</v>
      </c>
      <c r="U26" s="2075">
        <v>0.31284204866447529</v>
      </c>
      <c r="V26" s="2075">
        <v>0.97798370168083715</v>
      </c>
      <c r="W26" s="2075">
        <v>1.2209921398826717</v>
      </c>
      <c r="X26" s="2075">
        <v>0.31772958238642895</v>
      </c>
      <c r="Y26" s="2075">
        <v>1.0591475609756993</v>
      </c>
      <c r="Z26" s="2075">
        <v>1.2972061017884571</v>
      </c>
      <c r="AA26" s="2075">
        <v>0.33165049867586782</v>
      </c>
      <c r="AB26" s="2075">
        <v>1.1475928205702621</v>
      </c>
      <c r="AC26" s="2075">
        <v>1.3862253379728688</v>
      </c>
      <c r="AD26" s="2075">
        <v>0.24311554012941572</v>
      </c>
      <c r="AE26" s="2075">
        <v>0.93467851687033254</v>
      </c>
      <c r="AF26" s="2075">
        <v>1.1235323677413163</v>
      </c>
      <c r="AG26" s="2075">
        <v>0.2343593884822788</v>
      </c>
      <c r="AH26" s="2075">
        <v>0.84788961753253289</v>
      </c>
      <c r="AI26" s="2075">
        <v>1.0329264729753673</v>
      </c>
      <c r="AJ26" s="2075">
        <v>0.2052281988960275</v>
      </c>
      <c r="AK26" s="2075">
        <v>0.80346448785035218</v>
      </c>
      <c r="AL26" s="2075">
        <v>0.97132924156478107</v>
      </c>
    </row>
    <row r="27" spans="1:38" s="1997" customFormat="1" ht="11.25" x14ac:dyDescent="0.2">
      <c r="A27" s="1957">
        <v>709</v>
      </c>
      <c r="B27" s="1958" t="s">
        <v>342</v>
      </c>
      <c r="C27" s="2075">
        <v>4.464748324979201</v>
      </c>
      <c r="D27" s="2075">
        <v>4.2481231575758116</v>
      </c>
      <c r="E27" s="2075">
        <v>5.8417244744989247</v>
      </c>
      <c r="F27" s="2075">
        <v>4.36182662868086</v>
      </c>
      <c r="G27" s="2075">
        <v>4.1978650715780264</v>
      </c>
      <c r="H27" s="2075">
        <v>5.6334448476824326</v>
      </c>
      <c r="I27" s="2075">
        <v>4.1903095223562614</v>
      </c>
      <c r="J27" s="2075">
        <v>4.0032084332014604</v>
      </c>
      <c r="K27" s="2075">
        <v>5.4558030562073245</v>
      </c>
      <c r="L27" s="2075">
        <v>4.2401460668487525</v>
      </c>
      <c r="M27" s="2075">
        <v>4.0064212393528038</v>
      </c>
      <c r="N27" s="2075">
        <v>5.5294908037605941</v>
      </c>
      <c r="O27" s="2075">
        <v>4.1293301005408232</v>
      </c>
      <c r="P27" s="2075">
        <v>3.9148182267688099</v>
      </c>
      <c r="Q27" s="2075">
        <v>5.4537648993047467</v>
      </c>
      <c r="R27" s="2075">
        <v>3.9283836143572852</v>
      </c>
      <c r="S27" s="2075">
        <v>3.6909330014305173</v>
      </c>
      <c r="T27" s="2075">
        <v>5.1372920400706752</v>
      </c>
      <c r="U27" s="2075">
        <v>3.9280622997225683</v>
      </c>
      <c r="V27" s="2075">
        <v>3.7757122930406193</v>
      </c>
      <c r="W27" s="2075">
        <v>5.1906257929187625</v>
      </c>
      <c r="X27" s="2075">
        <v>3.8553441168516445</v>
      </c>
      <c r="Y27" s="2075">
        <v>3.8401442038509535</v>
      </c>
      <c r="Z27" s="2075">
        <v>5.1842717762067618</v>
      </c>
      <c r="AA27" s="2075">
        <v>3.8787872041487272</v>
      </c>
      <c r="AB27" s="2075">
        <v>3.8939539355754818</v>
      </c>
      <c r="AC27" s="2075">
        <v>5.276213660285392</v>
      </c>
      <c r="AD27" s="2075">
        <v>3.8512282226696324</v>
      </c>
      <c r="AE27" s="2075">
        <v>3.799669962769272</v>
      </c>
      <c r="AF27" s="2075">
        <v>5.2281105416816347</v>
      </c>
      <c r="AG27" s="2075">
        <v>3.7196121058165748</v>
      </c>
      <c r="AH27" s="2075">
        <v>3.7490694781211866</v>
      </c>
      <c r="AI27" s="2075">
        <v>4.9971709164392744</v>
      </c>
      <c r="AJ27" s="2075">
        <v>3.7977745946983736</v>
      </c>
      <c r="AK27" s="2075">
        <v>3.6825555970771795</v>
      </c>
      <c r="AL27" s="2075">
        <v>5.0207204670996211</v>
      </c>
    </row>
    <row r="28" spans="1:38" s="1996" customFormat="1" ht="11.25" x14ac:dyDescent="0.2">
      <c r="A28" s="1964">
        <v>7091</v>
      </c>
      <c r="B28" s="1965" t="s">
        <v>343</v>
      </c>
      <c r="C28" s="2076">
        <v>3.8119121143307171E-2</v>
      </c>
      <c r="D28" s="2076">
        <v>2.0479466993528876</v>
      </c>
      <c r="E28" s="2076">
        <v>2.0662044013891645</v>
      </c>
      <c r="F28" s="2076">
        <v>1.5013062546546404E-2</v>
      </c>
      <c r="G28" s="2076">
        <v>1.9930727128722234</v>
      </c>
      <c r="H28" s="2076">
        <v>1.9962644663270011</v>
      </c>
      <c r="I28" s="2076">
        <v>2.0165938715820082E-2</v>
      </c>
      <c r="J28" s="2076">
        <v>1.8911768302638332</v>
      </c>
      <c r="K28" s="2076">
        <v>1.8938728113755738</v>
      </c>
      <c r="L28" s="2076">
        <v>4.9851820286929208E-2</v>
      </c>
      <c r="M28" s="2076">
        <v>1.8984304189918582</v>
      </c>
      <c r="N28" s="2076">
        <v>1.8998518558228499</v>
      </c>
      <c r="O28" s="2076">
        <v>5.9612708903819908E-2</v>
      </c>
      <c r="P28" s="2076">
        <v>1.8743737731868793</v>
      </c>
      <c r="Q28" s="2076">
        <v>1.8759697039764305</v>
      </c>
      <c r="R28" s="2076">
        <v>5.9573308495111658E-2</v>
      </c>
      <c r="S28" s="2076">
        <v>1.7491127832270548</v>
      </c>
      <c r="T28" s="2076">
        <v>1.7510508116505168</v>
      </c>
      <c r="U28" s="2076">
        <v>5.0966009429572925E-2</v>
      </c>
      <c r="V28" s="2076">
        <v>1.7950056285733456</v>
      </c>
      <c r="W28" s="2076">
        <v>1.836263826683</v>
      </c>
      <c r="X28" s="2076">
        <v>3.6567906639344033E-2</v>
      </c>
      <c r="Y28" s="2076">
        <v>1.8499836142000672</v>
      </c>
      <c r="Z28" s="2076">
        <v>1.8531410840504523</v>
      </c>
      <c r="AA28" s="2076">
        <v>3.8195117216918699E-2</v>
      </c>
      <c r="AB28" s="2076">
        <v>1.8292608688241225</v>
      </c>
      <c r="AC28" s="2076">
        <v>1.8300957347742193</v>
      </c>
      <c r="AD28" s="2076">
        <v>3.2119315468514285E-2</v>
      </c>
      <c r="AE28" s="2076">
        <v>1.8020931366172233</v>
      </c>
      <c r="AF28" s="2076">
        <v>1.8028655450052435</v>
      </c>
      <c r="AG28" s="2285">
        <v>3.0942617967029153E-2</v>
      </c>
      <c r="AH28" s="2285">
        <v>1.7719599604998915</v>
      </c>
      <c r="AI28" s="2285">
        <v>1.7728263538029683</v>
      </c>
      <c r="AJ28" s="2285">
        <v>6.215207547921326E-2</v>
      </c>
      <c r="AK28" s="2285">
        <v>1.7670924073809229</v>
      </c>
      <c r="AL28" s="2285">
        <v>1.7678144063216301</v>
      </c>
    </row>
    <row r="29" spans="1:38" s="1996" customFormat="1" ht="11.25" x14ac:dyDescent="0.2">
      <c r="A29" s="1964">
        <v>7092</v>
      </c>
      <c r="B29" s="1965" t="s">
        <v>344</v>
      </c>
      <c r="C29" s="2076">
        <v>7.8705499318543606E-2</v>
      </c>
      <c r="D29" s="2076">
        <v>1.7273266480536795</v>
      </c>
      <c r="E29" s="2076">
        <v>1.7682831147837053</v>
      </c>
      <c r="F29" s="2076">
        <v>5.8279053822420296E-2</v>
      </c>
      <c r="G29" s="2076">
        <v>1.7403331244902061</v>
      </c>
      <c r="H29" s="2076">
        <v>1.7853723121298453</v>
      </c>
      <c r="I29" s="2076">
        <v>5.2086355078829409E-2</v>
      </c>
      <c r="J29" s="2076">
        <v>1.6726945209683706</v>
      </c>
      <c r="K29" s="2076">
        <v>1.7157223795117513</v>
      </c>
      <c r="L29" s="2076">
        <v>4.7922727444868807E-2</v>
      </c>
      <c r="M29" s="2076">
        <v>1.6600351561940785</v>
      </c>
      <c r="N29" s="2076">
        <v>1.7024751987194071</v>
      </c>
      <c r="O29" s="2076">
        <v>4.3747279290047368E-2</v>
      </c>
      <c r="P29" s="2076">
        <v>1.608416601022278</v>
      </c>
      <c r="Q29" s="2076">
        <v>1.648878140451485</v>
      </c>
      <c r="R29" s="2076">
        <v>4.4069081107416398E-2</v>
      </c>
      <c r="S29" s="2076">
        <v>1.5090500450338822</v>
      </c>
      <c r="T29" s="2076">
        <v>1.5498329040319501</v>
      </c>
      <c r="U29" s="2076">
        <v>5.3549539861486757E-2</v>
      </c>
      <c r="V29" s="2076">
        <v>1.5217777131982158</v>
      </c>
      <c r="W29" s="2076">
        <v>1.5721957010210192</v>
      </c>
      <c r="X29" s="2076">
        <v>5.397070558216438E-2</v>
      </c>
      <c r="Y29" s="2076">
        <v>1.5340163405673417</v>
      </c>
      <c r="Z29" s="2076">
        <v>1.5827735494198003</v>
      </c>
      <c r="AA29" s="2076">
        <v>5.7675322719172313E-2</v>
      </c>
      <c r="AB29" s="2076">
        <v>1.539423239815592</v>
      </c>
      <c r="AC29" s="2076">
        <v>1.5960549800971435</v>
      </c>
      <c r="AD29" s="2076">
        <v>5.6772016519498196E-2</v>
      </c>
      <c r="AE29" s="2076">
        <v>1.4826379008051263</v>
      </c>
      <c r="AF29" s="2076">
        <v>1.5383800394739306</v>
      </c>
      <c r="AG29" s="2285">
        <v>5.9100400317025688E-2</v>
      </c>
      <c r="AH29" s="2285">
        <v>1.4664944359293797</v>
      </c>
      <c r="AI29" s="2285">
        <v>1.5212009844950873</v>
      </c>
      <c r="AJ29" s="2285">
        <v>6.3295240468666358E-2</v>
      </c>
      <c r="AK29" s="2285">
        <v>1.4128917603856388</v>
      </c>
      <c r="AL29" s="2285">
        <v>1.4745625032377139</v>
      </c>
    </row>
    <row r="30" spans="1:38" s="1996" customFormat="1" ht="11.25" x14ac:dyDescent="0.2">
      <c r="A30" s="1964">
        <v>7094</v>
      </c>
      <c r="B30" s="1965" t="s">
        <v>345</v>
      </c>
      <c r="C30" s="2076">
        <v>1.4338464241056932</v>
      </c>
      <c r="D30" s="2076">
        <v>4.3176998058762168E-3</v>
      </c>
      <c r="E30" s="2076">
        <v>1.4342165126604827</v>
      </c>
      <c r="F30" s="2076">
        <v>1.2550683862730958</v>
      </c>
      <c r="G30" s="2076">
        <v>3.6646058184483352E-3</v>
      </c>
      <c r="H30" s="2076">
        <v>1.2537680422730013</v>
      </c>
      <c r="I30" s="2076">
        <v>1.324158082842539</v>
      </c>
      <c r="J30" s="2076">
        <v>3.4508558230280355E-3</v>
      </c>
      <c r="K30" s="2076">
        <v>1.3255599930206441</v>
      </c>
      <c r="L30" s="2076">
        <v>1.3945310624052396</v>
      </c>
      <c r="M30" s="2076">
        <v>7.7163713682415879E-3</v>
      </c>
      <c r="N30" s="2076">
        <v>1.3920943135521107</v>
      </c>
      <c r="O30" s="2076">
        <v>1.3723127224504559</v>
      </c>
      <c r="P30" s="2076">
        <v>1.5396038205081048E-2</v>
      </c>
      <c r="Q30" s="2076">
        <v>1.3818883071877623</v>
      </c>
      <c r="R30" s="2076">
        <v>1.2519663615563918</v>
      </c>
      <c r="S30" s="2076">
        <v>6.4881821133289923E-3</v>
      </c>
      <c r="T30" s="2076">
        <v>1.2431188404927613</v>
      </c>
      <c r="U30" s="2076">
        <v>1.2193480750623631</v>
      </c>
      <c r="V30" s="2076">
        <v>6.654548082202302E-3</v>
      </c>
      <c r="W30" s="2076">
        <v>1.2133198373878973</v>
      </c>
      <c r="X30" s="2076">
        <v>1.2142307313015921</v>
      </c>
      <c r="Y30" s="2076">
        <v>4.4057718842583169E-3</v>
      </c>
      <c r="Z30" s="2076">
        <v>1.2024820062769033</v>
      </c>
      <c r="AA30" s="2076">
        <v>1.2787363468979338</v>
      </c>
      <c r="AB30" s="2076">
        <v>4.8004792130553553E-3</v>
      </c>
      <c r="AC30" s="2076">
        <v>1.2638479041212114</v>
      </c>
      <c r="AD30" s="2076">
        <v>1.3246803854549578</v>
      </c>
      <c r="AE30" s="2076">
        <v>4.2482461341121101E-3</v>
      </c>
      <c r="AF30" s="2076">
        <v>1.3181149141567845</v>
      </c>
      <c r="AG30" s="2285">
        <v>1.1432678486457932</v>
      </c>
      <c r="AH30" s="2285">
        <v>3.8987698638456737E-3</v>
      </c>
      <c r="AI30" s="2285">
        <v>1.1377600626476621</v>
      </c>
      <c r="AJ30" s="2285">
        <v>1.2346181886093475</v>
      </c>
      <c r="AK30" s="2285">
        <v>3.609994703536104E-3</v>
      </c>
      <c r="AL30" s="2285">
        <v>1.2222840400389325</v>
      </c>
    </row>
    <row r="31" spans="1:38" s="2032" customFormat="1" ht="11.25" x14ac:dyDescent="0.2">
      <c r="A31" s="2030">
        <v>710</v>
      </c>
      <c r="B31" s="2031" t="s">
        <v>346</v>
      </c>
      <c r="C31" s="2245">
        <v>19.389186111119333</v>
      </c>
      <c r="D31" s="2245">
        <v>1.2666897601924854</v>
      </c>
      <c r="E31" s="2245">
        <v>19.853647247380017</v>
      </c>
      <c r="F31" s="2245">
        <v>19.861690683626303</v>
      </c>
      <c r="G31" s="2245">
        <v>1.217476623361271</v>
      </c>
      <c r="H31" s="2245">
        <v>20.263142340382775</v>
      </c>
      <c r="I31" s="2245">
        <v>18.586201623584529</v>
      </c>
      <c r="J31" s="2245">
        <v>1.4096746037069525</v>
      </c>
      <c r="K31" s="2245">
        <v>19.128633023266751</v>
      </c>
      <c r="L31" s="2245">
        <v>17.893960609345601</v>
      </c>
      <c r="M31" s="2245">
        <v>1.6592229065763688</v>
      </c>
      <c r="N31" s="2245">
        <v>18.507716726727448</v>
      </c>
      <c r="O31" s="2245">
        <v>17.400057885348517</v>
      </c>
      <c r="P31" s="2245">
        <v>1.8859208018406901</v>
      </c>
      <c r="Q31" s="2245">
        <v>18.048944568723641</v>
      </c>
      <c r="R31" s="2245">
        <v>15.507513609804603</v>
      </c>
      <c r="S31" s="2245">
        <v>1.7432986979566691</v>
      </c>
      <c r="T31" s="2245">
        <v>16.115886010560907</v>
      </c>
      <c r="U31" s="2245">
        <v>16.327990618496404</v>
      </c>
      <c r="V31" s="2245">
        <v>1.7254851733145733</v>
      </c>
      <c r="W31" s="2245">
        <v>16.947333322947021</v>
      </c>
      <c r="X31" s="2245">
        <v>16.798841047019941</v>
      </c>
      <c r="Y31" s="2245">
        <v>1.727723444411899</v>
      </c>
      <c r="Z31" s="2245">
        <v>17.501047655839312</v>
      </c>
      <c r="AA31" s="2245">
        <v>16.916749602482057</v>
      </c>
      <c r="AB31" s="2245">
        <v>1.8171553125477222</v>
      </c>
      <c r="AC31" s="2245">
        <v>17.649066185041775</v>
      </c>
      <c r="AD31" s="2245">
        <v>15.998830573700536</v>
      </c>
      <c r="AE31" s="2245">
        <v>1.6819836322800537</v>
      </c>
      <c r="AF31" s="2245">
        <v>16.706935963418225</v>
      </c>
      <c r="AG31" s="2245">
        <v>16.064355199470658</v>
      </c>
      <c r="AH31" s="2245">
        <v>1.6215169519441959</v>
      </c>
      <c r="AI31" s="2245">
        <v>16.723432962168378</v>
      </c>
      <c r="AJ31" s="2245">
        <v>16.459951350508042</v>
      </c>
      <c r="AK31" s="2245">
        <v>1.6363504325345237</v>
      </c>
      <c r="AL31" s="2245">
        <v>17.076538445872011</v>
      </c>
    </row>
    <row r="33" spans="15:17" x14ac:dyDescent="0.2">
      <c r="O33" s="90"/>
      <c r="P33" s="90"/>
      <c r="Q33" s="90"/>
    </row>
    <row r="34" spans="15:17" x14ac:dyDescent="0.2">
      <c r="O34" s="90"/>
      <c r="P34" s="90"/>
      <c r="Q34" s="90"/>
    </row>
    <row r="35" spans="15:17" x14ac:dyDescent="0.2">
      <c r="O35" s="90"/>
      <c r="P35" s="90"/>
      <c r="Q35" s="90"/>
    </row>
  </sheetData>
  <mergeCells count="25">
    <mergeCell ref="X4:Z4"/>
    <mergeCell ref="AA4:AC4"/>
    <mergeCell ref="AD4:AF4"/>
    <mergeCell ref="AG4:AI4"/>
    <mergeCell ref="I4:K4"/>
    <mergeCell ref="L4:N4"/>
    <mergeCell ref="O4:Q4"/>
    <mergeCell ref="R4:T4"/>
    <mergeCell ref="U4:W4"/>
    <mergeCell ref="A1:B1"/>
    <mergeCell ref="AL5:AL6"/>
    <mergeCell ref="E5:E6"/>
    <mergeCell ref="H5:H6"/>
    <mergeCell ref="K5:K6"/>
    <mergeCell ref="N5:N6"/>
    <mergeCell ref="Q5:Q6"/>
    <mergeCell ref="T5:T6"/>
    <mergeCell ref="W5:W6"/>
    <mergeCell ref="Z5:Z6"/>
    <mergeCell ref="AC5:AC6"/>
    <mergeCell ref="AF5:AF6"/>
    <mergeCell ref="AI5:AI6"/>
    <mergeCell ref="AJ4:AL4"/>
    <mergeCell ref="C4:E4"/>
    <mergeCell ref="F4:H4"/>
  </mergeCells>
  <printOptions horizontalCentered="1"/>
  <pageMargins left="0.19685039370078741" right="0.19685039370078741" top="0.6692913385826772" bottom="0.51181102362204722" header="0" footer="0.31496062992125984"/>
  <pageSetup paperSize="9" scale="72" firstPageNumber="31" fitToWidth="0" fitToHeight="0" orientation="landscape" r:id="rId1"/>
  <headerFooter alignWithMargins="0">
    <oddHeader>&amp;L
OUTLAYS BY FUNCTIONS OF GOVERNMENT TO GDP RATIO 2002 - 2013</oddHeader>
    <oddFooter>&amp;C&amp;P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0">
    <pageSetUpPr fitToPage="1"/>
  </sheetPr>
  <dimension ref="A1:L38"/>
  <sheetViews>
    <sheetView view="pageBreakPreview" zoomScale="75" zoomScaleNormal="100" zoomScaleSheetLayoutView="75" workbookViewId="0">
      <selection sqref="A1:B1"/>
    </sheetView>
  </sheetViews>
  <sheetFormatPr defaultRowHeight="12.75" x14ac:dyDescent="0.2"/>
  <cols>
    <col min="1" max="1" width="4.7109375" style="598" customWidth="1"/>
    <col min="2" max="2" width="35.28515625" style="598" customWidth="1"/>
    <col min="3" max="3" width="0.85546875" style="598" customWidth="1"/>
    <col min="4" max="4" width="10" style="1244" customWidth="1"/>
    <col min="5" max="5" width="10.85546875" style="1244" customWidth="1"/>
    <col min="6" max="12" width="10" style="1244" customWidth="1"/>
    <col min="13" max="13" width="3.28515625" style="598" customWidth="1"/>
    <col min="14" max="16384" width="9.140625" style="598"/>
  </cols>
  <sheetData>
    <row r="1" spans="1:12" ht="27.75" customHeight="1" x14ac:dyDescent="0.2">
      <c r="A1" s="3363" t="s">
        <v>184</v>
      </c>
      <c r="B1" s="3075"/>
      <c r="C1" s="597"/>
      <c r="D1" s="1220"/>
      <c r="E1" s="1221"/>
      <c r="F1" s="1221"/>
      <c r="G1" s="3354" t="str">
        <f>[1]Coverpage!I7</f>
        <v>Poland</v>
      </c>
      <c r="H1" s="3354"/>
      <c r="I1" s="3354"/>
      <c r="J1" s="3354"/>
      <c r="K1" s="3354"/>
      <c r="L1" s="1222">
        <f>[1]Coverpage!I9</f>
        <v>964</v>
      </c>
    </row>
    <row r="2" spans="1:12" x14ac:dyDescent="0.2">
      <c r="A2" s="596" t="s">
        <v>677</v>
      </c>
      <c r="B2" s="630"/>
      <c r="C2" s="619"/>
      <c r="D2" s="1221"/>
      <c r="E2" s="1221"/>
      <c r="F2" s="1221"/>
      <c r="G2" s="3355" t="s">
        <v>549</v>
      </c>
      <c r="H2" s="3355"/>
      <c r="I2" s="3355"/>
      <c r="J2" s="3355"/>
      <c r="K2" s="3355"/>
      <c r="L2" s="3355"/>
    </row>
    <row r="3" spans="1:12" ht="12" customHeight="1" x14ac:dyDescent="0.2">
      <c r="A3" s="622"/>
      <c r="B3" s="602"/>
      <c r="C3" s="603"/>
      <c r="D3" s="1224"/>
      <c r="E3" s="1225"/>
      <c r="F3" s="1225"/>
      <c r="G3" s="3356" t="s">
        <v>550</v>
      </c>
      <c r="H3" s="3356"/>
      <c r="I3" s="1226">
        <f>[8]Coverage!I11</f>
        <v>2008</v>
      </c>
      <c r="J3" s="1225"/>
      <c r="K3" s="1225"/>
      <c r="L3" s="1227"/>
    </row>
    <row r="4" spans="1:12" ht="12" customHeight="1" x14ac:dyDescent="0.2">
      <c r="A4" s="3357" t="s">
        <v>678</v>
      </c>
      <c r="B4" s="3358"/>
      <c r="C4" s="601"/>
      <c r="D4" s="3359" t="s">
        <v>552</v>
      </c>
      <c r="E4" s="3360"/>
      <c r="F4" s="3360"/>
      <c r="G4" s="3360"/>
      <c r="H4" s="3361"/>
      <c r="I4" s="3350" t="s">
        <v>553</v>
      </c>
      <c r="J4" s="3362" t="s">
        <v>554</v>
      </c>
      <c r="K4" s="3350" t="s">
        <v>555</v>
      </c>
      <c r="L4" s="3352" t="s">
        <v>60</v>
      </c>
    </row>
    <row r="5" spans="1:12" ht="34.5" x14ac:dyDescent="0.2">
      <c r="A5" s="3357"/>
      <c r="B5" s="3358"/>
      <c r="C5" s="601"/>
      <c r="D5" s="2043" t="s">
        <v>556</v>
      </c>
      <c r="E5" s="2044" t="s">
        <v>557</v>
      </c>
      <c r="F5" s="2042" t="s">
        <v>558</v>
      </c>
      <c r="G5" s="2044" t="s">
        <v>555</v>
      </c>
      <c r="H5" s="2042" t="s">
        <v>61</v>
      </c>
      <c r="I5" s="3351"/>
      <c r="J5" s="3362"/>
      <c r="K5" s="3351"/>
      <c r="L5" s="3352"/>
    </row>
    <row r="6" spans="1:12" ht="10.5" customHeight="1" x14ac:dyDescent="0.2">
      <c r="A6" s="623"/>
      <c r="B6" s="604"/>
      <c r="C6" s="604"/>
      <c r="D6" s="1228" t="s">
        <v>559</v>
      </c>
      <c r="E6" s="1229" t="s">
        <v>560</v>
      </c>
      <c r="F6" s="1230" t="s">
        <v>561</v>
      </c>
      <c r="G6" s="1229" t="s">
        <v>562</v>
      </c>
      <c r="H6" s="1230" t="s">
        <v>563</v>
      </c>
      <c r="I6" s="1229" t="s">
        <v>564</v>
      </c>
      <c r="J6" s="1230" t="s">
        <v>565</v>
      </c>
      <c r="K6" s="1229" t="s">
        <v>566</v>
      </c>
      <c r="L6" s="1231" t="s">
        <v>567</v>
      </c>
    </row>
    <row r="7" spans="1:12" ht="10.5" customHeight="1" x14ac:dyDescent="0.2">
      <c r="A7" s="626"/>
      <c r="B7" s="605" t="s">
        <v>568</v>
      </c>
      <c r="C7" s="618"/>
      <c r="D7" s="1269" t="str">
        <f>IF([8]Coverage!J18="","",[8]Coverage!J18)</f>
        <v>A</v>
      </c>
      <c r="E7" s="1269" t="str">
        <f>IF([8]Coverage!K18="","",[8]Coverage!K18)</f>
        <v>A</v>
      </c>
      <c r="F7" s="1269" t="str">
        <f>IF([8]Coverage!L18="","",[8]Coverage!L18)</f>
        <v>A</v>
      </c>
      <c r="G7" s="1269" t="str">
        <f>IF([8]Coverage!M18="","",[8]Coverage!M18)</f>
        <v>A</v>
      </c>
      <c r="H7" s="1269" t="str">
        <f>IF([8]Coverage!M18="","",[8]Coverage!M18)</f>
        <v>A</v>
      </c>
      <c r="I7" s="1269" t="str">
        <f>IF([8]Coverage!N18="","",[8]Coverage!N18)</f>
        <v/>
      </c>
      <c r="J7" s="1269" t="str">
        <f>IF([8]Coverage!O18="","",[8]Coverage!O18)</f>
        <v>A</v>
      </c>
      <c r="K7" s="1269" t="str">
        <f>IF([8]Coverage!P18="","",[8]Coverage!P18)</f>
        <v>A</v>
      </c>
      <c r="L7" s="1269" t="str">
        <f>IF([8]Coverage!P18="","",[8]Coverage!P18)</f>
        <v>A</v>
      </c>
    </row>
    <row r="8" spans="1:12" s="897" customFormat="1" ht="15" customHeight="1" x14ac:dyDescent="0.2">
      <c r="A8" s="650">
        <v>82</v>
      </c>
      <c r="B8" s="825" t="s">
        <v>203</v>
      </c>
      <c r="C8" s="911" t="s">
        <v>571</v>
      </c>
      <c r="D8" s="1326">
        <v>-2419</v>
      </c>
      <c r="E8" s="1326">
        <v>439</v>
      </c>
      <c r="F8" s="1326">
        <v>7596</v>
      </c>
      <c r="G8" s="1326">
        <v>-906</v>
      </c>
      <c r="H8" s="1326">
        <v>4710</v>
      </c>
      <c r="I8" s="1326"/>
      <c r="J8" s="1326">
        <v>2380</v>
      </c>
      <c r="K8" s="1326">
        <v>61</v>
      </c>
      <c r="L8" s="1326">
        <v>7151</v>
      </c>
    </row>
    <row r="9" spans="1:12" s="897" customFormat="1" ht="15.75" customHeight="1" x14ac:dyDescent="0.2">
      <c r="A9" s="625">
        <v>821</v>
      </c>
      <c r="B9" s="637" t="s">
        <v>204</v>
      </c>
      <c r="C9" s="894" t="s">
        <v>571</v>
      </c>
      <c r="D9" s="1837">
        <v>3689</v>
      </c>
      <c r="E9" s="1837">
        <v>506</v>
      </c>
      <c r="F9" s="1837">
        <v>7202</v>
      </c>
      <c r="G9" s="1837">
        <v>-906</v>
      </c>
      <c r="H9" s="1837">
        <v>10491</v>
      </c>
      <c r="I9" s="1837"/>
      <c r="J9" s="1837">
        <v>4045</v>
      </c>
      <c r="K9" s="1837">
        <v>61</v>
      </c>
      <c r="L9" s="1837">
        <v>14597</v>
      </c>
    </row>
    <row r="10" spans="1:12" ht="9.75" customHeight="1" x14ac:dyDescent="0.2">
      <c r="A10" s="626">
        <v>8211</v>
      </c>
      <c r="B10" s="638" t="s">
        <v>679</v>
      </c>
      <c r="C10" s="607" t="s">
        <v>571</v>
      </c>
      <c r="D10" s="1331">
        <v>80</v>
      </c>
      <c r="E10" s="1331">
        <v>-563</v>
      </c>
      <c r="F10" s="1331">
        <v>1326</v>
      </c>
      <c r="G10" s="1331">
        <v>-906</v>
      </c>
      <c r="H10" s="1331">
        <v>-63</v>
      </c>
      <c r="I10" s="1331"/>
      <c r="J10" s="1331">
        <v>2</v>
      </c>
      <c r="K10" s="1331">
        <v>61</v>
      </c>
      <c r="L10" s="1331">
        <v>0</v>
      </c>
    </row>
    <row r="11" spans="1:12" ht="9.75" customHeight="1" x14ac:dyDescent="0.2">
      <c r="A11" s="626">
        <v>8212</v>
      </c>
      <c r="B11" s="638" t="s">
        <v>680</v>
      </c>
      <c r="C11" s="607" t="s">
        <v>571</v>
      </c>
      <c r="D11" s="1331">
        <v>-1678</v>
      </c>
      <c r="E11" s="1331">
        <v>55</v>
      </c>
      <c r="F11" s="1331">
        <v>43</v>
      </c>
      <c r="G11" s="1331">
        <v>0</v>
      </c>
      <c r="H11" s="1331">
        <v>-1580</v>
      </c>
      <c r="I11" s="1331"/>
      <c r="J11" s="1331">
        <v>0</v>
      </c>
      <c r="K11" s="1331">
        <v>0</v>
      </c>
      <c r="L11" s="1331">
        <v>-1580</v>
      </c>
    </row>
    <row r="12" spans="1:12" ht="9.75" customHeight="1" x14ac:dyDescent="0.2">
      <c r="A12" s="626">
        <v>8213</v>
      </c>
      <c r="B12" s="638" t="s">
        <v>681</v>
      </c>
      <c r="C12" s="607" t="s">
        <v>571</v>
      </c>
      <c r="D12" s="1331">
        <v>0</v>
      </c>
      <c r="E12" s="1331">
        <v>1567</v>
      </c>
      <c r="F12" s="1331">
        <v>5794</v>
      </c>
      <c r="G12" s="1331">
        <v>0</v>
      </c>
      <c r="H12" s="1331">
        <v>7361</v>
      </c>
      <c r="I12" s="1331"/>
      <c r="J12" s="1331">
        <v>2142</v>
      </c>
      <c r="K12" s="1331">
        <v>0</v>
      </c>
      <c r="L12" s="1331">
        <v>9503</v>
      </c>
    </row>
    <row r="13" spans="1:12" ht="9.75" customHeight="1" x14ac:dyDescent="0.2">
      <c r="A13" s="626">
        <v>8214</v>
      </c>
      <c r="B13" s="638" t="s">
        <v>682</v>
      </c>
      <c r="C13" s="607" t="s">
        <v>571</v>
      </c>
      <c r="D13" s="1331">
        <v>-1975</v>
      </c>
      <c r="E13" s="1331">
        <v>9</v>
      </c>
      <c r="F13" s="1331">
        <v>0</v>
      </c>
      <c r="G13" s="1331">
        <v>0</v>
      </c>
      <c r="H13" s="1331">
        <v>-1966</v>
      </c>
      <c r="I13" s="1331"/>
      <c r="J13" s="1331">
        <v>0</v>
      </c>
      <c r="K13" s="1331">
        <v>0</v>
      </c>
      <c r="L13" s="1331">
        <v>-1966</v>
      </c>
    </row>
    <row r="14" spans="1:12" ht="9.75" customHeight="1" x14ac:dyDescent="0.2">
      <c r="A14" s="626">
        <v>8215</v>
      </c>
      <c r="B14" s="638" t="s">
        <v>683</v>
      </c>
      <c r="C14" s="607" t="s">
        <v>571</v>
      </c>
      <c r="D14" s="1331">
        <v>6561</v>
      </c>
      <c r="E14" s="1331">
        <v>-402</v>
      </c>
      <c r="F14" s="1331">
        <v>48</v>
      </c>
      <c r="G14" s="1331">
        <v>0</v>
      </c>
      <c r="H14" s="1331">
        <v>6207</v>
      </c>
      <c r="I14" s="1331"/>
      <c r="J14" s="1331">
        <v>359</v>
      </c>
      <c r="K14" s="1331">
        <v>0</v>
      </c>
      <c r="L14" s="1331">
        <v>6566</v>
      </c>
    </row>
    <row r="15" spans="1:12" ht="9.75" customHeight="1" x14ac:dyDescent="0.2">
      <c r="A15" s="626">
        <v>8216</v>
      </c>
      <c r="B15" s="638" t="s">
        <v>684</v>
      </c>
      <c r="C15" s="607" t="s">
        <v>571</v>
      </c>
      <c r="D15" s="1331">
        <v>701</v>
      </c>
      <c r="E15" s="1331">
        <v>-160</v>
      </c>
      <c r="F15" s="1331">
        <v>-9</v>
      </c>
      <c r="G15" s="1331">
        <v>0</v>
      </c>
      <c r="H15" s="1331">
        <v>532</v>
      </c>
      <c r="I15" s="1331"/>
      <c r="J15" s="1331">
        <v>1542</v>
      </c>
      <c r="K15" s="1331">
        <v>0</v>
      </c>
      <c r="L15" s="1331">
        <v>2074</v>
      </c>
    </row>
    <row r="16" spans="1:12" s="897" customFormat="1" ht="15.75" customHeight="1" x14ac:dyDescent="0.2">
      <c r="A16" s="625">
        <v>822</v>
      </c>
      <c r="B16" s="637" t="s">
        <v>205</v>
      </c>
      <c r="C16" s="894" t="s">
        <v>571</v>
      </c>
      <c r="D16" s="1837">
        <v>-6108</v>
      </c>
      <c r="E16" s="1837">
        <v>-67</v>
      </c>
      <c r="F16" s="1837">
        <v>394</v>
      </c>
      <c r="G16" s="1837">
        <v>0</v>
      </c>
      <c r="H16" s="1837">
        <v>-5781</v>
      </c>
      <c r="I16" s="1837"/>
      <c r="J16" s="1837">
        <v>-1665</v>
      </c>
      <c r="K16" s="1837">
        <v>0</v>
      </c>
      <c r="L16" s="1837">
        <v>-7446</v>
      </c>
    </row>
    <row r="17" spans="1:12" ht="9.75" customHeight="1" x14ac:dyDescent="0.2">
      <c r="A17" s="626">
        <v>8221</v>
      </c>
      <c r="B17" s="638" t="s">
        <v>685</v>
      </c>
      <c r="C17" s="607" t="s">
        <v>571</v>
      </c>
      <c r="D17" s="1331">
        <v>11</v>
      </c>
      <c r="E17" s="1331">
        <v>0</v>
      </c>
      <c r="F17" s="1331">
        <v>0</v>
      </c>
      <c r="G17" s="1331">
        <v>0</v>
      </c>
      <c r="H17" s="1332">
        <v>11</v>
      </c>
      <c r="I17" s="1331"/>
      <c r="J17" s="1331">
        <v>0</v>
      </c>
      <c r="K17" s="1331">
        <v>0</v>
      </c>
      <c r="L17" s="1329">
        <v>11</v>
      </c>
    </row>
    <row r="18" spans="1:12" ht="9.75" customHeight="1" x14ac:dyDescent="0.2">
      <c r="A18" s="626">
        <v>8227</v>
      </c>
      <c r="B18" s="638" t="s">
        <v>686</v>
      </c>
      <c r="C18" s="607" t="s">
        <v>571</v>
      </c>
      <c r="D18" s="1331">
        <v>-5466</v>
      </c>
      <c r="E18" s="1331">
        <v>-34</v>
      </c>
      <c r="F18" s="1331">
        <v>394</v>
      </c>
      <c r="G18" s="1331">
        <v>0</v>
      </c>
      <c r="H18" s="1332">
        <v>-5106</v>
      </c>
      <c r="I18" s="1331"/>
      <c r="J18" s="1331">
        <v>-1665</v>
      </c>
      <c r="K18" s="1331">
        <v>0</v>
      </c>
      <c r="L18" s="1329">
        <v>-6771</v>
      </c>
    </row>
    <row r="19" spans="1:12" ht="9.75" customHeight="1" x14ac:dyDescent="0.2">
      <c r="A19" s="626">
        <v>8228</v>
      </c>
      <c r="B19" s="638" t="s">
        <v>295</v>
      </c>
      <c r="C19" s="607" t="s">
        <v>571</v>
      </c>
      <c r="D19" s="1331">
        <v>-653</v>
      </c>
      <c r="E19" s="1331">
        <v>-33</v>
      </c>
      <c r="F19" s="1331">
        <v>0</v>
      </c>
      <c r="G19" s="1331">
        <v>0</v>
      </c>
      <c r="H19" s="1332">
        <v>-686</v>
      </c>
      <c r="I19" s="1331"/>
      <c r="J19" s="1331">
        <v>0</v>
      </c>
      <c r="K19" s="1331">
        <v>0</v>
      </c>
      <c r="L19" s="1329">
        <v>-686</v>
      </c>
    </row>
    <row r="20" spans="1:12" ht="9.75" customHeight="1" x14ac:dyDescent="0.2">
      <c r="A20" s="626">
        <v>8229</v>
      </c>
      <c r="B20" s="638" t="s">
        <v>296</v>
      </c>
      <c r="C20" s="607" t="s">
        <v>571</v>
      </c>
      <c r="D20" s="1331">
        <v>0</v>
      </c>
      <c r="E20" s="1331">
        <v>0</v>
      </c>
      <c r="F20" s="1331">
        <v>0</v>
      </c>
      <c r="G20" s="1331">
        <v>0</v>
      </c>
      <c r="H20" s="1332">
        <v>0</v>
      </c>
      <c r="I20" s="1331"/>
      <c r="J20" s="1331">
        <v>0</v>
      </c>
      <c r="K20" s="1331">
        <v>0</v>
      </c>
      <c r="L20" s="1329">
        <v>0</v>
      </c>
    </row>
    <row r="21" spans="1:12" s="897" customFormat="1" ht="15.75" customHeight="1" x14ac:dyDescent="0.2">
      <c r="A21" s="642">
        <v>823</v>
      </c>
      <c r="B21" s="643" t="s">
        <v>206</v>
      </c>
      <c r="C21" s="899" t="s">
        <v>571</v>
      </c>
      <c r="D21" s="1845">
        <v>0</v>
      </c>
      <c r="E21" s="1845">
        <v>0</v>
      </c>
      <c r="F21" s="1845">
        <v>0</v>
      </c>
      <c r="G21" s="1845">
        <v>0</v>
      </c>
      <c r="H21" s="1862">
        <v>0</v>
      </c>
      <c r="I21" s="1845"/>
      <c r="J21" s="1845">
        <v>0</v>
      </c>
      <c r="K21" s="1845">
        <v>0</v>
      </c>
      <c r="L21" s="1852">
        <v>0</v>
      </c>
    </row>
    <row r="22" spans="1:12" s="897" customFormat="1" ht="15.75" customHeight="1" x14ac:dyDescent="0.2">
      <c r="A22" s="650">
        <v>83</v>
      </c>
      <c r="B22" s="825" t="s">
        <v>593</v>
      </c>
      <c r="C22" s="911" t="s">
        <v>571</v>
      </c>
      <c r="D22" s="1326">
        <v>50204</v>
      </c>
      <c r="E22" s="1326">
        <v>740</v>
      </c>
      <c r="F22" s="1326">
        <v>2335</v>
      </c>
      <c r="G22" s="1326">
        <v>-906</v>
      </c>
      <c r="H22" s="1863">
        <v>52373</v>
      </c>
      <c r="I22" s="1326"/>
      <c r="J22" s="1326">
        <v>2916</v>
      </c>
      <c r="K22" s="1326">
        <v>61</v>
      </c>
      <c r="L22" s="1846">
        <v>55350</v>
      </c>
    </row>
    <row r="23" spans="1:12" s="897" customFormat="1" ht="15.75" customHeight="1" x14ac:dyDescent="0.2">
      <c r="A23" s="625">
        <v>831</v>
      </c>
      <c r="B23" s="637" t="s">
        <v>594</v>
      </c>
      <c r="C23" s="894" t="s">
        <v>571</v>
      </c>
      <c r="D23" s="1837">
        <v>62009</v>
      </c>
      <c r="E23" s="1837">
        <v>331</v>
      </c>
      <c r="F23" s="1837">
        <v>2335</v>
      </c>
      <c r="G23" s="1837">
        <v>-906</v>
      </c>
      <c r="H23" s="1838">
        <v>63769</v>
      </c>
      <c r="I23" s="1837"/>
      <c r="J23" s="1837">
        <v>1577</v>
      </c>
      <c r="K23" s="1837">
        <v>61</v>
      </c>
      <c r="L23" s="1330">
        <v>65407</v>
      </c>
    </row>
    <row r="24" spans="1:12" ht="9.75" customHeight="1" x14ac:dyDescent="0.2">
      <c r="A24" s="626">
        <v>8311</v>
      </c>
      <c r="B24" s="638" t="s">
        <v>685</v>
      </c>
      <c r="C24" s="607" t="s">
        <v>571</v>
      </c>
      <c r="D24" s="1331">
        <v>843</v>
      </c>
      <c r="E24" s="1331">
        <v>66</v>
      </c>
      <c r="F24" s="1331">
        <v>0</v>
      </c>
      <c r="G24" s="1331">
        <v>-906</v>
      </c>
      <c r="H24" s="1332">
        <v>3</v>
      </c>
      <c r="I24" s="1331"/>
      <c r="J24" s="1331">
        <v>-416</v>
      </c>
      <c r="K24" s="1331">
        <v>61</v>
      </c>
      <c r="L24" s="1329">
        <v>-352</v>
      </c>
    </row>
    <row r="25" spans="1:12" ht="9.75" customHeight="1" x14ac:dyDescent="0.2">
      <c r="A25" s="626">
        <v>8312</v>
      </c>
      <c r="B25" s="638" t="s">
        <v>642</v>
      </c>
      <c r="C25" s="607" t="s">
        <v>571</v>
      </c>
      <c r="D25" s="1331">
        <v>0</v>
      </c>
      <c r="E25" s="1331">
        <v>0</v>
      </c>
      <c r="F25" s="1331">
        <v>0</v>
      </c>
      <c r="G25" s="1331">
        <v>0</v>
      </c>
      <c r="H25" s="1332">
        <v>0</v>
      </c>
      <c r="I25" s="1331"/>
      <c r="J25" s="1331">
        <v>0</v>
      </c>
      <c r="K25" s="1331">
        <v>0</v>
      </c>
      <c r="L25" s="1329">
        <v>0</v>
      </c>
    </row>
    <row r="26" spans="1:12" ht="9.75" customHeight="1" x14ac:dyDescent="0.2">
      <c r="A26" s="626">
        <v>8313</v>
      </c>
      <c r="B26" s="638" t="s">
        <v>643</v>
      </c>
      <c r="C26" s="607" t="s">
        <v>571</v>
      </c>
      <c r="D26" s="1331">
        <v>46606</v>
      </c>
      <c r="E26" s="1331">
        <v>-4</v>
      </c>
      <c r="F26" s="1331">
        <v>0</v>
      </c>
      <c r="G26" s="1331">
        <v>0</v>
      </c>
      <c r="H26" s="1332">
        <v>46602</v>
      </c>
      <c r="I26" s="1331"/>
      <c r="J26" s="1331">
        <v>1585</v>
      </c>
      <c r="K26" s="1331">
        <v>0</v>
      </c>
      <c r="L26" s="1329">
        <v>48187</v>
      </c>
    </row>
    <row r="27" spans="1:12" ht="9.75" customHeight="1" x14ac:dyDescent="0.2">
      <c r="A27" s="626">
        <v>8314</v>
      </c>
      <c r="B27" s="638" t="s">
        <v>682</v>
      </c>
      <c r="C27" s="607" t="s">
        <v>571</v>
      </c>
      <c r="D27" s="1331">
        <v>15575</v>
      </c>
      <c r="E27" s="1331">
        <v>347</v>
      </c>
      <c r="F27" s="1331">
        <v>0</v>
      </c>
      <c r="G27" s="1331">
        <v>0</v>
      </c>
      <c r="H27" s="1332">
        <v>15922</v>
      </c>
      <c r="I27" s="1331"/>
      <c r="J27" s="1331">
        <v>-570</v>
      </c>
      <c r="K27" s="1331">
        <v>0</v>
      </c>
      <c r="L27" s="1329">
        <v>15352</v>
      </c>
    </row>
    <row r="28" spans="1:12" ht="9.75" customHeight="1" x14ac:dyDescent="0.2">
      <c r="A28" s="626">
        <v>8315</v>
      </c>
      <c r="B28" s="638" t="s">
        <v>702</v>
      </c>
      <c r="C28" s="607" t="s">
        <v>571</v>
      </c>
      <c r="D28" s="1331">
        <v>-2010</v>
      </c>
      <c r="E28" s="1331">
        <v>-57</v>
      </c>
      <c r="F28" s="1331">
        <v>2209</v>
      </c>
      <c r="G28" s="1331">
        <v>0</v>
      </c>
      <c r="H28" s="1332">
        <v>142</v>
      </c>
      <c r="I28" s="1331"/>
      <c r="J28" s="1331">
        <v>412</v>
      </c>
      <c r="K28" s="1331">
        <v>0</v>
      </c>
      <c r="L28" s="1329">
        <v>554</v>
      </c>
    </row>
    <row r="29" spans="1:12" ht="9.75" customHeight="1" x14ac:dyDescent="0.2">
      <c r="A29" s="626">
        <v>8316</v>
      </c>
      <c r="B29" s="638" t="s">
        <v>684</v>
      </c>
      <c r="C29" s="607" t="s">
        <v>571</v>
      </c>
      <c r="D29" s="1331">
        <v>995</v>
      </c>
      <c r="E29" s="1331">
        <v>-21</v>
      </c>
      <c r="F29" s="1331">
        <v>126</v>
      </c>
      <c r="G29" s="1331">
        <v>0</v>
      </c>
      <c r="H29" s="1332">
        <v>1100</v>
      </c>
      <c r="I29" s="1331"/>
      <c r="J29" s="1331">
        <v>566</v>
      </c>
      <c r="K29" s="1331">
        <v>0</v>
      </c>
      <c r="L29" s="1329">
        <v>1666</v>
      </c>
    </row>
    <row r="30" spans="1:12" s="897" customFormat="1" ht="15.75" customHeight="1" x14ac:dyDescent="0.2">
      <c r="A30" s="625">
        <v>832</v>
      </c>
      <c r="B30" s="637" t="s">
        <v>595</v>
      </c>
      <c r="C30" s="894" t="s">
        <v>571</v>
      </c>
      <c r="D30" s="1837">
        <v>-11805</v>
      </c>
      <c r="E30" s="1837">
        <v>409</v>
      </c>
      <c r="F30" s="1837">
        <v>0</v>
      </c>
      <c r="G30" s="1837">
        <v>0</v>
      </c>
      <c r="H30" s="1838">
        <v>-11396</v>
      </c>
      <c r="I30" s="1837"/>
      <c r="J30" s="1837">
        <v>1339</v>
      </c>
      <c r="K30" s="1837">
        <v>0</v>
      </c>
      <c r="L30" s="1330">
        <v>-10057</v>
      </c>
    </row>
    <row r="31" spans="1:12" ht="9.75" customHeight="1" x14ac:dyDescent="0.2">
      <c r="A31" s="626">
        <v>8321</v>
      </c>
      <c r="B31" s="638" t="s">
        <v>679</v>
      </c>
      <c r="C31" s="607" t="s">
        <v>571</v>
      </c>
      <c r="D31" s="1331">
        <v>2442</v>
      </c>
      <c r="E31" s="1331">
        <v>0</v>
      </c>
      <c r="F31" s="1331">
        <v>0</v>
      </c>
      <c r="G31" s="1331">
        <v>0</v>
      </c>
      <c r="H31" s="1332">
        <v>2442</v>
      </c>
      <c r="I31" s="1331"/>
      <c r="J31" s="1331">
        <v>0</v>
      </c>
      <c r="K31" s="1331">
        <v>0</v>
      </c>
      <c r="L31" s="1329">
        <v>2442</v>
      </c>
    </row>
    <row r="32" spans="1:12" ht="9.75" customHeight="1" x14ac:dyDescent="0.2">
      <c r="A32" s="626">
        <v>8327</v>
      </c>
      <c r="B32" s="638" t="s">
        <v>686</v>
      </c>
      <c r="C32" s="607" t="s">
        <v>571</v>
      </c>
      <c r="D32" s="1331">
        <v>3651</v>
      </c>
      <c r="E32" s="1331">
        <v>80</v>
      </c>
      <c r="F32" s="1331">
        <v>0</v>
      </c>
      <c r="G32" s="1331">
        <v>0</v>
      </c>
      <c r="H32" s="1332">
        <v>3731</v>
      </c>
      <c r="I32" s="1331"/>
      <c r="J32" s="1331">
        <v>-27</v>
      </c>
      <c r="K32" s="1331">
        <v>0</v>
      </c>
      <c r="L32" s="1329">
        <v>3704</v>
      </c>
    </row>
    <row r="33" spans="1:12" ht="9.75" customHeight="1" x14ac:dyDescent="0.2">
      <c r="A33" s="626">
        <v>8328</v>
      </c>
      <c r="B33" s="638" t="s">
        <v>295</v>
      </c>
      <c r="C33" s="607" t="s">
        <v>571</v>
      </c>
      <c r="D33" s="1331">
        <v>-17979</v>
      </c>
      <c r="E33" s="1331">
        <v>329</v>
      </c>
      <c r="F33" s="1331">
        <v>0</v>
      </c>
      <c r="G33" s="1331">
        <v>0</v>
      </c>
      <c r="H33" s="1332">
        <v>-17650</v>
      </c>
      <c r="I33" s="1331"/>
      <c r="J33" s="1331">
        <v>1366</v>
      </c>
      <c r="K33" s="1331">
        <v>0</v>
      </c>
      <c r="L33" s="1329">
        <v>-16284</v>
      </c>
    </row>
    <row r="34" spans="1:12" ht="10.5" customHeight="1" x14ac:dyDescent="0.2">
      <c r="A34" s="623">
        <v>8329</v>
      </c>
      <c r="B34" s="658" t="s">
        <v>296</v>
      </c>
      <c r="C34" s="613" t="s">
        <v>571</v>
      </c>
      <c r="D34" s="1839">
        <v>81</v>
      </c>
      <c r="E34" s="1839">
        <v>0</v>
      </c>
      <c r="F34" s="1839">
        <v>0</v>
      </c>
      <c r="G34" s="1839">
        <v>0</v>
      </c>
      <c r="H34" s="1840">
        <v>81</v>
      </c>
      <c r="I34" s="1839"/>
      <c r="J34" s="1839">
        <v>0</v>
      </c>
      <c r="K34" s="1839">
        <v>0</v>
      </c>
      <c r="L34" s="1841">
        <v>81</v>
      </c>
    </row>
    <row r="35" spans="1:12" ht="12.75" customHeight="1" x14ac:dyDescent="0.2">
      <c r="A35" s="614" t="s">
        <v>58</v>
      </c>
      <c r="B35" s="607"/>
      <c r="C35" s="607"/>
      <c r="D35" s="1236"/>
      <c r="E35" s="1236"/>
      <c r="F35" s="1236"/>
      <c r="G35" s="1236"/>
      <c r="H35" s="1236"/>
      <c r="I35" s="1236"/>
      <c r="J35" s="1236"/>
      <c r="K35" s="1236"/>
      <c r="L35" s="1236"/>
    </row>
    <row r="36" spans="1:12" ht="9.75" customHeight="1" x14ac:dyDescent="0.2">
      <c r="A36" s="614" t="s">
        <v>59</v>
      </c>
      <c r="B36" s="607"/>
      <c r="C36" s="607"/>
      <c r="D36" s="1236"/>
      <c r="E36" s="1236"/>
      <c r="F36" s="1236"/>
      <c r="G36" s="1236"/>
      <c r="H36" s="1236"/>
      <c r="I36" s="1236"/>
      <c r="J36" s="1236"/>
      <c r="K36" s="1236"/>
      <c r="L36" s="1236"/>
    </row>
    <row r="37" spans="1:12" ht="10.5" customHeight="1" x14ac:dyDescent="0.2"/>
    <row r="38" spans="1:12" ht="10.5" customHeight="1" x14ac:dyDescent="0.2"/>
  </sheetData>
  <mergeCells count="10">
    <mergeCell ref="A4:B5"/>
    <mergeCell ref="D4:H4"/>
    <mergeCell ref="I4:I5"/>
    <mergeCell ref="J4:J5"/>
    <mergeCell ref="G1:K1"/>
    <mergeCell ref="G2:L2"/>
    <mergeCell ref="G3:H3"/>
    <mergeCell ref="K4:K5"/>
    <mergeCell ref="L4:L5"/>
    <mergeCell ref="A1:B1"/>
  </mergeCells>
  <phoneticPr fontId="2" type="noConversion"/>
  <printOptions horizontalCentered="1"/>
  <pageMargins left="0.19685039370078741" right="0.19685039370078741" top="0.6692913385826772" bottom="0.51181102362204722" header="0" footer="0.31496062992125984"/>
  <pageSetup paperSize="9" firstPageNumber="31" fitToWidth="0" orientation="landscape" r:id="rId1"/>
  <headerFooter alignWithMargins="0">
    <oddFooter>&amp;C&amp;P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1">
    <pageSetUpPr fitToPage="1"/>
  </sheetPr>
  <dimension ref="A1:J97"/>
  <sheetViews>
    <sheetView view="pageBreakPreview" zoomScale="75" zoomScaleNormal="100" zoomScaleSheetLayoutView="75" workbookViewId="0">
      <selection sqref="A1:B1"/>
    </sheetView>
  </sheetViews>
  <sheetFormatPr defaultRowHeight="12.75" x14ac:dyDescent="0.2"/>
  <cols>
    <col min="1" max="1" width="10.5703125" style="598" customWidth="1"/>
    <col min="2" max="2" width="17.140625" style="598" customWidth="1"/>
    <col min="3" max="3" width="9.85546875" style="1244" customWidth="1"/>
    <col min="4" max="4" width="10.85546875" style="1244" customWidth="1"/>
    <col min="5" max="9" width="9.85546875" style="1244" customWidth="1"/>
    <col min="10" max="16384" width="9.140625" style="598"/>
  </cols>
  <sheetData>
    <row r="1" spans="1:10" ht="27.75" customHeight="1" x14ac:dyDescent="0.2">
      <c r="A1" s="3363" t="s">
        <v>184</v>
      </c>
      <c r="B1" s="3075"/>
      <c r="C1" s="1221"/>
      <c r="D1" s="3354" t="s">
        <v>185</v>
      </c>
      <c r="E1" s="3354"/>
      <c r="F1" s="3354"/>
      <c r="G1" s="3354"/>
      <c r="H1" s="3354"/>
      <c r="I1" s="1222">
        <v>964</v>
      </c>
    </row>
    <row r="2" spans="1:10" ht="14.25" x14ac:dyDescent="0.2">
      <c r="A2" s="596" t="s">
        <v>289</v>
      </c>
      <c r="B2" s="619"/>
      <c r="C2" s="1221"/>
      <c r="D2" s="3382" t="s">
        <v>704</v>
      </c>
      <c r="E2" s="3382"/>
      <c r="F2" s="3382"/>
      <c r="G2" s="3382"/>
      <c r="H2" s="3382"/>
      <c r="I2" s="3382"/>
    </row>
    <row r="3" spans="1:10" ht="12.75" customHeight="1" x14ac:dyDescent="0.2">
      <c r="A3" s="619"/>
      <c r="B3" s="619"/>
      <c r="C3" s="1221"/>
      <c r="D3" s="1221"/>
      <c r="E3" s="1221"/>
      <c r="F3" s="1221"/>
      <c r="G3" s="3383">
        <v>2008</v>
      </c>
      <c r="H3" s="3383"/>
      <c r="I3" s="3383"/>
    </row>
    <row r="4" spans="1:10" ht="13.5" customHeight="1" x14ac:dyDescent="0.2">
      <c r="A4" s="678" t="s">
        <v>705</v>
      </c>
      <c r="B4" s="615"/>
      <c r="C4" s="1241"/>
      <c r="D4" s="1241"/>
      <c r="E4" s="1270"/>
      <c r="F4" s="1271"/>
      <c r="G4" s="1272"/>
      <c r="H4" s="1270"/>
      <c r="I4" s="1273"/>
    </row>
    <row r="5" spans="1:10" ht="12.75" customHeight="1" x14ac:dyDescent="0.2">
      <c r="A5" s="620" t="s">
        <v>706</v>
      </c>
      <c r="B5" s="615"/>
      <c r="C5" s="1241"/>
      <c r="D5" s="1241"/>
      <c r="E5" s="1241"/>
      <c r="F5" s="1241"/>
      <c r="G5" s="1241"/>
      <c r="H5" s="1241"/>
      <c r="I5" s="1241"/>
    </row>
    <row r="6" spans="1:10" ht="12.75" customHeight="1" x14ac:dyDescent="0.2">
      <c r="A6" s="3384"/>
      <c r="B6" s="3385"/>
      <c r="C6" s="3388" t="s">
        <v>707</v>
      </c>
      <c r="D6" s="3389"/>
      <c r="E6" s="3389"/>
      <c r="F6" s="3389"/>
      <c r="G6" s="3389"/>
      <c r="H6" s="3389"/>
      <c r="I6" s="3390"/>
    </row>
    <row r="7" spans="1:10" ht="33" customHeight="1" x14ac:dyDescent="0.2">
      <c r="A7" s="3386"/>
      <c r="B7" s="3387"/>
      <c r="C7" s="2083" t="s">
        <v>734</v>
      </c>
      <c r="D7" s="2084" t="s">
        <v>557</v>
      </c>
      <c r="E7" s="2084" t="s">
        <v>708</v>
      </c>
      <c r="F7" s="2084" t="s">
        <v>709</v>
      </c>
      <c r="G7" s="2084" t="s">
        <v>710</v>
      </c>
      <c r="H7" s="2085" t="s">
        <v>711</v>
      </c>
      <c r="I7" s="2086" t="s">
        <v>712</v>
      </c>
    </row>
    <row r="8" spans="1:10" ht="12.75" customHeight="1" x14ac:dyDescent="0.2">
      <c r="A8" s="3379" t="s">
        <v>713</v>
      </c>
      <c r="B8" s="679" t="s">
        <v>735</v>
      </c>
      <c r="C8" s="1274"/>
      <c r="D8" s="1275">
        <v>143</v>
      </c>
      <c r="E8" s="1275">
        <v>0</v>
      </c>
      <c r="F8" s="1275">
        <v>143</v>
      </c>
      <c r="G8" s="1276"/>
      <c r="H8" s="1277">
        <v>252</v>
      </c>
      <c r="I8" s="1278">
        <v>395</v>
      </c>
    </row>
    <row r="9" spans="1:10" ht="12.75" customHeight="1" x14ac:dyDescent="0.2">
      <c r="A9" s="3380"/>
      <c r="B9" s="680" t="s">
        <v>557</v>
      </c>
      <c r="C9" s="1279">
        <v>453</v>
      </c>
      <c r="D9" s="1280"/>
      <c r="E9" s="1281">
        <v>0</v>
      </c>
      <c r="F9" s="1281">
        <v>453</v>
      </c>
      <c r="G9" s="1282"/>
      <c r="H9" s="1283">
        <v>286</v>
      </c>
      <c r="I9" s="1284">
        <v>739</v>
      </c>
    </row>
    <row r="10" spans="1:10" ht="12.75" customHeight="1" x14ac:dyDescent="0.2">
      <c r="A10" s="3380"/>
      <c r="B10" s="680" t="s">
        <v>708</v>
      </c>
      <c r="C10" s="1279">
        <v>0</v>
      </c>
      <c r="D10" s="1281">
        <v>27</v>
      </c>
      <c r="E10" s="1280"/>
      <c r="F10" s="1281">
        <v>27</v>
      </c>
      <c r="G10" s="1282"/>
      <c r="H10" s="1283">
        <v>9</v>
      </c>
      <c r="I10" s="1284">
        <v>36</v>
      </c>
    </row>
    <row r="11" spans="1:10" ht="12.75" customHeight="1" x14ac:dyDescent="0.2">
      <c r="A11" s="3380"/>
      <c r="B11" s="681" t="s">
        <v>709</v>
      </c>
      <c r="C11" s="1285">
        <v>453</v>
      </c>
      <c r="D11" s="1286">
        <v>170</v>
      </c>
      <c r="E11" s="1286">
        <v>0</v>
      </c>
      <c r="F11" s="1287"/>
      <c r="G11" s="1282"/>
      <c r="H11" s="1288">
        <v>547</v>
      </c>
      <c r="I11" s="1284">
        <v>1170</v>
      </c>
    </row>
    <row r="12" spans="1:10" ht="12.75" customHeight="1" x14ac:dyDescent="0.2">
      <c r="A12" s="3380"/>
      <c r="B12" s="680" t="s">
        <v>710</v>
      </c>
      <c r="C12" s="1289"/>
      <c r="D12" s="1290"/>
      <c r="E12" s="1291"/>
      <c r="F12" s="1291"/>
      <c r="G12" s="1287"/>
      <c r="H12" s="1292"/>
      <c r="I12" s="1293"/>
    </row>
    <row r="13" spans="1:10" ht="12.75" customHeight="1" x14ac:dyDescent="0.2">
      <c r="A13" s="3380"/>
      <c r="B13" s="682" t="s">
        <v>711</v>
      </c>
      <c r="C13" s="1286">
        <v>183</v>
      </c>
      <c r="D13" s="1286">
        <v>146</v>
      </c>
      <c r="E13" s="1286">
        <v>0</v>
      </c>
      <c r="F13" s="1294">
        <v>329</v>
      </c>
      <c r="G13" s="1295"/>
      <c r="H13" s="1296"/>
      <c r="I13" s="1284">
        <v>329</v>
      </c>
    </row>
    <row r="14" spans="1:10" ht="12.75" customHeight="1" x14ac:dyDescent="0.2">
      <c r="A14" s="3381"/>
      <c r="B14" s="683" t="s">
        <v>714</v>
      </c>
      <c r="C14" s="1297">
        <v>636</v>
      </c>
      <c r="D14" s="1298">
        <v>316</v>
      </c>
      <c r="E14" s="1298">
        <v>0</v>
      </c>
      <c r="F14" s="1298">
        <v>952</v>
      </c>
      <c r="G14" s="1299"/>
      <c r="H14" s="1298">
        <v>547</v>
      </c>
      <c r="I14" s="1300">
        <v>1499</v>
      </c>
    </row>
    <row r="15" spans="1:10" ht="12.75" customHeight="1" x14ac:dyDescent="0.2">
      <c r="A15" s="615"/>
      <c r="B15" s="615"/>
      <c r="C15" s="1241"/>
      <c r="D15" s="1241"/>
      <c r="E15" s="1241"/>
      <c r="F15" s="1241"/>
      <c r="G15" s="1241"/>
      <c r="H15" s="1236"/>
      <c r="I15" s="1236"/>
      <c r="J15" s="684"/>
    </row>
    <row r="16" spans="1:10" ht="12.75" customHeight="1" x14ac:dyDescent="0.2">
      <c r="A16" s="620" t="s">
        <v>715</v>
      </c>
      <c r="B16" s="615"/>
      <c r="C16" s="1241"/>
      <c r="D16" s="1241"/>
      <c r="E16" s="1241"/>
      <c r="F16" s="1241"/>
      <c r="G16" s="1241"/>
      <c r="H16" s="1241"/>
      <c r="I16" s="1241"/>
    </row>
    <row r="17" spans="1:10" ht="12.75" customHeight="1" x14ac:dyDescent="0.2">
      <c r="A17" s="3384"/>
      <c r="B17" s="3385"/>
      <c r="C17" s="3388" t="s">
        <v>716</v>
      </c>
      <c r="D17" s="3389"/>
      <c r="E17" s="3389"/>
      <c r="F17" s="3389"/>
      <c r="G17" s="3389"/>
      <c r="H17" s="3389"/>
      <c r="I17" s="3390"/>
    </row>
    <row r="18" spans="1:10" ht="33" customHeight="1" x14ac:dyDescent="0.2">
      <c r="A18" s="3386"/>
      <c r="B18" s="3387"/>
      <c r="C18" s="2083" t="s">
        <v>734</v>
      </c>
      <c r="D18" s="2084" t="s">
        <v>557</v>
      </c>
      <c r="E18" s="2084" t="s">
        <v>708</v>
      </c>
      <c r="F18" s="2084" t="s">
        <v>709</v>
      </c>
      <c r="G18" s="2084" t="s">
        <v>710</v>
      </c>
      <c r="H18" s="2085" t="s">
        <v>711</v>
      </c>
      <c r="I18" s="2086" t="s">
        <v>712</v>
      </c>
    </row>
    <row r="19" spans="1:10" ht="12.75" customHeight="1" x14ac:dyDescent="0.2">
      <c r="A19" s="3379" t="s">
        <v>717</v>
      </c>
      <c r="B19" s="679" t="s">
        <v>735</v>
      </c>
      <c r="C19" s="1864"/>
      <c r="D19" s="1865">
        <v>0</v>
      </c>
      <c r="E19" s="1865">
        <v>174</v>
      </c>
      <c r="F19" s="1865">
        <v>174</v>
      </c>
      <c r="G19" s="1866"/>
      <c r="H19" s="1867"/>
      <c r="I19" s="1868">
        <v>174</v>
      </c>
    </row>
    <row r="20" spans="1:10" ht="12.75" customHeight="1" x14ac:dyDescent="0.2">
      <c r="A20" s="3380"/>
      <c r="B20" s="680" t="s">
        <v>557</v>
      </c>
      <c r="C20" s="1869">
        <v>0</v>
      </c>
      <c r="D20" s="1870"/>
      <c r="E20" s="1871">
        <v>0</v>
      </c>
      <c r="F20" s="1871">
        <v>0</v>
      </c>
      <c r="G20" s="1872"/>
      <c r="H20" s="1873">
        <v>0</v>
      </c>
      <c r="I20" s="1874">
        <v>0</v>
      </c>
    </row>
    <row r="21" spans="1:10" ht="12.75" customHeight="1" x14ac:dyDescent="0.2">
      <c r="A21" s="3380"/>
      <c r="B21" s="680" t="s">
        <v>708</v>
      </c>
      <c r="C21" s="1869">
        <v>0</v>
      </c>
      <c r="D21" s="1871">
        <v>0</v>
      </c>
      <c r="E21" s="1870"/>
      <c r="F21" s="1871">
        <v>0</v>
      </c>
      <c r="G21" s="1872"/>
      <c r="H21" s="1873">
        <v>0</v>
      </c>
      <c r="I21" s="1874">
        <v>0</v>
      </c>
    </row>
    <row r="22" spans="1:10" ht="12.75" customHeight="1" x14ac:dyDescent="0.2">
      <c r="A22" s="3380"/>
      <c r="B22" s="681" t="s">
        <v>709</v>
      </c>
      <c r="C22" s="1875">
        <v>0</v>
      </c>
      <c r="D22" s="1876">
        <v>0</v>
      </c>
      <c r="E22" s="1876">
        <v>174</v>
      </c>
      <c r="F22" s="1877"/>
      <c r="G22" s="1872"/>
      <c r="H22" s="1878"/>
      <c r="I22" s="1874">
        <v>174</v>
      </c>
    </row>
    <row r="23" spans="1:10" ht="12.75" customHeight="1" x14ac:dyDescent="0.2">
      <c r="A23" s="3380"/>
      <c r="B23" s="680" t="s">
        <v>710</v>
      </c>
      <c r="C23" s="1879"/>
      <c r="D23" s="1880"/>
      <c r="E23" s="1880"/>
      <c r="F23" s="1880"/>
      <c r="G23" s="1877"/>
      <c r="H23" s="1881"/>
      <c r="I23" s="1882"/>
    </row>
    <row r="24" spans="1:10" ht="12.75" customHeight="1" x14ac:dyDescent="0.2">
      <c r="A24" s="3380"/>
      <c r="B24" s="682" t="s">
        <v>711</v>
      </c>
      <c r="C24" s="1875">
        <v>0</v>
      </c>
      <c r="D24" s="1876">
        <v>0</v>
      </c>
      <c r="E24" s="1876">
        <v>0</v>
      </c>
      <c r="F24" s="1883">
        <v>0</v>
      </c>
      <c r="G24" s="1884"/>
      <c r="H24" s="1885"/>
      <c r="I24" s="1874">
        <v>0</v>
      </c>
    </row>
    <row r="25" spans="1:10" ht="12.75" customHeight="1" x14ac:dyDescent="0.2">
      <c r="A25" s="3381"/>
      <c r="B25" s="683" t="s">
        <v>714</v>
      </c>
      <c r="C25" s="1886">
        <v>0</v>
      </c>
      <c r="D25" s="1887">
        <v>0</v>
      </c>
      <c r="E25" s="1887">
        <v>174</v>
      </c>
      <c r="F25" s="1887">
        <v>174</v>
      </c>
      <c r="G25" s="1888"/>
      <c r="H25" s="1887">
        <v>0</v>
      </c>
      <c r="I25" s="1889">
        <v>174</v>
      </c>
    </row>
    <row r="26" spans="1:10" ht="12.75" customHeight="1" x14ac:dyDescent="0.2">
      <c r="A26" s="615"/>
      <c r="B26" s="615"/>
      <c r="C26" s="1241"/>
      <c r="D26" s="1241"/>
      <c r="E26" s="1241"/>
      <c r="F26" s="1241"/>
      <c r="G26" s="1241"/>
      <c r="H26" s="1236"/>
      <c r="I26" s="1236"/>
      <c r="J26" s="684"/>
    </row>
    <row r="27" spans="1:10" ht="12.75" customHeight="1" x14ac:dyDescent="0.2">
      <c r="A27" s="620" t="s">
        <v>718</v>
      </c>
      <c r="B27" s="615"/>
      <c r="C27" s="1241"/>
      <c r="D27" s="1241"/>
      <c r="E27" s="1241"/>
      <c r="F27" s="1241"/>
      <c r="G27" s="1241"/>
      <c r="H27" s="1241"/>
      <c r="I27" s="1241"/>
    </row>
    <row r="28" spans="1:10" ht="12.75" customHeight="1" x14ac:dyDescent="0.2">
      <c r="A28" s="3384"/>
      <c r="B28" s="3385"/>
      <c r="C28" s="3388" t="s">
        <v>719</v>
      </c>
      <c r="D28" s="3389"/>
      <c r="E28" s="3389"/>
      <c r="F28" s="3389"/>
      <c r="G28" s="3389"/>
      <c r="H28" s="3389"/>
      <c r="I28" s="3390"/>
    </row>
    <row r="29" spans="1:10" ht="33" customHeight="1" x14ac:dyDescent="0.2">
      <c r="A29" s="3386"/>
      <c r="B29" s="3387"/>
      <c r="C29" s="2083" t="s">
        <v>734</v>
      </c>
      <c r="D29" s="2084" t="s">
        <v>557</v>
      </c>
      <c r="E29" s="2084" t="s">
        <v>708</v>
      </c>
      <c r="F29" s="2084" t="s">
        <v>709</v>
      </c>
      <c r="G29" s="2084" t="s">
        <v>710</v>
      </c>
      <c r="H29" s="2085" t="s">
        <v>711</v>
      </c>
      <c r="I29" s="2086" t="s">
        <v>712</v>
      </c>
    </row>
    <row r="30" spans="1:10" ht="12.75" customHeight="1" x14ac:dyDescent="0.2">
      <c r="A30" s="3379" t="s">
        <v>720</v>
      </c>
      <c r="B30" s="679" t="s">
        <v>735</v>
      </c>
      <c r="C30" s="1864"/>
      <c r="D30" s="1865">
        <v>17019</v>
      </c>
      <c r="E30" s="1865">
        <v>70198</v>
      </c>
      <c r="F30" s="1865">
        <v>87217</v>
      </c>
      <c r="G30" s="1866" t="s">
        <v>926</v>
      </c>
      <c r="H30" s="1867">
        <v>59000</v>
      </c>
      <c r="I30" s="1868">
        <v>146217</v>
      </c>
    </row>
    <row r="31" spans="1:10" ht="12.75" customHeight="1" x14ac:dyDescent="0.2">
      <c r="A31" s="3380"/>
      <c r="B31" s="680" t="s">
        <v>557</v>
      </c>
      <c r="C31" s="1869">
        <v>1242</v>
      </c>
      <c r="D31" s="1870"/>
      <c r="E31" s="1871">
        <v>17</v>
      </c>
      <c r="F31" s="1871">
        <v>1259</v>
      </c>
      <c r="G31" s="1872" t="s">
        <v>926</v>
      </c>
      <c r="H31" s="1873">
        <v>509</v>
      </c>
      <c r="I31" s="1874">
        <v>1768</v>
      </c>
    </row>
    <row r="32" spans="1:10" ht="12.75" customHeight="1" x14ac:dyDescent="0.2">
      <c r="A32" s="3380"/>
      <c r="B32" s="680" t="s">
        <v>708</v>
      </c>
      <c r="C32" s="1869">
        <v>0</v>
      </c>
      <c r="D32" s="1871">
        <v>6214</v>
      </c>
      <c r="E32" s="1870"/>
      <c r="F32" s="1871">
        <v>6214</v>
      </c>
      <c r="G32" s="1872" t="s">
        <v>926</v>
      </c>
      <c r="H32" s="1873">
        <v>23681</v>
      </c>
      <c r="I32" s="1874">
        <v>29895</v>
      </c>
    </row>
    <row r="33" spans="1:10" ht="12.75" customHeight="1" x14ac:dyDescent="0.2">
      <c r="A33" s="3380"/>
      <c r="B33" s="681" t="s">
        <v>709</v>
      </c>
      <c r="C33" s="1875">
        <v>1242</v>
      </c>
      <c r="D33" s="1876">
        <v>23233</v>
      </c>
      <c r="E33" s="1876">
        <v>70215</v>
      </c>
      <c r="F33" s="1877"/>
      <c r="G33" s="1872" t="s">
        <v>926</v>
      </c>
      <c r="H33" s="1890">
        <v>83190</v>
      </c>
      <c r="I33" s="1874">
        <v>177880</v>
      </c>
    </row>
    <row r="34" spans="1:10" ht="12.75" customHeight="1" x14ac:dyDescent="0.2">
      <c r="A34" s="3380"/>
      <c r="B34" s="680" t="s">
        <v>710</v>
      </c>
      <c r="C34" s="1879" t="s">
        <v>926</v>
      </c>
      <c r="D34" s="1891" t="s">
        <v>926</v>
      </c>
      <c r="E34" s="1880" t="s">
        <v>926</v>
      </c>
      <c r="F34" s="1880" t="s">
        <v>926</v>
      </c>
      <c r="G34" s="1877"/>
      <c r="H34" s="1881" t="s">
        <v>926</v>
      </c>
      <c r="I34" s="1882" t="s">
        <v>926</v>
      </c>
    </row>
    <row r="35" spans="1:10" ht="12.75" customHeight="1" x14ac:dyDescent="0.2">
      <c r="A35" s="3380"/>
      <c r="B35" s="682" t="s">
        <v>711</v>
      </c>
      <c r="C35" s="1875">
        <v>2210</v>
      </c>
      <c r="D35" s="1876">
        <v>159</v>
      </c>
      <c r="E35" s="1876">
        <v>0</v>
      </c>
      <c r="F35" s="1883">
        <v>2369</v>
      </c>
      <c r="G35" s="1884" t="s">
        <v>926</v>
      </c>
      <c r="H35" s="1885"/>
      <c r="I35" s="1874">
        <v>2369</v>
      </c>
    </row>
    <row r="36" spans="1:10" ht="12.75" customHeight="1" x14ac:dyDescent="0.2">
      <c r="A36" s="3381"/>
      <c r="B36" s="683" t="s">
        <v>714</v>
      </c>
      <c r="C36" s="1886">
        <v>3452</v>
      </c>
      <c r="D36" s="1887">
        <v>23392</v>
      </c>
      <c r="E36" s="1887">
        <v>70215</v>
      </c>
      <c r="F36" s="1887">
        <v>97059</v>
      </c>
      <c r="G36" s="1888" t="s">
        <v>926</v>
      </c>
      <c r="H36" s="1887">
        <v>83190</v>
      </c>
      <c r="I36" s="1889">
        <v>180249</v>
      </c>
    </row>
    <row r="37" spans="1:10" ht="12.75" customHeight="1" x14ac:dyDescent="0.2">
      <c r="A37" s="685"/>
      <c r="B37" s="686"/>
      <c r="C37" s="1259"/>
      <c r="D37" s="1259"/>
      <c r="E37" s="1259"/>
      <c r="F37" s="1259"/>
      <c r="G37" s="1259"/>
      <c r="H37" s="1259"/>
      <c r="I37" s="1236"/>
      <c r="J37" s="684"/>
    </row>
    <row r="38" spans="1:10" ht="12.75" customHeight="1" x14ac:dyDescent="0.2">
      <c r="A38" s="620" t="s">
        <v>721</v>
      </c>
      <c r="B38" s="615"/>
      <c r="C38" s="1241"/>
      <c r="D38" s="1241"/>
      <c r="E38" s="1241"/>
      <c r="F38" s="1241"/>
      <c r="G38" s="1241"/>
      <c r="H38" s="1241"/>
      <c r="I38" s="1241"/>
    </row>
    <row r="39" spans="1:10" ht="12.75" customHeight="1" x14ac:dyDescent="0.2">
      <c r="A39" s="3384"/>
      <c r="B39" s="3385"/>
      <c r="C39" s="3388" t="s">
        <v>722</v>
      </c>
      <c r="D39" s="3389"/>
      <c r="E39" s="3389"/>
      <c r="F39" s="3389"/>
      <c r="G39" s="3389"/>
      <c r="H39" s="3389"/>
      <c r="I39" s="3390"/>
    </row>
    <row r="40" spans="1:10" ht="33" customHeight="1" x14ac:dyDescent="0.2">
      <c r="A40" s="3386"/>
      <c r="B40" s="3387"/>
      <c r="C40" s="2083" t="s">
        <v>734</v>
      </c>
      <c r="D40" s="2084" t="s">
        <v>557</v>
      </c>
      <c r="E40" s="2084" t="s">
        <v>708</v>
      </c>
      <c r="F40" s="2084" t="s">
        <v>709</v>
      </c>
      <c r="G40" s="2084" t="s">
        <v>710</v>
      </c>
      <c r="H40" s="2085" t="s">
        <v>711</v>
      </c>
      <c r="I40" s="2086" t="s">
        <v>712</v>
      </c>
    </row>
    <row r="41" spans="1:10" ht="12.75" customHeight="1" x14ac:dyDescent="0.2">
      <c r="A41" s="3379" t="s">
        <v>723</v>
      </c>
      <c r="B41" s="679" t="s">
        <v>735</v>
      </c>
      <c r="C41" s="1892"/>
      <c r="D41" s="1893">
        <v>2474</v>
      </c>
      <c r="E41" s="1893">
        <v>0</v>
      </c>
      <c r="F41" s="1893">
        <v>2474</v>
      </c>
      <c r="G41" s="1894"/>
      <c r="H41" s="1895">
        <v>2784</v>
      </c>
      <c r="I41" s="1932">
        <v>5258</v>
      </c>
    </row>
    <row r="42" spans="1:10" ht="12.75" customHeight="1" x14ac:dyDescent="0.2">
      <c r="A42" s="3380"/>
      <c r="B42" s="680" t="s">
        <v>557</v>
      </c>
      <c r="C42" s="1896">
        <v>109</v>
      </c>
      <c r="D42" s="1870"/>
      <c r="E42" s="1871">
        <v>0</v>
      </c>
      <c r="F42" s="1871">
        <v>109</v>
      </c>
      <c r="G42" s="1872"/>
      <c r="H42" s="1873">
        <v>748</v>
      </c>
      <c r="I42" s="1874">
        <v>857</v>
      </c>
    </row>
    <row r="43" spans="1:10" ht="12.75" customHeight="1" x14ac:dyDescent="0.2">
      <c r="A43" s="3380"/>
      <c r="B43" s="680" t="s">
        <v>708</v>
      </c>
      <c r="C43" s="1896">
        <v>0</v>
      </c>
      <c r="D43" s="1871">
        <v>0</v>
      </c>
      <c r="E43" s="1870"/>
      <c r="F43" s="1871">
        <v>0</v>
      </c>
      <c r="G43" s="1872"/>
      <c r="H43" s="1873">
        <v>2</v>
      </c>
      <c r="I43" s="1874">
        <v>2</v>
      </c>
    </row>
    <row r="44" spans="1:10" ht="12.75" customHeight="1" x14ac:dyDescent="0.2">
      <c r="A44" s="3380"/>
      <c r="B44" s="681" t="s">
        <v>709</v>
      </c>
      <c r="C44" s="1897">
        <v>109</v>
      </c>
      <c r="D44" s="1876">
        <v>2474</v>
      </c>
      <c r="E44" s="1876">
        <v>0</v>
      </c>
      <c r="F44" s="1877"/>
      <c r="G44" s="1872"/>
      <c r="H44" s="1890">
        <v>3534</v>
      </c>
      <c r="I44" s="1874">
        <v>6117</v>
      </c>
    </row>
    <row r="45" spans="1:10" ht="12.75" customHeight="1" x14ac:dyDescent="0.2">
      <c r="A45" s="3380"/>
      <c r="B45" s="680" t="s">
        <v>710</v>
      </c>
      <c r="C45" s="1898"/>
      <c r="D45" s="1880"/>
      <c r="E45" s="1880"/>
      <c r="F45" s="1880"/>
      <c r="G45" s="1877"/>
      <c r="H45" s="1881"/>
      <c r="I45" s="1882"/>
    </row>
    <row r="46" spans="1:10" ht="12.75" customHeight="1" x14ac:dyDescent="0.2">
      <c r="A46" s="3380"/>
      <c r="B46" s="682" t="s">
        <v>711</v>
      </c>
      <c r="C46" s="1899">
        <v>0</v>
      </c>
      <c r="D46" s="1900">
        <v>51</v>
      </c>
      <c r="E46" s="1900">
        <v>0</v>
      </c>
      <c r="F46" s="1901">
        <v>51</v>
      </c>
      <c r="G46" s="1902"/>
      <c r="H46" s="1903"/>
      <c r="I46" s="2039">
        <v>51</v>
      </c>
    </row>
    <row r="47" spans="1:10" ht="12.75" customHeight="1" x14ac:dyDescent="0.2">
      <c r="A47" s="3381"/>
      <c r="B47" s="683" t="s">
        <v>714</v>
      </c>
      <c r="C47" s="1904">
        <v>109</v>
      </c>
      <c r="D47" s="1905">
        <v>2525</v>
      </c>
      <c r="E47" s="1905">
        <v>0</v>
      </c>
      <c r="F47" s="1905">
        <v>2634</v>
      </c>
      <c r="G47" s="1906"/>
      <c r="H47" s="1907">
        <v>3534</v>
      </c>
      <c r="I47" s="1889">
        <v>6168</v>
      </c>
    </row>
    <row r="48" spans="1:10" ht="12.75" customHeight="1" x14ac:dyDescent="0.2">
      <c r="A48" s="687"/>
      <c r="B48" s="686"/>
      <c r="C48" s="1259"/>
      <c r="D48" s="1259"/>
      <c r="E48" s="1259"/>
      <c r="F48" s="1259"/>
      <c r="G48" s="1259"/>
      <c r="H48" s="1259"/>
      <c r="I48" s="1236"/>
      <c r="J48" s="684"/>
    </row>
    <row r="49" spans="1:10" ht="12.75" customHeight="1" x14ac:dyDescent="0.2">
      <c r="A49" s="688" t="s">
        <v>724</v>
      </c>
      <c r="B49" s="689"/>
      <c r="C49" s="1301"/>
      <c r="D49" s="1301"/>
      <c r="E49" s="1301"/>
      <c r="F49" s="1301"/>
      <c r="G49" s="1301"/>
      <c r="H49" s="1301"/>
      <c r="I49" s="1301"/>
    </row>
    <row r="50" spans="1:10" ht="12.75" customHeight="1" x14ac:dyDescent="0.2">
      <c r="A50" s="3394"/>
      <c r="B50" s="3395"/>
      <c r="C50" s="3388" t="s">
        <v>725</v>
      </c>
      <c r="D50" s="3389"/>
      <c r="E50" s="3389"/>
      <c r="F50" s="3389"/>
      <c r="G50" s="3389"/>
      <c r="H50" s="3389"/>
      <c r="I50" s="3390"/>
    </row>
    <row r="51" spans="1:10" ht="33" customHeight="1" x14ac:dyDescent="0.2">
      <c r="A51" s="3396"/>
      <c r="B51" s="3397"/>
      <c r="C51" s="2083" t="s">
        <v>734</v>
      </c>
      <c r="D51" s="2084" t="s">
        <v>557</v>
      </c>
      <c r="E51" s="2084" t="s">
        <v>708</v>
      </c>
      <c r="F51" s="2084" t="s">
        <v>709</v>
      </c>
      <c r="G51" s="2084" t="s">
        <v>710</v>
      </c>
      <c r="H51" s="2087" t="s">
        <v>711</v>
      </c>
      <c r="I51" s="2086" t="s">
        <v>726</v>
      </c>
    </row>
    <row r="52" spans="1:10" ht="12.75" customHeight="1" x14ac:dyDescent="0.2">
      <c r="A52" s="3391" t="s">
        <v>727</v>
      </c>
      <c r="B52" s="679" t="s">
        <v>735</v>
      </c>
      <c r="C52" s="1908"/>
      <c r="D52" s="1909">
        <v>-486</v>
      </c>
      <c r="E52" s="1909">
        <v>1326</v>
      </c>
      <c r="F52" s="1910">
        <v>840</v>
      </c>
      <c r="G52" s="1309"/>
      <c r="H52" s="2033">
        <v>3</v>
      </c>
      <c r="I52" s="1911">
        <v>843</v>
      </c>
    </row>
    <row r="53" spans="1:10" ht="12.75" customHeight="1" x14ac:dyDescent="0.2">
      <c r="A53" s="3392"/>
      <c r="B53" s="690" t="s">
        <v>557</v>
      </c>
      <c r="C53" s="1912">
        <v>0</v>
      </c>
      <c r="D53" s="1913"/>
      <c r="E53" s="1914">
        <v>0</v>
      </c>
      <c r="F53" s="1914">
        <v>0</v>
      </c>
      <c r="G53" s="1872"/>
      <c r="H53" s="2034">
        <v>0</v>
      </c>
      <c r="I53" s="1916">
        <v>0</v>
      </c>
    </row>
    <row r="54" spans="1:10" ht="12.75" customHeight="1" x14ac:dyDescent="0.2">
      <c r="A54" s="3392"/>
      <c r="B54" s="690" t="s">
        <v>708</v>
      </c>
      <c r="C54" s="1912">
        <v>0</v>
      </c>
      <c r="D54" s="1914">
        <v>0</v>
      </c>
      <c r="E54" s="1913"/>
      <c r="F54" s="1914">
        <v>0</v>
      </c>
      <c r="G54" s="1872"/>
      <c r="H54" s="2034">
        <v>0</v>
      </c>
      <c r="I54" s="1917">
        <v>0</v>
      </c>
    </row>
    <row r="55" spans="1:10" ht="12.75" customHeight="1" x14ac:dyDescent="0.2">
      <c r="A55" s="3392"/>
      <c r="B55" s="691" t="s">
        <v>709</v>
      </c>
      <c r="C55" s="1918">
        <v>0</v>
      </c>
      <c r="D55" s="1919">
        <v>-486</v>
      </c>
      <c r="E55" s="1919">
        <v>1326</v>
      </c>
      <c r="F55" s="1920"/>
      <c r="G55" s="1872"/>
      <c r="H55" s="2035">
        <v>3</v>
      </c>
      <c r="I55" s="1922">
        <v>843</v>
      </c>
    </row>
    <row r="56" spans="1:10" ht="12.75" customHeight="1" x14ac:dyDescent="0.2">
      <c r="A56" s="3392"/>
      <c r="B56" s="690" t="s">
        <v>710</v>
      </c>
      <c r="C56" s="1872"/>
      <c r="D56" s="1872"/>
      <c r="E56" s="1872"/>
      <c r="F56" s="1872"/>
      <c r="G56" s="1923"/>
      <c r="H56" s="2036"/>
      <c r="I56" s="1882"/>
    </row>
    <row r="57" spans="1:10" ht="12.75" customHeight="1" x14ac:dyDescent="0.2">
      <c r="A57" s="3392"/>
      <c r="B57" s="692" t="s">
        <v>711</v>
      </c>
      <c r="C57" s="1918">
        <v>0</v>
      </c>
      <c r="D57" s="1919">
        <v>0</v>
      </c>
      <c r="E57" s="1919">
        <v>0</v>
      </c>
      <c r="F57" s="1924">
        <v>0</v>
      </c>
      <c r="G57" s="1880"/>
      <c r="H57" s="2037"/>
      <c r="I57" s="1922">
        <v>0</v>
      </c>
    </row>
    <row r="58" spans="1:10" ht="12.75" customHeight="1" x14ac:dyDescent="0.2">
      <c r="A58" s="3393"/>
      <c r="B58" s="693" t="s">
        <v>728</v>
      </c>
      <c r="C58" s="1926">
        <v>0</v>
      </c>
      <c r="D58" s="1927">
        <v>-486</v>
      </c>
      <c r="E58" s="1927">
        <v>1326</v>
      </c>
      <c r="F58" s="1927">
        <v>840</v>
      </c>
      <c r="G58" s="1888"/>
      <c r="H58" s="2038">
        <v>3</v>
      </c>
      <c r="I58" s="1928">
        <v>843</v>
      </c>
    </row>
    <row r="59" spans="1:10" ht="12.75" customHeight="1" x14ac:dyDescent="0.2">
      <c r="A59" s="694"/>
      <c r="B59" s="695"/>
      <c r="C59" s="1302"/>
      <c r="D59" s="1302"/>
      <c r="E59" s="1302"/>
      <c r="F59" s="1302"/>
      <c r="G59" s="1302"/>
      <c r="H59" s="1302"/>
      <c r="I59" s="1303"/>
      <c r="J59" s="684"/>
    </row>
    <row r="60" spans="1:10" ht="12.75" customHeight="1" x14ac:dyDescent="0.2">
      <c r="A60" s="688" t="s">
        <v>729</v>
      </c>
      <c r="B60" s="689"/>
      <c r="C60" s="1301"/>
      <c r="D60" s="1301"/>
      <c r="E60" s="1301"/>
      <c r="F60" s="1301"/>
      <c r="G60" s="1301"/>
      <c r="H60" s="1301"/>
      <c r="I60" s="1301"/>
    </row>
    <row r="61" spans="1:10" ht="12.75" customHeight="1" x14ac:dyDescent="0.2">
      <c r="A61" s="3394"/>
      <c r="B61" s="3395"/>
      <c r="C61" s="3388" t="s">
        <v>730</v>
      </c>
      <c r="D61" s="3389"/>
      <c r="E61" s="3389"/>
      <c r="F61" s="3389"/>
      <c r="G61" s="3389"/>
      <c r="H61" s="3389"/>
      <c r="I61" s="3390"/>
    </row>
    <row r="62" spans="1:10" ht="33" customHeight="1" x14ac:dyDescent="0.2">
      <c r="A62" s="3396"/>
      <c r="B62" s="3397"/>
      <c r="C62" s="2083" t="s">
        <v>734</v>
      </c>
      <c r="D62" s="2084" t="s">
        <v>557</v>
      </c>
      <c r="E62" s="2084" t="s">
        <v>708</v>
      </c>
      <c r="F62" s="2084" t="s">
        <v>709</v>
      </c>
      <c r="G62" s="2084" t="s">
        <v>710</v>
      </c>
      <c r="H62" s="2085" t="s">
        <v>711</v>
      </c>
      <c r="I62" s="2086" t="s">
        <v>731</v>
      </c>
    </row>
    <row r="63" spans="1:10" ht="12.75" customHeight="1" x14ac:dyDescent="0.2">
      <c r="A63" s="3391" t="s">
        <v>732</v>
      </c>
      <c r="B63" s="679" t="s">
        <v>735</v>
      </c>
      <c r="C63" s="1908"/>
      <c r="D63" s="1909">
        <v>0</v>
      </c>
      <c r="E63" s="1909">
        <v>0</v>
      </c>
      <c r="F63" s="1909">
        <v>0</v>
      </c>
      <c r="G63" s="1866"/>
      <c r="H63" s="1929">
        <v>0</v>
      </c>
      <c r="I63" s="1930">
        <v>0</v>
      </c>
    </row>
    <row r="64" spans="1:10" ht="12.75" customHeight="1" x14ac:dyDescent="0.2">
      <c r="A64" s="3392"/>
      <c r="B64" s="690" t="s">
        <v>557</v>
      </c>
      <c r="C64" s="1912">
        <v>174</v>
      </c>
      <c r="D64" s="1913"/>
      <c r="E64" s="1914">
        <v>0</v>
      </c>
      <c r="F64" s="1914">
        <v>174</v>
      </c>
      <c r="G64" s="1872"/>
      <c r="H64" s="1915">
        <v>0</v>
      </c>
      <c r="I64" s="1922">
        <v>174</v>
      </c>
    </row>
    <row r="65" spans="1:10" ht="12.75" customHeight="1" x14ac:dyDescent="0.2">
      <c r="A65" s="3392"/>
      <c r="B65" s="690" t="s">
        <v>708</v>
      </c>
      <c r="C65" s="1912">
        <v>0</v>
      </c>
      <c r="D65" s="1914">
        <v>0</v>
      </c>
      <c r="E65" s="1913"/>
      <c r="F65" s="1914">
        <v>0</v>
      </c>
      <c r="G65" s="1872"/>
      <c r="H65" s="1915">
        <v>0</v>
      </c>
      <c r="I65" s="1922">
        <v>0</v>
      </c>
    </row>
    <row r="66" spans="1:10" ht="12.75" customHeight="1" x14ac:dyDescent="0.2">
      <c r="A66" s="3392"/>
      <c r="B66" s="691" t="s">
        <v>709</v>
      </c>
      <c r="C66" s="1918">
        <v>174</v>
      </c>
      <c r="D66" s="1919">
        <v>0</v>
      </c>
      <c r="E66" s="1919">
        <v>0</v>
      </c>
      <c r="F66" s="1920"/>
      <c r="G66" s="1880"/>
      <c r="H66" s="1921">
        <v>0</v>
      </c>
      <c r="I66" s="1922">
        <v>174</v>
      </c>
    </row>
    <row r="67" spans="1:10" ht="12.75" customHeight="1" x14ac:dyDescent="0.2">
      <c r="A67" s="3392"/>
      <c r="B67" s="690" t="s">
        <v>710</v>
      </c>
      <c r="C67" s="1879"/>
      <c r="D67" s="1880"/>
      <c r="E67" s="1880"/>
      <c r="F67" s="1884"/>
      <c r="G67" s="1923"/>
      <c r="H67" s="1881"/>
      <c r="I67" s="1882"/>
    </row>
    <row r="68" spans="1:10" ht="12.75" customHeight="1" x14ac:dyDescent="0.2">
      <c r="A68" s="3392"/>
      <c r="B68" s="692" t="s">
        <v>711</v>
      </c>
      <c r="C68" s="1918">
        <v>14</v>
      </c>
      <c r="D68" s="1919">
        <v>-78</v>
      </c>
      <c r="E68" s="1919">
        <v>0</v>
      </c>
      <c r="F68" s="1924">
        <v>-64</v>
      </c>
      <c r="G68" s="1884"/>
      <c r="H68" s="1925"/>
      <c r="I68" s="1922">
        <v>-64</v>
      </c>
    </row>
    <row r="69" spans="1:10" ht="12.75" customHeight="1" x14ac:dyDescent="0.2">
      <c r="A69" s="3393"/>
      <c r="B69" s="693" t="s">
        <v>733</v>
      </c>
      <c r="C69" s="1926">
        <v>188</v>
      </c>
      <c r="D69" s="1927">
        <v>-78</v>
      </c>
      <c r="E69" s="1927">
        <v>0</v>
      </c>
      <c r="F69" s="1927">
        <v>110</v>
      </c>
      <c r="G69" s="1888"/>
      <c r="H69" s="1927">
        <v>0</v>
      </c>
      <c r="I69" s="1928">
        <v>110</v>
      </c>
    </row>
    <row r="70" spans="1:10" ht="12.75" customHeight="1" x14ac:dyDescent="0.2">
      <c r="A70" s="694"/>
      <c r="B70" s="695"/>
      <c r="C70" s="1302"/>
      <c r="D70" s="1302"/>
      <c r="E70" s="1302"/>
      <c r="F70" s="1302"/>
      <c r="G70" s="1302"/>
      <c r="H70" s="1302"/>
      <c r="I70" s="1303"/>
      <c r="J70" s="684"/>
    </row>
    <row r="71" spans="1:10" ht="12.75" customHeight="1" x14ac:dyDescent="0.2">
      <c r="A71" s="696" t="s">
        <v>459</v>
      </c>
      <c r="B71" s="686"/>
      <c r="C71" s="1259"/>
      <c r="D71" s="1259"/>
      <c r="E71" s="1259"/>
      <c r="F71" s="1259"/>
      <c r="G71" s="1259"/>
      <c r="H71" s="1259"/>
      <c r="I71" s="1236"/>
      <c r="J71" s="684"/>
    </row>
    <row r="72" spans="1:10" ht="12.75" customHeight="1" x14ac:dyDescent="0.2">
      <c r="A72" s="620" t="s">
        <v>547</v>
      </c>
      <c r="B72" s="615"/>
      <c r="C72" s="1241"/>
      <c r="D72" s="1241"/>
      <c r="E72" s="1241"/>
      <c r="F72" s="1241"/>
      <c r="G72" s="1241"/>
      <c r="H72" s="1241"/>
      <c r="I72" s="1241"/>
    </row>
    <row r="73" spans="1:10" ht="12.75" customHeight="1" x14ac:dyDescent="0.2">
      <c r="A73" s="3384"/>
      <c r="B73" s="3385"/>
      <c r="C73" s="3388" t="s">
        <v>725</v>
      </c>
      <c r="D73" s="3389"/>
      <c r="E73" s="3389"/>
      <c r="F73" s="3389"/>
      <c r="G73" s="3389"/>
      <c r="H73" s="3389"/>
      <c r="I73" s="3390"/>
    </row>
    <row r="74" spans="1:10" ht="33" customHeight="1" x14ac:dyDescent="0.2">
      <c r="A74" s="3386"/>
      <c r="B74" s="3387"/>
      <c r="C74" s="2083" t="s">
        <v>734</v>
      </c>
      <c r="D74" s="2084" t="s">
        <v>557</v>
      </c>
      <c r="E74" s="2084" t="s">
        <v>708</v>
      </c>
      <c r="F74" s="2084" t="s">
        <v>709</v>
      </c>
      <c r="G74" s="2084" t="s">
        <v>710</v>
      </c>
      <c r="H74" s="2085" t="s">
        <v>711</v>
      </c>
      <c r="I74" s="2086" t="s">
        <v>726</v>
      </c>
    </row>
    <row r="75" spans="1:10" ht="12.75" customHeight="1" x14ac:dyDescent="0.2">
      <c r="A75" s="3379" t="s">
        <v>727</v>
      </c>
      <c r="B75" s="679" t="s">
        <v>735</v>
      </c>
      <c r="C75" s="1864"/>
      <c r="D75" s="1865">
        <v>501</v>
      </c>
      <c r="E75" s="1865">
        <v>3770</v>
      </c>
      <c r="F75" s="1865">
        <v>4271</v>
      </c>
      <c r="G75" s="1866"/>
      <c r="H75" s="1867">
        <v>35</v>
      </c>
      <c r="I75" s="1931">
        <v>4306</v>
      </c>
    </row>
    <row r="76" spans="1:10" ht="12.75" customHeight="1" x14ac:dyDescent="0.2">
      <c r="A76" s="3380"/>
      <c r="B76" s="680" t="s">
        <v>557</v>
      </c>
      <c r="C76" s="1869">
        <v>0</v>
      </c>
      <c r="D76" s="1870"/>
      <c r="E76" s="1871">
        <v>0</v>
      </c>
      <c r="F76" s="1871">
        <v>0</v>
      </c>
      <c r="G76" s="1872"/>
      <c r="H76" s="1873">
        <v>0</v>
      </c>
      <c r="I76" s="1328">
        <v>0</v>
      </c>
    </row>
    <row r="77" spans="1:10" ht="12.75" customHeight="1" x14ac:dyDescent="0.2">
      <c r="A77" s="3380"/>
      <c r="B77" s="680" t="s">
        <v>708</v>
      </c>
      <c r="C77" s="1869">
        <v>0</v>
      </c>
      <c r="D77" s="1871">
        <v>0</v>
      </c>
      <c r="E77" s="1870"/>
      <c r="F77" s="1871">
        <v>0</v>
      </c>
      <c r="G77" s="1872"/>
      <c r="H77" s="1873">
        <v>0</v>
      </c>
      <c r="I77" s="1932">
        <v>0</v>
      </c>
    </row>
    <row r="78" spans="1:10" ht="12.75" customHeight="1" x14ac:dyDescent="0.2">
      <c r="A78" s="3380"/>
      <c r="B78" s="681" t="s">
        <v>709</v>
      </c>
      <c r="C78" s="1875">
        <v>0</v>
      </c>
      <c r="D78" s="1876">
        <v>501</v>
      </c>
      <c r="E78" s="1876">
        <v>3770</v>
      </c>
      <c r="F78" s="1877"/>
      <c r="G78" s="1880"/>
      <c r="H78" s="1890">
        <v>35</v>
      </c>
      <c r="I78" s="1874">
        <v>4306</v>
      </c>
    </row>
    <row r="79" spans="1:10" ht="12.75" customHeight="1" x14ac:dyDescent="0.2">
      <c r="A79" s="3380"/>
      <c r="B79" s="680" t="s">
        <v>710</v>
      </c>
      <c r="C79" s="1879"/>
      <c r="D79" s="1880"/>
      <c r="E79" s="1880"/>
      <c r="F79" s="1884"/>
      <c r="G79" s="1923"/>
      <c r="H79" s="1881"/>
      <c r="I79" s="1882"/>
    </row>
    <row r="80" spans="1:10" ht="12.75" customHeight="1" x14ac:dyDescent="0.2">
      <c r="A80" s="3380"/>
      <c r="B80" s="682" t="s">
        <v>711</v>
      </c>
      <c r="C80" s="1875">
        <v>0</v>
      </c>
      <c r="D80" s="1876">
        <v>0</v>
      </c>
      <c r="E80" s="1876">
        <v>0</v>
      </c>
      <c r="F80" s="1883">
        <v>0</v>
      </c>
      <c r="G80" s="1884"/>
      <c r="H80" s="1885"/>
      <c r="I80" s="1874">
        <v>0</v>
      </c>
    </row>
    <row r="81" spans="1:10" ht="12.75" customHeight="1" x14ac:dyDescent="0.2">
      <c r="A81" s="3381"/>
      <c r="B81" s="683" t="s">
        <v>728</v>
      </c>
      <c r="C81" s="1886">
        <v>0</v>
      </c>
      <c r="D81" s="1887">
        <v>501</v>
      </c>
      <c r="E81" s="1887">
        <v>3770</v>
      </c>
      <c r="F81" s="1887">
        <v>4271</v>
      </c>
      <c r="G81" s="1888"/>
      <c r="H81" s="1887">
        <v>35</v>
      </c>
      <c r="I81" s="1889">
        <v>4306</v>
      </c>
    </row>
    <row r="82" spans="1:10" ht="12.75" customHeight="1" x14ac:dyDescent="0.2">
      <c r="A82" s="687"/>
      <c r="B82" s="686"/>
      <c r="C82" s="1259"/>
      <c r="D82" s="1259"/>
      <c r="E82" s="1259"/>
      <c r="F82" s="1259"/>
      <c r="G82" s="1259"/>
      <c r="H82" s="1259"/>
      <c r="I82" s="1236"/>
      <c r="J82" s="684"/>
    </row>
    <row r="83" spans="1:10" ht="12.75" customHeight="1" x14ac:dyDescent="0.2">
      <c r="A83" s="620" t="s">
        <v>548</v>
      </c>
      <c r="B83" s="615"/>
      <c r="C83" s="1241"/>
      <c r="D83" s="1241"/>
      <c r="E83" s="1241"/>
      <c r="F83" s="1241"/>
      <c r="G83" s="1241"/>
      <c r="H83" s="1241"/>
      <c r="I83" s="1241"/>
    </row>
    <row r="84" spans="1:10" ht="12.75" customHeight="1" x14ac:dyDescent="0.2">
      <c r="A84" s="3384"/>
      <c r="B84" s="3385"/>
      <c r="C84" s="3388" t="s">
        <v>730</v>
      </c>
      <c r="D84" s="3389"/>
      <c r="E84" s="3389"/>
      <c r="F84" s="3389"/>
      <c r="G84" s="3389"/>
      <c r="H84" s="3389"/>
      <c r="I84" s="3390"/>
    </row>
    <row r="85" spans="1:10" ht="33" customHeight="1" x14ac:dyDescent="0.2">
      <c r="A85" s="3386"/>
      <c r="B85" s="3387"/>
      <c r="C85" s="2083" t="s">
        <v>734</v>
      </c>
      <c r="D85" s="2084" t="s">
        <v>557</v>
      </c>
      <c r="E85" s="2084" t="s">
        <v>708</v>
      </c>
      <c r="F85" s="2084" t="s">
        <v>709</v>
      </c>
      <c r="G85" s="2084" t="s">
        <v>710</v>
      </c>
      <c r="H85" s="2085" t="s">
        <v>711</v>
      </c>
      <c r="I85" s="2086" t="s">
        <v>731</v>
      </c>
    </row>
    <row r="86" spans="1:10" ht="12.75" customHeight="1" x14ac:dyDescent="0.2">
      <c r="A86" s="3379" t="s">
        <v>732</v>
      </c>
      <c r="B86" s="679" t="s">
        <v>735</v>
      </c>
      <c r="C86" s="1864"/>
      <c r="D86" s="1865">
        <v>0</v>
      </c>
      <c r="E86" s="1865">
        <v>0</v>
      </c>
      <c r="F86" s="1865">
        <v>0</v>
      </c>
      <c r="G86" s="1866"/>
      <c r="H86" s="1867">
        <v>0</v>
      </c>
      <c r="I86" s="1868">
        <v>0</v>
      </c>
    </row>
    <row r="87" spans="1:10" ht="12.75" customHeight="1" x14ac:dyDescent="0.2">
      <c r="A87" s="3380"/>
      <c r="B87" s="680" t="s">
        <v>557</v>
      </c>
      <c r="C87" s="1869">
        <v>7095</v>
      </c>
      <c r="D87" s="1870"/>
      <c r="E87" s="1871">
        <v>0</v>
      </c>
      <c r="F87" s="1871">
        <v>7095</v>
      </c>
      <c r="G87" s="1872"/>
      <c r="H87" s="1873">
        <v>14</v>
      </c>
      <c r="I87" s="1874">
        <v>7109</v>
      </c>
    </row>
    <row r="88" spans="1:10" ht="12.75" customHeight="1" x14ac:dyDescent="0.2">
      <c r="A88" s="3380"/>
      <c r="B88" s="680" t="s">
        <v>708</v>
      </c>
      <c r="C88" s="1869">
        <v>0</v>
      </c>
      <c r="D88" s="1871">
        <v>0</v>
      </c>
      <c r="E88" s="1870"/>
      <c r="F88" s="1871">
        <v>0</v>
      </c>
      <c r="G88" s="1872"/>
      <c r="H88" s="1873">
        <v>0</v>
      </c>
      <c r="I88" s="1874">
        <v>0</v>
      </c>
    </row>
    <row r="89" spans="1:10" ht="12.75" customHeight="1" x14ac:dyDescent="0.2">
      <c r="A89" s="3380"/>
      <c r="B89" s="681" t="s">
        <v>709</v>
      </c>
      <c r="C89" s="1875">
        <v>7095</v>
      </c>
      <c r="D89" s="1876">
        <v>0</v>
      </c>
      <c r="E89" s="1876">
        <v>0</v>
      </c>
      <c r="F89" s="1877"/>
      <c r="G89" s="1880"/>
      <c r="H89" s="1890">
        <v>14</v>
      </c>
      <c r="I89" s="1874">
        <v>7109</v>
      </c>
    </row>
    <row r="90" spans="1:10" ht="12.75" customHeight="1" x14ac:dyDescent="0.2">
      <c r="A90" s="3380"/>
      <c r="B90" s="680" t="s">
        <v>710</v>
      </c>
      <c r="C90" s="1879"/>
      <c r="D90" s="1880"/>
      <c r="E90" s="1880"/>
      <c r="F90" s="1884"/>
      <c r="G90" s="1923"/>
      <c r="H90" s="1881"/>
      <c r="I90" s="1882"/>
    </row>
    <row r="91" spans="1:10" ht="12.75" customHeight="1" x14ac:dyDescent="0.2">
      <c r="A91" s="3380"/>
      <c r="B91" s="682" t="s">
        <v>711</v>
      </c>
      <c r="C91" s="1875">
        <v>932</v>
      </c>
      <c r="D91" s="1876">
        <v>1359</v>
      </c>
      <c r="E91" s="1876">
        <v>0</v>
      </c>
      <c r="F91" s="1883">
        <v>2291</v>
      </c>
      <c r="G91" s="1884"/>
      <c r="H91" s="1885"/>
      <c r="I91" s="1874">
        <v>2291</v>
      </c>
    </row>
    <row r="92" spans="1:10" ht="12.75" customHeight="1" x14ac:dyDescent="0.2">
      <c r="A92" s="3381"/>
      <c r="B92" s="683" t="s">
        <v>733</v>
      </c>
      <c r="C92" s="1886">
        <v>8027</v>
      </c>
      <c r="D92" s="1887">
        <v>1359</v>
      </c>
      <c r="E92" s="1887">
        <v>0</v>
      </c>
      <c r="F92" s="1887">
        <v>9386</v>
      </c>
      <c r="G92" s="1888"/>
      <c r="H92" s="1887">
        <v>14</v>
      </c>
      <c r="I92" s="1889">
        <v>9400</v>
      </c>
    </row>
    <row r="93" spans="1:10" ht="12.75" customHeight="1" x14ac:dyDescent="0.2">
      <c r="A93" s="687"/>
      <c r="B93" s="686"/>
      <c r="C93" s="1259"/>
      <c r="D93" s="1259"/>
      <c r="E93" s="1259"/>
      <c r="F93" s="1259"/>
      <c r="G93" s="1259"/>
      <c r="H93" s="1259"/>
      <c r="I93" s="1236"/>
      <c r="J93" s="684"/>
    </row>
    <row r="94" spans="1:10" ht="9.75" customHeight="1" x14ac:dyDescent="0.2">
      <c r="A94" s="615" t="s">
        <v>637</v>
      </c>
      <c r="B94" s="615"/>
      <c r="C94" s="1241"/>
      <c r="D94" s="1241"/>
      <c r="E94" s="1241"/>
      <c r="F94" s="1241"/>
      <c r="G94" s="1241"/>
      <c r="H94" s="1241"/>
      <c r="I94" s="1241"/>
    </row>
    <row r="95" spans="1:10" ht="9.75" customHeight="1" x14ac:dyDescent="0.2">
      <c r="A95" s="615" t="s">
        <v>638</v>
      </c>
      <c r="B95" s="615"/>
      <c r="C95" s="1241"/>
      <c r="D95" s="1241"/>
      <c r="E95" s="1241"/>
      <c r="F95" s="1241"/>
      <c r="G95" s="1241"/>
      <c r="H95" s="1241"/>
      <c r="I95" s="1241"/>
    </row>
    <row r="96" spans="1:10" ht="9.75" customHeight="1" x14ac:dyDescent="0.2">
      <c r="A96" s="615" t="s">
        <v>639</v>
      </c>
      <c r="B96" s="615"/>
      <c r="C96" s="1241"/>
      <c r="D96" s="1241"/>
      <c r="E96" s="1241"/>
      <c r="F96" s="1241"/>
      <c r="G96" s="1241"/>
      <c r="H96" s="1241"/>
      <c r="I96" s="1241"/>
    </row>
    <row r="97" spans="1:9" ht="9.75" customHeight="1" x14ac:dyDescent="0.2">
      <c r="A97" s="615"/>
      <c r="B97" s="615"/>
      <c r="C97" s="1241"/>
      <c r="D97" s="1241"/>
      <c r="E97" s="1241"/>
      <c r="F97" s="1241"/>
      <c r="G97" s="1241"/>
      <c r="H97" s="1241"/>
      <c r="I97" s="1241"/>
    </row>
  </sheetData>
  <mergeCells count="28">
    <mergeCell ref="A84:B85"/>
    <mergeCell ref="C84:I84"/>
    <mergeCell ref="A86:A92"/>
    <mergeCell ref="A61:B62"/>
    <mergeCell ref="C61:I61"/>
    <mergeCell ref="A63:A69"/>
    <mergeCell ref="A73:B74"/>
    <mergeCell ref="C73:I73"/>
    <mergeCell ref="A75:A81"/>
    <mergeCell ref="A52:A58"/>
    <mergeCell ref="A17:B18"/>
    <mergeCell ref="C17:I17"/>
    <mergeCell ref="A19:A25"/>
    <mergeCell ref="A28:B29"/>
    <mergeCell ref="C28:I28"/>
    <mergeCell ref="A30:A36"/>
    <mergeCell ref="A39:B40"/>
    <mergeCell ref="C39:I39"/>
    <mergeCell ref="A41:A47"/>
    <mergeCell ref="A50:B51"/>
    <mergeCell ref="C50:I50"/>
    <mergeCell ref="A8:A14"/>
    <mergeCell ref="D1:H1"/>
    <mergeCell ref="D2:I2"/>
    <mergeCell ref="G3:I3"/>
    <mergeCell ref="A6:B7"/>
    <mergeCell ref="C6:I6"/>
    <mergeCell ref="A1:B1"/>
  </mergeCells>
  <phoneticPr fontId="2" type="noConversion"/>
  <printOptions horizontalCentered="1"/>
  <pageMargins left="0.19685039370078741" right="0.19685039370078741" top="0.6692913385826772" bottom="0.51181102362204722" header="0" footer="0.31496062992125984"/>
  <pageSetup paperSize="9" scale="53" firstPageNumber="31" fitToWidth="0" orientation="portrait" r:id="rId1"/>
  <headerFooter alignWithMargins="0">
    <oddFooter>&amp;C&amp;P</oddFooter>
  </headerFooter>
  <rowBreaks count="1" manualBreakCount="1">
    <brk id="48" max="16383" man="1"/>
  </row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2"/>
  <dimension ref="A1:O44"/>
  <sheetViews>
    <sheetView view="pageBreakPreview" zoomScaleNormal="100" zoomScaleSheetLayoutView="100" workbookViewId="0">
      <selection activeCell="O8" sqref="O8"/>
    </sheetView>
  </sheetViews>
  <sheetFormatPr defaultRowHeight="12.75" x14ac:dyDescent="0.2"/>
  <cols>
    <col min="1" max="1" width="4.7109375" style="598" customWidth="1"/>
    <col min="2" max="2" width="35.28515625" style="598" customWidth="1"/>
    <col min="3" max="3" width="0.85546875" style="598" customWidth="1"/>
    <col min="4" max="4" width="10" style="1244" customWidth="1"/>
    <col min="5" max="5" width="11.28515625" style="1244" customWidth="1"/>
    <col min="6" max="12" width="10" style="1244" customWidth="1"/>
    <col min="13" max="13" width="3.28515625" style="598" customWidth="1"/>
    <col min="14" max="15" width="9.7109375" style="598" bestFit="1" customWidth="1"/>
    <col min="16" max="16384" width="9.140625" style="598"/>
  </cols>
  <sheetData>
    <row r="1" spans="1:15" ht="27.75" customHeight="1" x14ac:dyDescent="0.2">
      <c r="A1" s="3363" t="s">
        <v>184</v>
      </c>
      <c r="B1" s="3075"/>
      <c r="C1" s="597"/>
      <c r="D1" s="1220"/>
      <c r="E1" s="1221"/>
      <c r="F1" s="1221"/>
      <c r="G1" s="3354" t="str">
        <f>[1]Coverpage!I7</f>
        <v>Poland</v>
      </c>
      <c r="H1" s="3354"/>
      <c r="I1" s="3354"/>
      <c r="J1" s="3354"/>
      <c r="K1" s="3354"/>
      <c r="L1" s="1222">
        <f>[1]Coverpage!I9</f>
        <v>964</v>
      </c>
    </row>
    <row r="2" spans="1:15" x14ac:dyDescent="0.2">
      <c r="A2" s="599" t="s">
        <v>186</v>
      </c>
      <c r="B2" s="600"/>
      <c r="C2" s="601"/>
      <c r="D2" s="1223"/>
      <c r="E2" s="1223"/>
      <c r="F2" s="1223"/>
      <c r="G2" s="3355" t="s">
        <v>549</v>
      </c>
      <c r="H2" s="3355"/>
      <c r="I2" s="3355"/>
      <c r="J2" s="3355"/>
      <c r="K2" s="3355"/>
      <c r="L2" s="3355"/>
    </row>
    <row r="3" spans="1:15" ht="12" customHeight="1" x14ac:dyDescent="0.2">
      <c r="A3" s="622"/>
      <c r="B3" s="602"/>
      <c r="C3" s="603"/>
      <c r="D3" s="1224"/>
      <c r="E3" s="1225"/>
      <c r="F3" s="1225"/>
      <c r="G3" s="3356" t="s">
        <v>550</v>
      </c>
      <c r="H3" s="3356"/>
      <c r="I3" s="1226">
        <v>2009</v>
      </c>
      <c r="J3" s="1225"/>
      <c r="K3" s="1225"/>
      <c r="L3" s="1227"/>
    </row>
    <row r="4" spans="1:15" ht="12" customHeight="1" x14ac:dyDescent="0.2">
      <c r="A4" s="3357" t="s">
        <v>551</v>
      </c>
      <c r="B4" s="3358"/>
      <c r="C4" s="601"/>
      <c r="D4" s="3359" t="s">
        <v>552</v>
      </c>
      <c r="E4" s="3360"/>
      <c r="F4" s="3360"/>
      <c r="G4" s="3360"/>
      <c r="H4" s="3361"/>
      <c r="I4" s="3350" t="s">
        <v>553</v>
      </c>
      <c r="J4" s="3362" t="s">
        <v>554</v>
      </c>
      <c r="K4" s="3350" t="s">
        <v>555</v>
      </c>
      <c r="L4" s="3352" t="s">
        <v>60</v>
      </c>
    </row>
    <row r="5" spans="1:15" ht="34.5" x14ac:dyDescent="0.2">
      <c r="A5" s="3357"/>
      <c r="B5" s="3358"/>
      <c r="C5" s="601"/>
      <c r="D5" s="2043" t="s">
        <v>556</v>
      </c>
      <c r="E5" s="2044" t="s">
        <v>557</v>
      </c>
      <c r="F5" s="2042" t="s">
        <v>558</v>
      </c>
      <c r="G5" s="2044" t="s">
        <v>555</v>
      </c>
      <c r="H5" s="2042" t="s">
        <v>61</v>
      </c>
      <c r="I5" s="3351"/>
      <c r="J5" s="3362"/>
      <c r="K5" s="3351"/>
      <c r="L5" s="3352"/>
    </row>
    <row r="6" spans="1:15" ht="10.5" customHeight="1" x14ac:dyDescent="0.2">
      <c r="A6" s="623"/>
      <c r="B6" s="604"/>
      <c r="C6" s="604"/>
      <c r="D6" s="1228" t="s">
        <v>559</v>
      </c>
      <c r="E6" s="1229" t="s">
        <v>560</v>
      </c>
      <c r="F6" s="1230" t="s">
        <v>561</v>
      </c>
      <c r="G6" s="1229" t="s">
        <v>562</v>
      </c>
      <c r="H6" s="1230" t="s">
        <v>563</v>
      </c>
      <c r="I6" s="1229" t="s">
        <v>564</v>
      </c>
      <c r="J6" s="1230" t="s">
        <v>565</v>
      </c>
      <c r="K6" s="1229" t="s">
        <v>566</v>
      </c>
      <c r="L6" s="1231" t="s">
        <v>567</v>
      </c>
    </row>
    <row r="7" spans="1:15" ht="10.5" customHeight="1" x14ac:dyDescent="0.2">
      <c r="A7" s="624"/>
      <c r="B7" s="605" t="s">
        <v>568</v>
      </c>
      <c r="C7" s="606"/>
      <c r="D7" s="1232" t="s">
        <v>569</v>
      </c>
      <c r="E7" s="1232" t="s">
        <v>569</v>
      </c>
      <c r="F7" s="1232" t="s">
        <v>569</v>
      </c>
      <c r="G7" s="1232" t="s">
        <v>569</v>
      </c>
      <c r="H7" s="1233" t="s">
        <v>569</v>
      </c>
      <c r="I7" s="1232" t="s">
        <v>569</v>
      </c>
      <c r="J7" s="1233" t="s">
        <v>569</v>
      </c>
      <c r="K7" s="1232" t="s">
        <v>569</v>
      </c>
      <c r="L7" s="1234" t="s">
        <v>569</v>
      </c>
    </row>
    <row r="8" spans="1:15" ht="13.5" customHeight="1" x14ac:dyDescent="0.2">
      <c r="A8" s="625"/>
      <c r="B8" s="1321" t="s">
        <v>570</v>
      </c>
      <c r="C8" s="607" t="s">
        <v>571</v>
      </c>
      <c r="D8" s="1235"/>
      <c r="E8" s="1235"/>
      <c r="F8" s="1236"/>
      <c r="G8" s="1235"/>
      <c r="H8" s="1236"/>
      <c r="I8" s="1235"/>
      <c r="J8" s="1236"/>
      <c r="K8" s="1235"/>
      <c r="L8" s="1237"/>
    </row>
    <row r="9" spans="1:15" s="897" customFormat="1" ht="11.25" customHeight="1" x14ac:dyDescent="0.2">
      <c r="A9" s="625">
        <v>1</v>
      </c>
      <c r="B9" s="1310" t="s">
        <v>126</v>
      </c>
      <c r="C9" s="894" t="s">
        <v>571</v>
      </c>
      <c r="D9" s="1837">
        <v>245265</v>
      </c>
      <c r="E9" s="1837">
        <v>53283</v>
      </c>
      <c r="F9" s="1837">
        <v>224259</v>
      </c>
      <c r="G9" s="1837">
        <v>-98742</v>
      </c>
      <c r="H9" s="1837">
        <v>424065</v>
      </c>
      <c r="I9" s="1837"/>
      <c r="J9" s="1837">
        <v>182853</v>
      </c>
      <c r="K9" s="1837">
        <v>-98062</v>
      </c>
      <c r="L9" s="1837">
        <v>508856</v>
      </c>
      <c r="M9" s="895"/>
      <c r="N9" s="896"/>
      <c r="O9" s="896"/>
    </row>
    <row r="10" spans="1:15" s="897" customFormat="1" ht="9.75" customHeight="1" x14ac:dyDescent="0.2">
      <c r="A10" s="625">
        <v>11</v>
      </c>
      <c r="B10" s="1314" t="s">
        <v>572</v>
      </c>
      <c r="C10" s="894" t="s">
        <v>571</v>
      </c>
      <c r="D10" s="1837">
        <v>211934</v>
      </c>
      <c r="E10" s="1837">
        <v>8065</v>
      </c>
      <c r="F10" s="1837">
        <v>0</v>
      </c>
      <c r="G10" s="1837">
        <v>-386</v>
      </c>
      <c r="H10" s="1838">
        <v>219613</v>
      </c>
      <c r="I10" s="1837"/>
      <c r="J10" s="1837">
        <v>56205</v>
      </c>
      <c r="K10" s="1837">
        <v>-1593</v>
      </c>
      <c r="L10" s="1330">
        <v>274225</v>
      </c>
      <c r="M10" s="895"/>
    </row>
    <row r="11" spans="1:15" ht="9.75" customHeight="1" x14ac:dyDescent="0.2">
      <c r="A11" s="626">
        <v>12</v>
      </c>
      <c r="B11" s="1314" t="s">
        <v>187</v>
      </c>
      <c r="C11" s="607" t="s">
        <v>571</v>
      </c>
      <c r="D11" s="1331">
        <v>11502</v>
      </c>
      <c r="E11" s="1331">
        <v>0</v>
      </c>
      <c r="F11" s="1331">
        <v>152085</v>
      </c>
      <c r="G11" s="1331">
        <v>0</v>
      </c>
      <c r="H11" s="1332">
        <v>163587</v>
      </c>
      <c r="I11" s="1331"/>
      <c r="J11" s="1331">
        <v>0</v>
      </c>
      <c r="K11" s="1331">
        <v>0</v>
      </c>
      <c r="L11" s="1329">
        <v>163587</v>
      </c>
      <c r="M11" s="609"/>
    </row>
    <row r="12" spans="1:15" ht="9.75" customHeight="1" x14ac:dyDescent="0.2">
      <c r="A12" s="626">
        <v>13</v>
      </c>
      <c r="B12" s="1314" t="s">
        <v>188</v>
      </c>
      <c r="C12" s="607" t="s">
        <v>571</v>
      </c>
      <c r="D12" s="1331">
        <v>6701</v>
      </c>
      <c r="E12" s="1331">
        <v>31346</v>
      </c>
      <c r="F12" s="1331">
        <v>69482</v>
      </c>
      <c r="G12" s="1331">
        <v>-98063</v>
      </c>
      <c r="H12" s="1332">
        <v>9466</v>
      </c>
      <c r="I12" s="1331"/>
      <c r="J12" s="1331">
        <v>99697</v>
      </c>
      <c r="K12" s="1331">
        <v>-96410</v>
      </c>
      <c r="L12" s="1329">
        <v>12753</v>
      </c>
      <c r="M12" s="609"/>
    </row>
    <row r="13" spans="1:15" ht="9.75" customHeight="1" x14ac:dyDescent="0.2">
      <c r="A13" s="626">
        <v>14</v>
      </c>
      <c r="B13" s="1314" t="s">
        <v>189</v>
      </c>
      <c r="C13" s="607" t="s">
        <v>571</v>
      </c>
      <c r="D13" s="1331">
        <v>15128</v>
      </c>
      <c r="E13" s="1331">
        <v>13872</v>
      </c>
      <c r="F13" s="1331">
        <v>2692</v>
      </c>
      <c r="G13" s="1331">
        <v>-293</v>
      </c>
      <c r="H13" s="1332">
        <v>31399</v>
      </c>
      <c r="I13" s="1331"/>
      <c r="J13" s="1331">
        <v>26951</v>
      </c>
      <c r="K13" s="1331">
        <v>-59</v>
      </c>
      <c r="L13" s="1329">
        <v>58291</v>
      </c>
      <c r="M13" s="609"/>
    </row>
    <row r="14" spans="1:15" s="897" customFormat="1" ht="15" customHeight="1" x14ac:dyDescent="0.2">
      <c r="A14" s="625">
        <v>2</v>
      </c>
      <c r="B14" s="1310" t="s">
        <v>504</v>
      </c>
      <c r="C14" s="894" t="s">
        <v>571</v>
      </c>
      <c r="D14" s="1837">
        <v>301538</v>
      </c>
      <c r="E14" s="1837">
        <v>54395</v>
      </c>
      <c r="F14" s="1838">
        <v>237019</v>
      </c>
      <c r="G14" s="1837">
        <v>-98742</v>
      </c>
      <c r="H14" s="1837">
        <v>494210</v>
      </c>
      <c r="I14" s="1837"/>
      <c r="J14" s="1838">
        <v>175009</v>
      </c>
      <c r="K14" s="1837">
        <v>-98062</v>
      </c>
      <c r="L14" s="1837">
        <v>571157</v>
      </c>
      <c r="M14" s="895"/>
    </row>
    <row r="15" spans="1:15" ht="9.75" customHeight="1" x14ac:dyDescent="0.2">
      <c r="A15" s="626">
        <v>21</v>
      </c>
      <c r="B15" s="1314" t="s">
        <v>190</v>
      </c>
      <c r="C15" s="607" t="s">
        <v>571</v>
      </c>
      <c r="D15" s="1331">
        <v>48070</v>
      </c>
      <c r="E15" s="1331">
        <v>19130</v>
      </c>
      <c r="F15" s="1331">
        <v>3098</v>
      </c>
      <c r="G15" s="1331">
        <v>0</v>
      </c>
      <c r="H15" s="1332">
        <v>70298</v>
      </c>
      <c r="I15" s="1331"/>
      <c r="J15" s="1331">
        <v>78988</v>
      </c>
      <c r="K15" s="1331">
        <v>0</v>
      </c>
      <c r="L15" s="1329">
        <v>149286</v>
      </c>
      <c r="M15" s="609"/>
    </row>
    <row r="16" spans="1:15" ht="9.75" customHeight="1" x14ac:dyDescent="0.2">
      <c r="A16" s="626">
        <v>22</v>
      </c>
      <c r="B16" s="1314" t="s">
        <v>191</v>
      </c>
      <c r="C16" s="607" t="s">
        <v>571</v>
      </c>
      <c r="D16" s="1331">
        <v>12989</v>
      </c>
      <c r="E16" s="1331">
        <v>11935</v>
      </c>
      <c r="F16" s="1331">
        <v>2006</v>
      </c>
      <c r="G16" s="1331">
        <v>-148</v>
      </c>
      <c r="H16" s="1332">
        <v>26782</v>
      </c>
      <c r="I16" s="1331"/>
      <c r="J16" s="1331">
        <v>53350</v>
      </c>
      <c r="K16" s="1331">
        <v>-340</v>
      </c>
      <c r="L16" s="1329">
        <v>79792</v>
      </c>
      <c r="M16" s="609"/>
    </row>
    <row r="17" spans="1:13" ht="9.75" customHeight="1" x14ac:dyDescent="0.2">
      <c r="A17" s="626">
        <v>23</v>
      </c>
      <c r="B17" s="1314" t="s">
        <v>546</v>
      </c>
      <c r="C17" s="607" t="s">
        <v>571</v>
      </c>
      <c r="D17" s="1331">
        <v>4269</v>
      </c>
      <c r="E17" s="1331">
        <v>7597</v>
      </c>
      <c r="F17" s="1331">
        <v>279</v>
      </c>
      <c r="G17" s="1331">
        <v>0</v>
      </c>
      <c r="H17" s="1332">
        <v>12145</v>
      </c>
      <c r="I17" s="1331"/>
      <c r="J17" s="1331">
        <v>12107</v>
      </c>
      <c r="K17" s="1331">
        <v>0</v>
      </c>
      <c r="L17" s="1329">
        <v>24252</v>
      </c>
      <c r="M17" s="609"/>
    </row>
    <row r="18" spans="1:13" ht="9.75" customHeight="1" x14ac:dyDescent="0.2">
      <c r="A18" s="626">
        <v>24</v>
      </c>
      <c r="B18" s="1314" t="s">
        <v>573</v>
      </c>
      <c r="C18" s="607" t="s">
        <v>571</v>
      </c>
      <c r="D18" s="1331">
        <v>33125</v>
      </c>
      <c r="E18" s="1331">
        <v>432</v>
      </c>
      <c r="F18" s="1331">
        <v>53</v>
      </c>
      <c r="G18" s="1331">
        <v>-286</v>
      </c>
      <c r="H18" s="1332">
        <v>33324</v>
      </c>
      <c r="I18" s="1331"/>
      <c r="J18" s="1331">
        <v>1580</v>
      </c>
      <c r="K18" s="1331">
        <v>-1</v>
      </c>
      <c r="L18" s="1329">
        <v>34903</v>
      </c>
      <c r="M18" s="609"/>
    </row>
    <row r="19" spans="1:13" ht="9.75" customHeight="1" x14ac:dyDescent="0.2">
      <c r="A19" s="626">
        <v>25</v>
      </c>
      <c r="B19" s="1314" t="s">
        <v>574</v>
      </c>
      <c r="C19" s="607" t="s">
        <v>571</v>
      </c>
      <c r="D19" s="1331">
        <v>6347</v>
      </c>
      <c r="E19" s="1331">
        <v>3756</v>
      </c>
      <c r="F19" s="1331">
        <v>1505</v>
      </c>
      <c r="G19" s="1331">
        <v>0</v>
      </c>
      <c r="H19" s="1332">
        <v>11608</v>
      </c>
      <c r="I19" s="1331"/>
      <c r="J19" s="1331">
        <v>192</v>
      </c>
      <c r="K19" s="1331">
        <v>0</v>
      </c>
      <c r="L19" s="1329">
        <v>11800</v>
      </c>
      <c r="M19" s="609"/>
    </row>
    <row r="20" spans="1:13" ht="9.75" customHeight="1" x14ac:dyDescent="0.2">
      <c r="A20" s="626">
        <v>26</v>
      </c>
      <c r="B20" s="1314" t="s">
        <v>188</v>
      </c>
      <c r="C20" s="607" t="s">
        <v>571</v>
      </c>
      <c r="D20" s="1331">
        <v>170373</v>
      </c>
      <c r="E20" s="1331">
        <v>2694</v>
      </c>
      <c r="F20" s="1331">
        <v>33774</v>
      </c>
      <c r="G20" s="1331">
        <v>-98063</v>
      </c>
      <c r="H20" s="1332">
        <v>108778</v>
      </c>
      <c r="I20" s="1331"/>
      <c r="J20" s="1331">
        <v>1923</v>
      </c>
      <c r="K20" s="1331">
        <v>-96410</v>
      </c>
      <c r="L20" s="1329">
        <v>14291</v>
      </c>
      <c r="M20" s="609"/>
    </row>
    <row r="21" spans="1:13" ht="9.75" customHeight="1" x14ac:dyDescent="0.2">
      <c r="A21" s="626">
        <v>27</v>
      </c>
      <c r="B21" s="1314" t="s">
        <v>575</v>
      </c>
      <c r="C21" s="607" t="s">
        <v>571</v>
      </c>
      <c r="D21" s="1331">
        <v>19212</v>
      </c>
      <c r="E21" s="1331">
        <v>1270</v>
      </c>
      <c r="F21" s="1331">
        <v>193005</v>
      </c>
      <c r="G21" s="1331">
        <v>0</v>
      </c>
      <c r="H21" s="1332">
        <v>213487</v>
      </c>
      <c r="I21" s="1331"/>
      <c r="J21" s="1331">
        <v>15247</v>
      </c>
      <c r="K21" s="1331">
        <v>0</v>
      </c>
      <c r="L21" s="1329">
        <v>228734</v>
      </c>
      <c r="M21" s="609"/>
    </row>
    <row r="22" spans="1:13" ht="9.75" customHeight="1" x14ac:dyDescent="0.2">
      <c r="A22" s="626">
        <v>28</v>
      </c>
      <c r="B22" s="1314" t="s">
        <v>576</v>
      </c>
      <c r="C22" s="607" t="s">
        <v>571</v>
      </c>
      <c r="D22" s="1331">
        <v>7153</v>
      </c>
      <c r="E22" s="1331">
        <v>7581</v>
      </c>
      <c r="F22" s="1331">
        <v>3299</v>
      </c>
      <c r="G22" s="1331">
        <v>-245</v>
      </c>
      <c r="H22" s="1332">
        <v>17788</v>
      </c>
      <c r="I22" s="1331"/>
      <c r="J22" s="1331">
        <v>11622</v>
      </c>
      <c r="K22" s="1331">
        <v>-1311</v>
      </c>
      <c r="L22" s="1329">
        <v>28099</v>
      </c>
      <c r="M22" s="609"/>
    </row>
    <row r="23" spans="1:13" s="897" customFormat="1" ht="15" customHeight="1" x14ac:dyDescent="0.2">
      <c r="A23" s="627" t="s">
        <v>577</v>
      </c>
      <c r="B23" s="1322" t="s">
        <v>101</v>
      </c>
      <c r="C23" s="894" t="s">
        <v>571</v>
      </c>
      <c r="D23" s="1837">
        <v>-52004</v>
      </c>
      <c r="E23" s="1837">
        <v>6485</v>
      </c>
      <c r="F23" s="1838">
        <v>-12481</v>
      </c>
      <c r="G23" s="1837">
        <v>0</v>
      </c>
      <c r="H23" s="1838">
        <v>-58000</v>
      </c>
      <c r="I23" s="1837"/>
      <c r="J23" s="1838">
        <v>19951</v>
      </c>
      <c r="K23" s="1837">
        <v>0</v>
      </c>
      <c r="L23" s="1330">
        <v>-38049</v>
      </c>
      <c r="M23" s="895"/>
    </row>
    <row r="24" spans="1:13" s="897" customFormat="1" ht="15" customHeight="1" x14ac:dyDescent="0.2">
      <c r="A24" s="627" t="s">
        <v>578</v>
      </c>
      <c r="B24" s="1322" t="s">
        <v>102</v>
      </c>
      <c r="C24" s="894" t="s">
        <v>571</v>
      </c>
      <c r="D24" s="1837">
        <v>-56273</v>
      </c>
      <c r="E24" s="1837">
        <v>-1112</v>
      </c>
      <c r="F24" s="1837">
        <v>-12760</v>
      </c>
      <c r="G24" s="1837">
        <v>0</v>
      </c>
      <c r="H24" s="1837">
        <v>-70145</v>
      </c>
      <c r="I24" s="1837"/>
      <c r="J24" s="1837">
        <v>7844</v>
      </c>
      <c r="K24" s="1837">
        <v>0</v>
      </c>
      <c r="L24" s="1837">
        <v>-62301</v>
      </c>
      <c r="M24" s="895"/>
    </row>
    <row r="25" spans="1:13" s="897" customFormat="1" ht="14.25" customHeight="1" x14ac:dyDescent="0.2">
      <c r="A25" s="625"/>
      <c r="B25" s="1321" t="s">
        <v>579</v>
      </c>
      <c r="C25" s="894" t="s">
        <v>571</v>
      </c>
      <c r="D25" s="1837"/>
      <c r="E25" s="1837"/>
      <c r="F25" s="1838"/>
      <c r="G25" s="1837"/>
      <c r="H25" s="1838"/>
      <c r="I25" s="1837"/>
      <c r="J25" s="1838"/>
      <c r="K25" s="1837"/>
      <c r="L25" s="1330"/>
      <c r="M25" s="895"/>
    </row>
    <row r="26" spans="1:13" s="897" customFormat="1" ht="11.25" customHeight="1" x14ac:dyDescent="0.2">
      <c r="A26" s="625">
        <v>31</v>
      </c>
      <c r="B26" s="1310" t="s">
        <v>514</v>
      </c>
      <c r="C26" s="894" t="s">
        <v>571</v>
      </c>
      <c r="D26" s="1837">
        <v>6942</v>
      </c>
      <c r="E26" s="1837">
        <v>5066</v>
      </c>
      <c r="F26" s="1837">
        <v>459</v>
      </c>
      <c r="G26" s="1837">
        <v>0</v>
      </c>
      <c r="H26" s="1837">
        <v>12467</v>
      </c>
      <c r="I26" s="1837"/>
      <c r="J26" s="1837">
        <v>22396</v>
      </c>
      <c r="K26" s="1837">
        <v>0</v>
      </c>
      <c r="L26" s="1837">
        <v>34863</v>
      </c>
      <c r="M26" s="895"/>
    </row>
    <row r="27" spans="1:13" ht="9.75" customHeight="1" x14ac:dyDescent="0.2">
      <c r="A27" s="626">
        <v>311</v>
      </c>
      <c r="B27" s="1314" t="s">
        <v>580</v>
      </c>
      <c r="C27" s="607" t="s">
        <v>571</v>
      </c>
      <c r="D27" s="1331">
        <v>6292</v>
      </c>
      <c r="E27" s="1331">
        <v>6460</v>
      </c>
      <c r="F27" s="1331">
        <v>459</v>
      </c>
      <c r="G27" s="1331">
        <v>0</v>
      </c>
      <c r="H27" s="1332">
        <v>13211</v>
      </c>
      <c r="I27" s="1331"/>
      <c r="J27" s="1331">
        <v>24367</v>
      </c>
      <c r="K27" s="1331">
        <v>0</v>
      </c>
      <c r="L27" s="1329">
        <v>37578</v>
      </c>
      <c r="M27" s="609"/>
    </row>
    <row r="28" spans="1:13" ht="9.75" customHeight="1" x14ac:dyDescent="0.2">
      <c r="A28" s="626">
        <v>312</v>
      </c>
      <c r="B28" s="1314" t="s">
        <v>581</v>
      </c>
      <c r="C28" s="607" t="s">
        <v>571</v>
      </c>
      <c r="D28" s="1331">
        <v>0</v>
      </c>
      <c r="E28" s="1331">
        <v>401</v>
      </c>
      <c r="F28" s="1331">
        <v>0</v>
      </c>
      <c r="G28" s="1331">
        <v>0</v>
      </c>
      <c r="H28" s="1332">
        <v>401</v>
      </c>
      <c r="I28" s="1331"/>
      <c r="J28" s="1331">
        <v>41</v>
      </c>
      <c r="K28" s="1331">
        <v>0</v>
      </c>
      <c r="L28" s="1329">
        <v>442</v>
      </c>
      <c r="M28" s="609"/>
    </row>
    <row r="29" spans="1:13" ht="9.75" customHeight="1" x14ac:dyDescent="0.2">
      <c r="A29" s="626">
        <v>313</v>
      </c>
      <c r="B29" s="1314" t="s">
        <v>687</v>
      </c>
      <c r="C29" s="607" t="s">
        <v>571</v>
      </c>
      <c r="D29" s="1331">
        <v>442</v>
      </c>
      <c r="E29" s="1331">
        <v>0</v>
      </c>
      <c r="F29" s="1331">
        <v>0</v>
      </c>
      <c r="G29" s="1331">
        <v>0</v>
      </c>
      <c r="H29" s="1332">
        <v>442</v>
      </c>
      <c r="I29" s="1331"/>
      <c r="J29" s="1331">
        <v>111</v>
      </c>
      <c r="K29" s="1331">
        <v>0</v>
      </c>
      <c r="L29" s="1329">
        <v>553</v>
      </c>
      <c r="M29" s="609"/>
    </row>
    <row r="30" spans="1:13" ht="9.75" customHeight="1" x14ac:dyDescent="0.2">
      <c r="A30" s="626">
        <v>314</v>
      </c>
      <c r="B30" s="1314" t="s">
        <v>688</v>
      </c>
      <c r="C30" s="607" t="s">
        <v>571</v>
      </c>
      <c r="D30" s="1331">
        <v>208</v>
      </c>
      <c r="E30" s="1331">
        <v>-1795</v>
      </c>
      <c r="F30" s="1331">
        <v>0</v>
      </c>
      <c r="G30" s="1331">
        <v>0</v>
      </c>
      <c r="H30" s="1332">
        <v>-1587</v>
      </c>
      <c r="I30" s="1331"/>
      <c r="J30" s="1331">
        <v>-2123</v>
      </c>
      <c r="K30" s="1331">
        <v>0</v>
      </c>
      <c r="L30" s="1329">
        <v>-3710</v>
      </c>
      <c r="M30" s="609"/>
    </row>
    <row r="31" spans="1:13" ht="15" customHeight="1" x14ac:dyDescent="0.2">
      <c r="A31" s="627" t="s">
        <v>689</v>
      </c>
      <c r="B31" s="1322" t="s">
        <v>103</v>
      </c>
      <c r="C31" s="607" t="s">
        <v>571</v>
      </c>
      <c r="D31" s="1331">
        <v>-63215</v>
      </c>
      <c r="E31" s="1331">
        <v>-6178</v>
      </c>
      <c r="F31" s="1331">
        <v>-13219</v>
      </c>
      <c r="G31" s="1331">
        <v>0</v>
      </c>
      <c r="H31" s="1331">
        <v>-82612</v>
      </c>
      <c r="I31" s="1331"/>
      <c r="J31" s="1328">
        <v>-14552</v>
      </c>
      <c r="K31" s="1331">
        <v>0</v>
      </c>
      <c r="L31" s="1331">
        <v>-97164</v>
      </c>
      <c r="M31" s="609"/>
    </row>
    <row r="32" spans="1:13" s="897" customFormat="1" ht="24" customHeight="1" x14ac:dyDescent="0.2">
      <c r="A32" s="823"/>
      <c r="B32" s="1323" t="s">
        <v>690</v>
      </c>
      <c r="C32" s="894" t="s">
        <v>571</v>
      </c>
      <c r="D32" s="1837"/>
      <c r="E32" s="1837"/>
      <c r="F32" s="1838"/>
      <c r="G32" s="1837"/>
      <c r="H32" s="1838"/>
      <c r="I32" s="1837"/>
      <c r="J32" s="1838"/>
      <c r="K32" s="1837"/>
      <c r="L32" s="1330"/>
      <c r="M32" s="895"/>
    </row>
    <row r="33" spans="1:13" s="897" customFormat="1" ht="11.25" customHeight="1" x14ac:dyDescent="0.2">
      <c r="A33" s="625">
        <v>32</v>
      </c>
      <c r="B33" s="1310" t="s">
        <v>56</v>
      </c>
      <c r="C33" s="894" t="s">
        <v>571</v>
      </c>
      <c r="D33" s="1837">
        <v>-6013</v>
      </c>
      <c r="E33" s="1837">
        <v>3920</v>
      </c>
      <c r="F33" s="1837">
        <v>-4803</v>
      </c>
      <c r="G33" s="1837">
        <v>-7734</v>
      </c>
      <c r="H33" s="1837">
        <v>-14630</v>
      </c>
      <c r="I33" s="1837"/>
      <c r="J33" s="1837">
        <v>-631</v>
      </c>
      <c r="K33" s="1837">
        <v>-53</v>
      </c>
      <c r="L33" s="1837">
        <v>-15314</v>
      </c>
      <c r="M33" s="895"/>
    </row>
    <row r="34" spans="1:13" ht="9.75" customHeight="1" x14ac:dyDescent="0.2">
      <c r="A34" s="626">
        <v>321</v>
      </c>
      <c r="B34" s="1314" t="s">
        <v>435</v>
      </c>
      <c r="C34" s="607" t="s">
        <v>571</v>
      </c>
      <c r="D34" s="1331">
        <v>-1654</v>
      </c>
      <c r="E34" s="1331">
        <v>1315</v>
      </c>
      <c r="F34" s="1331">
        <v>-5261</v>
      </c>
      <c r="G34" s="1331">
        <v>-7734</v>
      </c>
      <c r="H34" s="1332">
        <v>-13334</v>
      </c>
      <c r="I34" s="1331"/>
      <c r="J34" s="1331">
        <v>-640</v>
      </c>
      <c r="K34" s="1331">
        <v>-53</v>
      </c>
      <c r="L34" s="1329">
        <v>-14027</v>
      </c>
      <c r="M34" s="609"/>
    </row>
    <row r="35" spans="1:13" ht="9.75" customHeight="1" x14ac:dyDescent="0.2">
      <c r="A35" s="626">
        <v>322</v>
      </c>
      <c r="B35" s="1314" t="s">
        <v>437</v>
      </c>
      <c r="C35" s="607" t="s">
        <v>571</v>
      </c>
      <c r="D35" s="1331">
        <v>-4359</v>
      </c>
      <c r="E35" s="1331">
        <v>2605</v>
      </c>
      <c r="F35" s="1331">
        <v>458</v>
      </c>
      <c r="G35" s="1331">
        <v>0</v>
      </c>
      <c r="H35" s="1332">
        <v>-1296</v>
      </c>
      <c r="I35" s="1331"/>
      <c r="J35" s="1331">
        <v>9</v>
      </c>
      <c r="K35" s="1331">
        <v>0</v>
      </c>
      <c r="L35" s="1329">
        <v>-1287</v>
      </c>
      <c r="M35" s="609"/>
    </row>
    <row r="36" spans="1:13" ht="9.75" customHeight="1" x14ac:dyDescent="0.2">
      <c r="A36" s="626">
        <v>323</v>
      </c>
      <c r="B36" s="1314" t="s">
        <v>438</v>
      </c>
      <c r="C36" s="607" t="s">
        <v>571</v>
      </c>
      <c r="D36" s="1331">
        <v>0</v>
      </c>
      <c r="E36" s="1331">
        <v>0</v>
      </c>
      <c r="F36" s="1331">
        <v>0</v>
      </c>
      <c r="G36" s="1331">
        <v>0</v>
      </c>
      <c r="H36" s="1332">
        <v>0</v>
      </c>
      <c r="I36" s="1331"/>
      <c r="J36" s="1331">
        <v>0</v>
      </c>
      <c r="K36" s="1331">
        <v>0</v>
      </c>
      <c r="L36" s="1329">
        <v>0</v>
      </c>
      <c r="M36" s="609"/>
    </row>
    <row r="37" spans="1:13" s="897" customFormat="1" ht="15" customHeight="1" x14ac:dyDescent="0.2">
      <c r="A37" s="625">
        <v>33</v>
      </c>
      <c r="B37" s="1310" t="s">
        <v>51</v>
      </c>
      <c r="C37" s="894" t="s">
        <v>571</v>
      </c>
      <c r="D37" s="1837">
        <v>57202</v>
      </c>
      <c r="E37" s="1837">
        <v>10098</v>
      </c>
      <c r="F37" s="1837">
        <v>8416</v>
      </c>
      <c r="G37" s="1837">
        <v>-7734</v>
      </c>
      <c r="H37" s="1837">
        <v>67982</v>
      </c>
      <c r="I37" s="1837"/>
      <c r="J37" s="1837">
        <v>13921</v>
      </c>
      <c r="K37" s="1837">
        <v>-53</v>
      </c>
      <c r="L37" s="1837">
        <v>81850</v>
      </c>
      <c r="M37" s="895"/>
    </row>
    <row r="38" spans="1:13" ht="9.75" customHeight="1" x14ac:dyDescent="0.2">
      <c r="A38" s="626">
        <v>331</v>
      </c>
      <c r="B38" s="1314" t="s">
        <v>435</v>
      </c>
      <c r="C38" s="607" t="s">
        <v>571</v>
      </c>
      <c r="D38" s="1331">
        <v>11629</v>
      </c>
      <c r="E38" s="1331">
        <v>7860</v>
      </c>
      <c r="F38" s="1331">
        <v>8416</v>
      </c>
      <c r="G38" s="1331">
        <v>-7734</v>
      </c>
      <c r="H38" s="1332">
        <v>20171</v>
      </c>
      <c r="I38" s="1331"/>
      <c r="J38" s="1331">
        <v>11013</v>
      </c>
      <c r="K38" s="1331">
        <v>-53</v>
      </c>
      <c r="L38" s="1329">
        <v>31131</v>
      </c>
      <c r="M38" s="609"/>
    </row>
    <row r="39" spans="1:13" ht="10.5" customHeight="1" x14ac:dyDescent="0.2">
      <c r="A39" s="629">
        <v>332</v>
      </c>
      <c r="B39" s="1324" t="s">
        <v>437</v>
      </c>
      <c r="C39" s="613" t="s">
        <v>571</v>
      </c>
      <c r="D39" s="1839">
        <v>45573</v>
      </c>
      <c r="E39" s="1839">
        <v>2238</v>
      </c>
      <c r="F39" s="1839">
        <v>0</v>
      </c>
      <c r="G39" s="1839">
        <v>0</v>
      </c>
      <c r="H39" s="1840">
        <v>47811</v>
      </c>
      <c r="I39" s="1839"/>
      <c r="J39" s="1839">
        <v>2908</v>
      </c>
      <c r="K39" s="1839">
        <v>0</v>
      </c>
      <c r="L39" s="1841">
        <v>50719</v>
      </c>
      <c r="M39" s="609"/>
    </row>
    <row r="40" spans="1:13" ht="22.5" customHeight="1" x14ac:dyDescent="0.2">
      <c r="A40" s="3353" t="s">
        <v>439</v>
      </c>
      <c r="B40" s="3353"/>
      <c r="C40" s="606" t="s">
        <v>571</v>
      </c>
      <c r="D40" s="1842">
        <v>0</v>
      </c>
      <c r="E40" s="1842">
        <v>0</v>
      </c>
      <c r="F40" s="1842">
        <v>0</v>
      </c>
      <c r="G40" s="1842">
        <v>0</v>
      </c>
      <c r="H40" s="1842">
        <v>0</v>
      </c>
      <c r="I40" s="1842"/>
      <c r="J40" s="1842">
        <v>0</v>
      </c>
      <c r="K40" s="1842">
        <v>0</v>
      </c>
      <c r="L40" s="1842">
        <v>0</v>
      </c>
    </row>
    <row r="41" spans="1:13" ht="12" customHeight="1" x14ac:dyDescent="0.2">
      <c r="A41" s="614" t="s">
        <v>58</v>
      </c>
      <c r="B41" s="607"/>
      <c r="C41" s="615"/>
      <c r="D41" s="1241"/>
      <c r="E41" s="1241"/>
      <c r="F41" s="1241"/>
      <c r="G41" s="1241"/>
      <c r="H41" s="1241"/>
      <c r="I41" s="1241"/>
      <c r="J41" s="1241"/>
      <c r="K41" s="1241"/>
      <c r="L41" s="1241"/>
    </row>
    <row r="42" spans="1:13" ht="9.75" customHeight="1" x14ac:dyDescent="0.2">
      <c r="A42" s="614" t="s">
        <v>59</v>
      </c>
      <c r="B42" s="607"/>
      <c r="C42" s="615"/>
      <c r="D42" s="1241"/>
      <c r="E42" s="1241"/>
      <c r="F42" s="1241"/>
      <c r="G42" s="1241"/>
      <c r="H42" s="1241"/>
      <c r="I42" s="1241"/>
      <c r="J42" s="1241"/>
      <c r="K42" s="1241"/>
      <c r="L42" s="1241"/>
    </row>
    <row r="43" spans="1:13" ht="10.5" customHeight="1" x14ac:dyDescent="0.2">
      <c r="A43" s="616" t="s">
        <v>6</v>
      </c>
      <c r="B43" s="616"/>
      <c r="C43" s="616"/>
      <c r="D43" s="1242"/>
      <c r="E43" s="1242"/>
      <c r="F43" s="1242"/>
      <c r="G43" s="1242"/>
      <c r="H43" s="1242"/>
      <c r="I43" s="1242"/>
      <c r="J43" s="1242"/>
      <c r="K43" s="1242"/>
      <c r="L43" s="1242"/>
      <c r="M43" s="616"/>
    </row>
    <row r="44" spans="1:13" ht="10.5" customHeight="1" x14ac:dyDescent="0.2">
      <c r="A44" s="617"/>
      <c r="B44" s="617"/>
      <c r="C44" s="617"/>
      <c r="D44" s="1243"/>
      <c r="E44" s="1243"/>
      <c r="F44" s="1243"/>
      <c r="G44" s="1243"/>
      <c r="H44" s="1243"/>
      <c r="I44" s="1243"/>
      <c r="J44" s="1243"/>
      <c r="K44" s="1243"/>
      <c r="L44" s="1243"/>
      <c r="M44" s="616"/>
    </row>
  </sheetData>
  <mergeCells count="11">
    <mergeCell ref="K4:K5"/>
    <mergeCell ref="L4:L5"/>
    <mergeCell ref="A40:B40"/>
    <mergeCell ref="G1:K1"/>
    <mergeCell ref="G2:L2"/>
    <mergeCell ref="G3:H3"/>
    <mergeCell ref="A4:B5"/>
    <mergeCell ref="D4:H4"/>
    <mergeCell ref="I4:I5"/>
    <mergeCell ref="J4:J5"/>
    <mergeCell ref="A1:B1"/>
  </mergeCells>
  <phoneticPr fontId="2" type="noConversion"/>
  <printOptions horizontalCentered="1"/>
  <pageMargins left="0.19685039370078741" right="0.19685039370078741" top="0.6692913385826772" bottom="0.51181102362204722" header="0" footer="0.31496062992125984"/>
  <pageSetup paperSize="9" scale="96" firstPageNumber="31" fitToWidth="0" fitToHeight="0" orientation="landscape" r:id="rId1"/>
  <headerFooter alignWithMargins="0">
    <oddFooter>&amp;C&amp;P</oddFooter>
  </headerFooter>
  <rowBreaks count="1" manualBreakCount="1">
    <brk id="43" max="16383" man="1"/>
  </row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3"/>
  <dimension ref="A1:O51"/>
  <sheetViews>
    <sheetView view="pageBreakPreview" topLeftCell="A4" zoomScaleNormal="100" zoomScaleSheetLayoutView="100" workbookViewId="0">
      <selection activeCell="P16" sqref="P16"/>
    </sheetView>
  </sheetViews>
  <sheetFormatPr defaultRowHeight="12.75" x14ac:dyDescent="0.2"/>
  <cols>
    <col min="1" max="1" width="4.7109375" style="3003" customWidth="1"/>
    <col min="2" max="2" width="35.28515625" style="3003" customWidth="1"/>
    <col min="3" max="3" width="0.85546875" style="3003" customWidth="1"/>
    <col min="4" max="4" width="10" style="3068" customWidth="1"/>
    <col min="5" max="5" width="11.140625" style="3068" customWidth="1"/>
    <col min="6" max="12" width="10" style="3068" customWidth="1"/>
    <col min="13" max="13" width="3.28515625" style="3003" customWidth="1"/>
    <col min="14" max="14" width="9.140625" style="3003"/>
    <col min="15" max="15" width="9.7109375" style="3003" bestFit="1" customWidth="1"/>
    <col min="16" max="16384" width="9.140625" style="3003"/>
  </cols>
  <sheetData>
    <row r="1" spans="1:15" ht="27.75" customHeight="1" x14ac:dyDescent="0.2">
      <c r="A1" s="3412" t="s">
        <v>184</v>
      </c>
      <c r="B1" s="3413"/>
      <c r="C1" s="2999"/>
      <c r="D1" s="3000"/>
      <c r="E1" s="3001"/>
      <c r="F1" s="3001"/>
      <c r="G1" s="3400" t="str">
        <f>[1]Coverpage!I7</f>
        <v>Poland</v>
      </c>
      <c r="H1" s="3400"/>
      <c r="I1" s="3400"/>
      <c r="J1" s="3400"/>
      <c r="K1" s="3400"/>
      <c r="L1" s="3002">
        <f>[1]Coverpage!I9</f>
        <v>964</v>
      </c>
    </row>
    <row r="2" spans="1:15" x14ac:dyDescent="0.2">
      <c r="A2" s="3004" t="s">
        <v>7</v>
      </c>
      <c r="B2" s="3005"/>
      <c r="C2" s="3006"/>
      <c r="D2" s="3001"/>
      <c r="E2" s="3001"/>
      <c r="F2" s="3001"/>
      <c r="G2" s="3401" t="s">
        <v>549</v>
      </c>
      <c r="H2" s="3401"/>
      <c r="I2" s="3401"/>
      <c r="J2" s="3401"/>
      <c r="K2" s="3401"/>
      <c r="L2" s="3401"/>
    </row>
    <row r="3" spans="1:15" ht="12" customHeight="1" x14ac:dyDescent="0.2">
      <c r="A3" s="3007"/>
      <c r="B3" s="3008"/>
      <c r="C3" s="3009"/>
      <c r="D3" s="3010"/>
      <c r="E3" s="3011"/>
      <c r="F3" s="3011"/>
      <c r="G3" s="3402" t="s">
        <v>550</v>
      </c>
      <c r="H3" s="3402"/>
      <c r="I3" s="3012">
        <v>2009</v>
      </c>
      <c r="J3" s="3011"/>
      <c r="K3" s="3011"/>
      <c r="L3" s="3013"/>
    </row>
    <row r="4" spans="1:15" ht="12" customHeight="1" x14ac:dyDescent="0.2">
      <c r="A4" s="3403" t="s">
        <v>8</v>
      </c>
      <c r="B4" s="3404"/>
      <c r="C4" s="3014"/>
      <c r="D4" s="3405" t="s">
        <v>552</v>
      </c>
      <c r="E4" s="3406"/>
      <c r="F4" s="3406"/>
      <c r="G4" s="3406"/>
      <c r="H4" s="3407"/>
      <c r="I4" s="3408" t="s">
        <v>553</v>
      </c>
      <c r="J4" s="3410" t="s">
        <v>554</v>
      </c>
      <c r="K4" s="3408" t="s">
        <v>555</v>
      </c>
      <c r="L4" s="3411" t="s">
        <v>943</v>
      </c>
    </row>
    <row r="5" spans="1:15" ht="34.5" x14ac:dyDescent="0.2">
      <c r="A5" s="3403"/>
      <c r="B5" s="3404"/>
      <c r="C5" s="3014"/>
      <c r="D5" s="3015" t="s">
        <v>556</v>
      </c>
      <c r="E5" s="3016" t="s">
        <v>557</v>
      </c>
      <c r="F5" s="3017" t="s">
        <v>558</v>
      </c>
      <c r="G5" s="3016" t="s">
        <v>555</v>
      </c>
      <c r="H5" s="3017" t="s">
        <v>944</v>
      </c>
      <c r="I5" s="3409"/>
      <c r="J5" s="3410"/>
      <c r="K5" s="3409"/>
      <c r="L5" s="3411"/>
    </row>
    <row r="6" spans="1:15" ht="10.5" customHeight="1" x14ac:dyDescent="0.2">
      <c r="A6" s="3018"/>
      <c r="B6" s="3019"/>
      <c r="C6" s="3019"/>
      <c r="D6" s="3020" t="s">
        <v>559</v>
      </c>
      <c r="E6" s="3021" t="s">
        <v>560</v>
      </c>
      <c r="F6" s="3022" t="s">
        <v>561</v>
      </c>
      <c r="G6" s="3021" t="s">
        <v>562</v>
      </c>
      <c r="H6" s="3022" t="s">
        <v>563</v>
      </c>
      <c r="I6" s="3021" t="s">
        <v>564</v>
      </c>
      <c r="J6" s="3022" t="s">
        <v>565</v>
      </c>
      <c r="K6" s="3021" t="s">
        <v>566</v>
      </c>
      <c r="L6" s="3023" t="s">
        <v>567</v>
      </c>
    </row>
    <row r="7" spans="1:15" ht="10.5" customHeight="1" x14ac:dyDescent="0.2">
      <c r="A7" s="3024"/>
      <c r="B7" s="3025" t="s">
        <v>568</v>
      </c>
      <c r="C7" s="3026"/>
      <c r="D7" s="3027" t="s">
        <v>9</v>
      </c>
      <c r="E7" s="3027" t="s">
        <v>9</v>
      </c>
      <c r="F7" s="3027" t="s">
        <v>9</v>
      </c>
      <c r="G7" s="3027" t="s">
        <v>9</v>
      </c>
      <c r="H7" s="3028" t="s">
        <v>9</v>
      </c>
      <c r="I7" s="3027"/>
      <c r="J7" s="3028" t="s">
        <v>9</v>
      </c>
      <c r="K7" s="3027" t="s">
        <v>9</v>
      </c>
      <c r="L7" s="3029" t="s">
        <v>9</v>
      </c>
    </row>
    <row r="8" spans="1:15" s="3036" customFormat="1" ht="12" customHeight="1" x14ac:dyDescent="0.2">
      <c r="A8" s="3030"/>
      <c r="B8" s="3031" t="s">
        <v>10</v>
      </c>
      <c r="C8" s="3032" t="s">
        <v>571</v>
      </c>
      <c r="D8" s="3033"/>
      <c r="E8" s="3033"/>
      <c r="F8" s="3034"/>
      <c r="G8" s="3033"/>
      <c r="H8" s="3034"/>
      <c r="I8" s="3033"/>
      <c r="J8" s="3034"/>
      <c r="K8" s="3033"/>
      <c r="L8" s="3035"/>
    </row>
    <row r="9" spans="1:15" s="3036" customFormat="1" ht="11.25" customHeight="1" x14ac:dyDescent="0.2">
      <c r="A9" s="3030">
        <v>1</v>
      </c>
      <c r="B9" s="3031" t="s">
        <v>55</v>
      </c>
      <c r="C9" s="3032" t="s">
        <v>571</v>
      </c>
      <c r="D9" s="3037">
        <v>235586</v>
      </c>
      <c r="E9" s="3037">
        <v>50354</v>
      </c>
      <c r="F9" s="3037">
        <v>225158</v>
      </c>
      <c r="G9" s="3037">
        <v>-98937</v>
      </c>
      <c r="H9" s="3037">
        <v>412161</v>
      </c>
      <c r="I9" s="3037"/>
      <c r="J9" s="3037">
        <v>175644</v>
      </c>
      <c r="K9" s="3037">
        <v>-98087</v>
      </c>
      <c r="L9" s="3037">
        <v>489718</v>
      </c>
      <c r="O9" s="3038"/>
    </row>
    <row r="10" spans="1:15" ht="9.75" customHeight="1" x14ac:dyDescent="0.2">
      <c r="A10" s="3039">
        <v>11</v>
      </c>
      <c r="B10" s="3040" t="s">
        <v>11</v>
      </c>
      <c r="C10" s="3041" t="s">
        <v>571</v>
      </c>
      <c r="D10" s="3042">
        <v>215485</v>
      </c>
      <c r="E10" s="3042">
        <v>7910</v>
      </c>
      <c r="F10" s="3043">
        <v>0</v>
      </c>
      <c r="G10" s="3042">
        <v>-386</v>
      </c>
      <c r="H10" s="3043">
        <v>223009</v>
      </c>
      <c r="I10" s="3042"/>
      <c r="J10" s="3043">
        <v>56259</v>
      </c>
      <c r="K10" s="3042">
        <v>-1593</v>
      </c>
      <c r="L10" s="3044">
        <v>277675</v>
      </c>
    </row>
    <row r="11" spans="1:15" ht="9.75" customHeight="1" x14ac:dyDescent="0.2">
      <c r="A11" s="3039">
        <v>12</v>
      </c>
      <c r="B11" s="3040" t="s">
        <v>12</v>
      </c>
      <c r="C11" s="3041" t="s">
        <v>571</v>
      </c>
      <c r="D11" s="3042">
        <v>0</v>
      </c>
      <c r="E11" s="3042">
        <v>0</v>
      </c>
      <c r="F11" s="3043">
        <v>150392</v>
      </c>
      <c r="G11" s="3042">
        <v>0</v>
      </c>
      <c r="H11" s="3043">
        <v>150392</v>
      </c>
      <c r="I11" s="3042"/>
      <c r="J11" s="3043">
        <v>0</v>
      </c>
      <c r="K11" s="3042">
        <v>0</v>
      </c>
      <c r="L11" s="3044">
        <v>150392</v>
      </c>
    </row>
    <row r="12" spans="1:15" ht="9.75" customHeight="1" x14ac:dyDescent="0.2">
      <c r="A12" s="3039">
        <v>13</v>
      </c>
      <c r="B12" s="3040" t="s">
        <v>13</v>
      </c>
      <c r="C12" s="3041" t="s">
        <v>571</v>
      </c>
      <c r="D12" s="3042">
        <v>5775</v>
      </c>
      <c r="E12" s="3042">
        <v>28540</v>
      </c>
      <c r="F12" s="3043">
        <v>69531</v>
      </c>
      <c r="G12" s="3042">
        <v>-98258</v>
      </c>
      <c r="H12" s="3043">
        <v>5588</v>
      </c>
      <c r="I12" s="3042"/>
      <c r="J12" s="3043">
        <v>93530</v>
      </c>
      <c r="K12" s="3042">
        <v>-96435</v>
      </c>
      <c r="L12" s="3044">
        <v>2683</v>
      </c>
    </row>
    <row r="13" spans="1:15" ht="9.75" customHeight="1" x14ac:dyDescent="0.2">
      <c r="A13" s="3039">
        <v>14</v>
      </c>
      <c r="B13" s="3040" t="s">
        <v>14</v>
      </c>
      <c r="C13" s="3041" t="s">
        <v>571</v>
      </c>
      <c r="D13" s="3042">
        <v>14326</v>
      </c>
      <c r="E13" s="3042">
        <v>13904</v>
      </c>
      <c r="F13" s="3043">
        <v>5235</v>
      </c>
      <c r="G13" s="3042">
        <v>-293</v>
      </c>
      <c r="H13" s="3043">
        <v>33172</v>
      </c>
      <c r="I13" s="3042"/>
      <c r="J13" s="3043">
        <v>25855</v>
      </c>
      <c r="K13" s="3042">
        <v>-59</v>
      </c>
      <c r="L13" s="3044">
        <v>58968</v>
      </c>
    </row>
    <row r="14" spans="1:15" s="3036" customFormat="1" ht="12" customHeight="1" x14ac:dyDescent="0.2">
      <c r="A14" s="3030">
        <v>2</v>
      </c>
      <c r="B14" s="3031" t="s">
        <v>523</v>
      </c>
      <c r="C14" s="3032" t="s">
        <v>571</v>
      </c>
      <c r="D14" s="3037">
        <v>290103</v>
      </c>
      <c r="E14" s="3037">
        <v>45895</v>
      </c>
      <c r="F14" s="3037">
        <v>237549</v>
      </c>
      <c r="G14" s="3037">
        <v>-98937</v>
      </c>
      <c r="H14" s="3037">
        <v>474610</v>
      </c>
      <c r="I14" s="3037"/>
      <c r="J14" s="3037">
        <v>160733</v>
      </c>
      <c r="K14" s="3037">
        <v>-98087</v>
      </c>
      <c r="L14" s="3037">
        <v>537256</v>
      </c>
    </row>
    <row r="15" spans="1:15" ht="9.75" customHeight="1" x14ac:dyDescent="0.2">
      <c r="A15" s="3039">
        <v>21</v>
      </c>
      <c r="B15" s="3040" t="s">
        <v>15</v>
      </c>
      <c r="C15" s="3041" t="s">
        <v>571</v>
      </c>
      <c r="D15" s="3042">
        <v>37074</v>
      </c>
      <c r="E15" s="3042">
        <v>19143</v>
      </c>
      <c r="F15" s="3043">
        <v>3090</v>
      </c>
      <c r="G15" s="3042">
        <v>0</v>
      </c>
      <c r="H15" s="3043">
        <v>59307</v>
      </c>
      <c r="I15" s="3042"/>
      <c r="J15" s="3043">
        <v>78358</v>
      </c>
      <c r="K15" s="3042">
        <v>0</v>
      </c>
      <c r="L15" s="3044">
        <v>137665</v>
      </c>
    </row>
    <row r="16" spans="1:15" ht="9.75" customHeight="1" x14ac:dyDescent="0.2">
      <c r="A16" s="3039">
        <v>22</v>
      </c>
      <c r="B16" s="3040" t="s">
        <v>16</v>
      </c>
      <c r="C16" s="3041" t="s">
        <v>571</v>
      </c>
      <c r="D16" s="3042">
        <v>19163</v>
      </c>
      <c r="E16" s="3042">
        <v>11333</v>
      </c>
      <c r="F16" s="3043">
        <v>1545</v>
      </c>
      <c r="G16" s="3042">
        <v>-148</v>
      </c>
      <c r="H16" s="3043">
        <v>31893</v>
      </c>
      <c r="I16" s="3042"/>
      <c r="J16" s="3043">
        <v>52220</v>
      </c>
      <c r="K16" s="3042">
        <v>-340</v>
      </c>
      <c r="L16" s="3044">
        <v>83773</v>
      </c>
    </row>
    <row r="17" spans="1:12" ht="9.75" customHeight="1" x14ac:dyDescent="0.2">
      <c r="A17" s="3039">
        <v>24</v>
      </c>
      <c r="B17" s="3040" t="s">
        <v>573</v>
      </c>
      <c r="C17" s="3041" t="s">
        <v>571</v>
      </c>
      <c r="D17" s="3042">
        <v>32964</v>
      </c>
      <c r="E17" s="3042">
        <v>429</v>
      </c>
      <c r="F17" s="3043">
        <v>54</v>
      </c>
      <c r="G17" s="3042">
        <v>-286</v>
      </c>
      <c r="H17" s="3043">
        <v>33161</v>
      </c>
      <c r="I17" s="3042"/>
      <c r="J17" s="3043">
        <v>1683</v>
      </c>
      <c r="K17" s="3042">
        <v>-1</v>
      </c>
      <c r="L17" s="3044">
        <v>34843</v>
      </c>
    </row>
    <row r="18" spans="1:12" ht="9.75" customHeight="1" x14ac:dyDescent="0.2">
      <c r="A18" s="3039">
        <v>25</v>
      </c>
      <c r="B18" s="3040" t="s">
        <v>17</v>
      </c>
      <c r="C18" s="3041" t="s">
        <v>571</v>
      </c>
      <c r="D18" s="3042">
        <v>6360</v>
      </c>
      <c r="E18" s="3042">
        <v>3791</v>
      </c>
      <c r="F18" s="3043">
        <v>1505</v>
      </c>
      <c r="G18" s="3042">
        <v>0</v>
      </c>
      <c r="H18" s="3043">
        <v>11656</v>
      </c>
      <c r="I18" s="3042"/>
      <c r="J18" s="3043">
        <v>192</v>
      </c>
      <c r="K18" s="3042">
        <v>0</v>
      </c>
      <c r="L18" s="3044">
        <v>11848</v>
      </c>
    </row>
    <row r="19" spans="1:12" ht="9.75" customHeight="1" x14ac:dyDescent="0.2">
      <c r="A19" s="3039">
        <v>26</v>
      </c>
      <c r="B19" s="3040" t="s">
        <v>13</v>
      </c>
      <c r="C19" s="3041" t="s">
        <v>571</v>
      </c>
      <c r="D19" s="3042">
        <v>169559</v>
      </c>
      <c r="E19" s="3042">
        <v>2795</v>
      </c>
      <c r="F19" s="3043">
        <v>33774</v>
      </c>
      <c r="G19" s="3042">
        <v>-98258</v>
      </c>
      <c r="H19" s="3043">
        <v>107870</v>
      </c>
      <c r="I19" s="3042"/>
      <c r="J19" s="3043">
        <v>2954</v>
      </c>
      <c r="K19" s="3042">
        <v>-96435</v>
      </c>
      <c r="L19" s="3044">
        <v>14389</v>
      </c>
    </row>
    <row r="20" spans="1:12" ht="9.75" customHeight="1" x14ac:dyDescent="0.2">
      <c r="A20" s="3039">
        <v>27</v>
      </c>
      <c r="B20" s="3040" t="s">
        <v>18</v>
      </c>
      <c r="C20" s="3041" t="s">
        <v>571</v>
      </c>
      <c r="D20" s="3042">
        <v>19291</v>
      </c>
      <c r="E20" s="3042">
        <v>1267</v>
      </c>
      <c r="F20" s="3043">
        <v>194264</v>
      </c>
      <c r="G20" s="3042">
        <v>0</v>
      </c>
      <c r="H20" s="3043">
        <v>214822</v>
      </c>
      <c r="I20" s="3042"/>
      <c r="J20" s="3043">
        <v>15240</v>
      </c>
      <c r="K20" s="3042">
        <v>0</v>
      </c>
      <c r="L20" s="3044">
        <v>230062</v>
      </c>
    </row>
    <row r="21" spans="1:12" ht="9.75" customHeight="1" x14ac:dyDescent="0.2">
      <c r="A21" s="3039">
        <v>28</v>
      </c>
      <c r="B21" s="3040" t="s">
        <v>19</v>
      </c>
      <c r="C21" s="3041" t="s">
        <v>571</v>
      </c>
      <c r="D21" s="3042">
        <v>5692</v>
      </c>
      <c r="E21" s="3042">
        <v>7137</v>
      </c>
      <c r="F21" s="3043">
        <v>3317</v>
      </c>
      <c r="G21" s="3042">
        <v>-245</v>
      </c>
      <c r="H21" s="3043">
        <v>15901</v>
      </c>
      <c r="I21" s="3042"/>
      <c r="J21" s="3043">
        <v>10086</v>
      </c>
      <c r="K21" s="3042">
        <v>-1311</v>
      </c>
      <c r="L21" s="3044">
        <v>24676</v>
      </c>
    </row>
    <row r="22" spans="1:12" s="3036" customFormat="1" ht="12" customHeight="1" x14ac:dyDescent="0.2">
      <c r="A22" s="3045" t="s">
        <v>20</v>
      </c>
      <c r="B22" s="3046" t="s">
        <v>62</v>
      </c>
      <c r="C22" s="3032" t="s">
        <v>571</v>
      </c>
      <c r="D22" s="3037">
        <v>-54517</v>
      </c>
      <c r="E22" s="3037">
        <v>4459</v>
      </c>
      <c r="F22" s="3037">
        <v>-12391</v>
      </c>
      <c r="G22" s="3037">
        <v>0</v>
      </c>
      <c r="H22" s="3037">
        <v>-62449</v>
      </c>
      <c r="I22" s="3037"/>
      <c r="J22" s="3037">
        <v>14911</v>
      </c>
      <c r="K22" s="3037">
        <v>0</v>
      </c>
      <c r="L22" s="3037">
        <v>-47538</v>
      </c>
    </row>
    <row r="23" spans="1:12" s="3036" customFormat="1" ht="21" customHeight="1" x14ac:dyDescent="0.2">
      <c r="A23" s="3047"/>
      <c r="B23" s="3048" t="s">
        <v>21</v>
      </c>
      <c r="C23" s="3032" t="s">
        <v>571</v>
      </c>
      <c r="D23" s="3037"/>
      <c r="E23" s="3037"/>
      <c r="F23" s="3049"/>
      <c r="G23" s="3037"/>
      <c r="H23" s="3049"/>
      <c r="I23" s="3037"/>
      <c r="J23" s="3049"/>
      <c r="K23" s="3037"/>
      <c r="L23" s="3050"/>
    </row>
    <row r="24" spans="1:12" s="3036" customFormat="1" ht="11.25" customHeight="1" x14ac:dyDescent="0.2">
      <c r="A24" s="3030">
        <v>31.1</v>
      </c>
      <c r="B24" s="3031" t="s">
        <v>524</v>
      </c>
      <c r="C24" s="3032" t="s">
        <v>571</v>
      </c>
      <c r="D24" s="3037">
        <v>13161</v>
      </c>
      <c r="E24" s="3037">
        <v>14429</v>
      </c>
      <c r="F24" s="3037">
        <v>809</v>
      </c>
      <c r="G24" s="3037">
        <v>0</v>
      </c>
      <c r="H24" s="3037">
        <v>28399</v>
      </c>
      <c r="I24" s="3037"/>
      <c r="J24" s="3037">
        <v>37555</v>
      </c>
      <c r="K24" s="3037">
        <v>0</v>
      </c>
      <c r="L24" s="3037">
        <v>65954</v>
      </c>
    </row>
    <row r="25" spans="1:12" ht="9.75" customHeight="1" x14ac:dyDescent="0.2">
      <c r="A25" s="3039">
        <v>311.10000000000002</v>
      </c>
      <c r="B25" s="3040" t="s">
        <v>22</v>
      </c>
      <c r="C25" s="3041" t="s">
        <v>571</v>
      </c>
      <c r="D25" s="3042">
        <v>12510</v>
      </c>
      <c r="E25" s="3042">
        <v>14512</v>
      </c>
      <c r="F25" s="3043">
        <v>809</v>
      </c>
      <c r="G25" s="3042">
        <v>0</v>
      </c>
      <c r="H25" s="3043">
        <v>27831</v>
      </c>
      <c r="I25" s="3042"/>
      <c r="J25" s="3043">
        <v>36865</v>
      </c>
      <c r="K25" s="3042">
        <v>0</v>
      </c>
      <c r="L25" s="3044">
        <v>64696</v>
      </c>
    </row>
    <row r="26" spans="1:12" ht="9.75" customHeight="1" x14ac:dyDescent="0.2">
      <c r="A26" s="3039">
        <v>312.10000000000002</v>
      </c>
      <c r="B26" s="3040" t="s">
        <v>23</v>
      </c>
      <c r="C26" s="3041" t="s">
        <v>571</v>
      </c>
      <c r="D26" s="3042">
        <v>0</v>
      </c>
      <c r="E26" s="3042">
        <v>-90</v>
      </c>
      <c r="F26" s="3043">
        <v>0</v>
      </c>
      <c r="G26" s="3042">
        <v>0</v>
      </c>
      <c r="H26" s="3043">
        <v>-90</v>
      </c>
      <c r="I26" s="3042"/>
      <c r="J26" s="3043">
        <v>0</v>
      </c>
      <c r="K26" s="3042">
        <v>0</v>
      </c>
      <c r="L26" s="3044">
        <v>-90</v>
      </c>
    </row>
    <row r="27" spans="1:12" ht="9.75" customHeight="1" x14ac:dyDescent="0.2">
      <c r="A27" s="3039">
        <v>313.10000000000002</v>
      </c>
      <c r="B27" s="3040" t="s">
        <v>24</v>
      </c>
      <c r="C27" s="3041" t="s">
        <v>571</v>
      </c>
      <c r="D27" s="3042">
        <v>442</v>
      </c>
      <c r="E27" s="3042">
        <v>0</v>
      </c>
      <c r="F27" s="3043">
        <v>0</v>
      </c>
      <c r="G27" s="3042">
        <v>0</v>
      </c>
      <c r="H27" s="3043">
        <v>442</v>
      </c>
      <c r="I27" s="3042"/>
      <c r="J27" s="3043">
        <v>111</v>
      </c>
      <c r="K27" s="3042">
        <v>0</v>
      </c>
      <c r="L27" s="3044">
        <v>553</v>
      </c>
    </row>
    <row r="28" spans="1:12" ht="9.75" customHeight="1" x14ac:dyDescent="0.2">
      <c r="A28" s="3039">
        <v>314.10000000000002</v>
      </c>
      <c r="B28" s="3040" t="s">
        <v>25</v>
      </c>
      <c r="C28" s="3041" t="s">
        <v>571</v>
      </c>
      <c r="D28" s="3042">
        <v>209</v>
      </c>
      <c r="E28" s="3042">
        <v>7</v>
      </c>
      <c r="F28" s="3043">
        <v>0</v>
      </c>
      <c r="G28" s="3042">
        <v>0</v>
      </c>
      <c r="H28" s="3043">
        <v>216</v>
      </c>
      <c r="I28" s="3042"/>
      <c r="J28" s="3043">
        <v>579</v>
      </c>
      <c r="K28" s="3042">
        <v>0</v>
      </c>
      <c r="L28" s="3044">
        <v>795</v>
      </c>
    </row>
    <row r="29" spans="1:12" s="3036" customFormat="1" ht="12" customHeight="1" x14ac:dyDescent="0.2">
      <c r="A29" s="3030">
        <v>31.2</v>
      </c>
      <c r="B29" s="3031" t="s">
        <v>528</v>
      </c>
      <c r="C29" s="3032" t="s">
        <v>571</v>
      </c>
      <c r="D29" s="3037">
        <v>36</v>
      </c>
      <c r="E29" s="3037">
        <v>1915</v>
      </c>
      <c r="F29" s="3037">
        <v>0</v>
      </c>
      <c r="G29" s="3037">
        <v>0</v>
      </c>
      <c r="H29" s="3037">
        <v>1951</v>
      </c>
      <c r="I29" s="3037"/>
      <c r="J29" s="3037">
        <v>3059</v>
      </c>
      <c r="K29" s="3037">
        <v>0</v>
      </c>
      <c r="L29" s="3037">
        <v>5010</v>
      </c>
    </row>
    <row r="30" spans="1:12" ht="9.75" customHeight="1" x14ac:dyDescent="0.2">
      <c r="A30" s="3039">
        <v>311.2</v>
      </c>
      <c r="B30" s="3040" t="s">
        <v>22</v>
      </c>
      <c r="C30" s="3041" t="s">
        <v>571</v>
      </c>
      <c r="D30" s="3042">
        <v>32</v>
      </c>
      <c r="E30" s="3042">
        <v>422</v>
      </c>
      <c r="F30" s="3043">
        <v>0</v>
      </c>
      <c r="G30" s="3042">
        <v>0</v>
      </c>
      <c r="H30" s="3043">
        <v>454</v>
      </c>
      <c r="I30" s="3042"/>
      <c r="J30" s="3043">
        <v>386</v>
      </c>
      <c r="K30" s="3042">
        <v>0</v>
      </c>
      <c r="L30" s="3044">
        <v>840</v>
      </c>
    </row>
    <row r="31" spans="1:12" ht="9.75" customHeight="1" x14ac:dyDescent="0.2">
      <c r="A31" s="3039">
        <v>312.2</v>
      </c>
      <c r="B31" s="3040" t="s">
        <v>23</v>
      </c>
      <c r="C31" s="3041" t="s">
        <v>571</v>
      </c>
      <c r="D31" s="3042">
        <v>0</v>
      </c>
      <c r="E31" s="3042">
        <v>0</v>
      </c>
      <c r="F31" s="3043">
        <v>0</v>
      </c>
      <c r="G31" s="3042">
        <v>0</v>
      </c>
      <c r="H31" s="3043">
        <v>0</v>
      </c>
      <c r="I31" s="3042"/>
      <c r="J31" s="3043">
        <v>0</v>
      </c>
      <c r="K31" s="3042">
        <v>0</v>
      </c>
      <c r="L31" s="3044">
        <v>0</v>
      </c>
    </row>
    <row r="32" spans="1:12" ht="9.75" customHeight="1" x14ac:dyDescent="0.2">
      <c r="A32" s="3039">
        <v>313.2</v>
      </c>
      <c r="B32" s="3040" t="s">
        <v>24</v>
      </c>
      <c r="C32" s="3041" t="s">
        <v>571</v>
      </c>
      <c r="D32" s="3042">
        <v>0</v>
      </c>
      <c r="E32" s="3042">
        <v>0</v>
      </c>
      <c r="F32" s="3043">
        <v>0</v>
      </c>
      <c r="G32" s="3042">
        <v>0</v>
      </c>
      <c r="H32" s="3043">
        <v>0</v>
      </c>
      <c r="I32" s="3042"/>
      <c r="J32" s="3043">
        <v>0</v>
      </c>
      <c r="K32" s="3042">
        <v>0</v>
      </c>
      <c r="L32" s="3044">
        <v>0</v>
      </c>
    </row>
    <row r="33" spans="1:12" ht="9.75" customHeight="1" x14ac:dyDescent="0.2">
      <c r="A33" s="3039">
        <v>314.2</v>
      </c>
      <c r="B33" s="3040" t="s">
        <v>25</v>
      </c>
      <c r="C33" s="3041" t="s">
        <v>571</v>
      </c>
      <c r="D33" s="3042">
        <v>4</v>
      </c>
      <c r="E33" s="3042">
        <v>1493</v>
      </c>
      <c r="F33" s="3043">
        <v>0</v>
      </c>
      <c r="G33" s="3042">
        <v>0</v>
      </c>
      <c r="H33" s="3043">
        <v>1497</v>
      </c>
      <c r="I33" s="3042"/>
      <c r="J33" s="3043">
        <v>2673</v>
      </c>
      <c r="K33" s="3042">
        <v>0</v>
      </c>
      <c r="L33" s="3044">
        <v>4170</v>
      </c>
    </row>
    <row r="34" spans="1:12" ht="12" customHeight="1" x14ac:dyDescent="0.2">
      <c r="A34" s="3051">
        <v>31</v>
      </c>
      <c r="B34" s="3052" t="s">
        <v>26</v>
      </c>
      <c r="C34" s="3041" t="s">
        <v>571</v>
      </c>
      <c r="D34" s="3042">
        <v>13125</v>
      </c>
      <c r="E34" s="3042">
        <v>12514</v>
      </c>
      <c r="F34" s="3042">
        <v>809</v>
      </c>
      <c r="G34" s="3042">
        <v>0</v>
      </c>
      <c r="H34" s="3042">
        <v>26448</v>
      </c>
      <c r="I34" s="3042"/>
      <c r="J34" s="3042">
        <v>34496</v>
      </c>
      <c r="K34" s="3042">
        <v>0</v>
      </c>
      <c r="L34" s="3042">
        <v>60944</v>
      </c>
    </row>
    <row r="35" spans="1:12" s="3036" customFormat="1" ht="12" customHeight="1" x14ac:dyDescent="0.2">
      <c r="A35" s="3053" t="s">
        <v>493</v>
      </c>
      <c r="B35" s="3052" t="s">
        <v>63</v>
      </c>
      <c r="C35" s="3032" t="s">
        <v>571</v>
      </c>
      <c r="D35" s="3037">
        <v>-67642</v>
      </c>
      <c r="E35" s="3037">
        <v>-8055</v>
      </c>
      <c r="F35" s="3037">
        <v>-13200</v>
      </c>
      <c r="G35" s="3037">
        <v>0</v>
      </c>
      <c r="H35" s="3037">
        <v>-88897</v>
      </c>
      <c r="I35" s="3037"/>
      <c r="J35" s="3037">
        <v>-19585</v>
      </c>
      <c r="K35" s="3037">
        <v>0</v>
      </c>
      <c r="L35" s="3037">
        <v>-108482</v>
      </c>
    </row>
    <row r="36" spans="1:12" s="3036" customFormat="1" ht="12" customHeight="1" x14ac:dyDescent="0.2">
      <c r="A36" s="3047"/>
      <c r="B36" s="3031" t="s">
        <v>494</v>
      </c>
      <c r="C36" s="3032" t="s">
        <v>571</v>
      </c>
      <c r="D36" s="3037"/>
      <c r="E36" s="3037"/>
      <c r="F36" s="3049"/>
      <c r="G36" s="3037"/>
      <c r="H36" s="3049"/>
      <c r="I36" s="3037"/>
      <c r="J36" s="3049"/>
      <c r="K36" s="3037"/>
      <c r="L36" s="3050"/>
    </row>
    <row r="37" spans="1:12" s="3036" customFormat="1" ht="11.25" customHeight="1" x14ac:dyDescent="0.2">
      <c r="A37" s="3030" t="s">
        <v>495</v>
      </c>
      <c r="B37" s="3031" t="s">
        <v>532</v>
      </c>
      <c r="C37" s="3032" t="s">
        <v>571</v>
      </c>
      <c r="D37" s="3037">
        <v>-3030</v>
      </c>
      <c r="E37" s="3037">
        <v>-1102</v>
      </c>
      <c r="F37" s="3037">
        <v>2182</v>
      </c>
      <c r="G37" s="3037">
        <v>-7870</v>
      </c>
      <c r="H37" s="3037">
        <v>-9820</v>
      </c>
      <c r="I37" s="3037"/>
      <c r="J37" s="3037">
        <v>-5952</v>
      </c>
      <c r="K37" s="3037">
        <v>-72</v>
      </c>
      <c r="L37" s="3037">
        <v>-15844</v>
      </c>
    </row>
    <row r="38" spans="1:12" ht="9.75" customHeight="1" x14ac:dyDescent="0.2">
      <c r="A38" s="3039" t="s">
        <v>496</v>
      </c>
      <c r="B38" s="3040" t="s">
        <v>497</v>
      </c>
      <c r="C38" s="3041" t="s">
        <v>571</v>
      </c>
      <c r="D38" s="3042">
        <v>-3502</v>
      </c>
      <c r="E38" s="3042">
        <v>-1102</v>
      </c>
      <c r="F38" s="3043">
        <v>1724</v>
      </c>
      <c r="G38" s="3042">
        <v>-7870</v>
      </c>
      <c r="H38" s="3043">
        <v>-10750</v>
      </c>
      <c r="I38" s="3042"/>
      <c r="J38" s="3043">
        <v>-5952</v>
      </c>
      <c r="K38" s="3042">
        <v>-72</v>
      </c>
      <c r="L38" s="3044">
        <v>-16774</v>
      </c>
    </row>
    <row r="39" spans="1:12" ht="9.75" customHeight="1" x14ac:dyDescent="0.2">
      <c r="A39" s="3039" t="s">
        <v>498</v>
      </c>
      <c r="B39" s="3040" t="s">
        <v>499</v>
      </c>
      <c r="C39" s="3041" t="s">
        <v>571</v>
      </c>
      <c r="D39" s="3042">
        <v>472</v>
      </c>
      <c r="E39" s="3042">
        <v>0</v>
      </c>
      <c r="F39" s="3043">
        <v>458</v>
      </c>
      <c r="G39" s="3042">
        <v>0</v>
      </c>
      <c r="H39" s="3043">
        <v>930</v>
      </c>
      <c r="I39" s="3042"/>
      <c r="J39" s="3043">
        <v>0</v>
      </c>
      <c r="K39" s="3042">
        <v>0</v>
      </c>
      <c r="L39" s="3044">
        <v>930</v>
      </c>
    </row>
    <row r="40" spans="1:12" ht="9.75" customHeight="1" x14ac:dyDescent="0.2">
      <c r="A40" s="3039">
        <v>323</v>
      </c>
      <c r="B40" s="3040" t="s">
        <v>487</v>
      </c>
      <c r="C40" s="3041" t="s">
        <v>571</v>
      </c>
      <c r="D40" s="3042">
        <v>0</v>
      </c>
      <c r="E40" s="3042">
        <v>0</v>
      </c>
      <c r="F40" s="3043">
        <v>0</v>
      </c>
      <c r="G40" s="3042">
        <v>0</v>
      </c>
      <c r="H40" s="3043">
        <v>0</v>
      </c>
      <c r="I40" s="3042"/>
      <c r="J40" s="3043">
        <v>0</v>
      </c>
      <c r="K40" s="3042">
        <v>0</v>
      </c>
      <c r="L40" s="3044">
        <v>0</v>
      </c>
    </row>
    <row r="41" spans="1:12" s="3036" customFormat="1" ht="12" customHeight="1" x14ac:dyDescent="0.2">
      <c r="A41" s="3030">
        <v>33</v>
      </c>
      <c r="B41" s="3031" t="s">
        <v>533</v>
      </c>
      <c r="C41" s="3032" t="s">
        <v>571</v>
      </c>
      <c r="D41" s="3037">
        <v>65160</v>
      </c>
      <c r="E41" s="3037">
        <v>8901</v>
      </c>
      <c r="F41" s="3037">
        <v>9483</v>
      </c>
      <c r="G41" s="3037">
        <v>-7870</v>
      </c>
      <c r="H41" s="3037">
        <v>75674</v>
      </c>
      <c r="I41" s="3037"/>
      <c r="J41" s="3037">
        <v>11592</v>
      </c>
      <c r="K41" s="3037">
        <v>-72</v>
      </c>
      <c r="L41" s="3037">
        <v>87194</v>
      </c>
    </row>
    <row r="42" spans="1:12" ht="9.75" customHeight="1" x14ac:dyDescent="0.2">
      <c r="A42" s="3039">
        <v>331</v>
      </c>
      <c r="B42" s="3040" t="s">
        <v>497</v>
      </c>
      <c r="C42" s="3041" t="s">
        <v>571</v>
      </c>
      <c r="D42" s="3042">
        <v>17424</v>
      </c>
      <c r="E42" s="3042">
        <v>6663</v>
      </c>
      <c r="F42" s="3043">
        <v>9483</v>
      </c>
      <c r="G42" s="3042">
        <v>-7870</v>
      </c>
      <c r="H42" s="3043">
        <v>25700</v>
      </c>
      <c r="I42" s="3042"/>
      <c r="J42" s="3043">
        <v>8680</v>
      </c>
      <c r="K42" s="3042">
        <v>-72</v>
      </c>
      <c r="L42" s="3044">
        <v>34308</v>
      </c>
    </row>
    <row r="43" spans="1:12" ht="9.75" customHeight="1" x14ac:dyDescent="0.2">
      <c r="A43" s="3039">
        <v>332</v>
      </c>
      <c r="B43" s="3040" t="s">
        <v>499</v>
      </c>
      <c r="C43" s="3041" t="s">
        <v>571</v>
      </c>
      <c r="D43" s="3042">
        <v>47736</v>
      </c>
      <c r="E43" s="3042">
        <v>2238</v>
      </c>
      <c r="F43" s="3043">
        <v>0</v>
      </c>
      <c r="G43" s="3042">
        <v>0</v>
      </c>
      <c r="H43" s="3043">
        <v>49974</v>
      </c>
      <c r="I43" s="3042"/>
      <c r="J43" s="3043">
        <v>2912</v>
      </c>
      <c r="K43" s="3042">
        <v>0</v>
      </c>
      <c r="L43" s="3044">
        <v>52886</v>
      </c>
    </row>
    <row r="44" spans="1:12" s="3036" customFormat="1" ht="12" customHeight="1" x14ac:dyDescent="0.2">
      <c r="A44" s="3054" t="s">
        <v>488</v>
      </c>
      <c r="B44" s="3046" t="s">
        <v>534</v>
      </c>
      <c r="C44" s="3055" t="s">
        <v>571</v>
      </c>
      <c r="D44" s="3056">
        <v>68190</v>
      </c>
      <c r="E44" s="3056">
        <v>10003</v>
      </c>
      <c r="F44" s="3056">
        <v>7301</v>
      </c>
      <c r="G44" s="3056">
        <v>0</v>
      </c>
      <c r="H44" s="3056">
        <v>85494</v>
      </c>
      <c r="I44" s="3056"/>
      <c r="J44" s="3056">
        <v>17544</v>
      </c>
      <c r="K44" s="3056">
        <v>0</v>
      </c>
      <c r="L44" s="3056">
        <v>103038</v>
      </c>
    </row>
    <row r="45" spans="1:12" s="3036" customFormat="1" ht="12" customHeight="1" x14ac:dyDescent="0.2">
      <c r="A45" s="3057" t="s">
        <v>489</v>
      </c>
      <c r="B45" s="3058" t="s">
        <v>535</v>
      </c>
      <c r="C45" s="3059" t="s">
        <v>571</v>
      </c>
      <c r="D45" s="3060">
        <v>548</v>
      </c>
      <c r="E45" s="3060">
        <v>1948</v>
      </c>
      <c r="F45" s="3060">
        <v>-5899</v>
      </c>
      <c r="G45" s="3060">
        <v>0</v>
      </c>
      <c r="H45" s="3060">
        <v>-3403</v>
      </c>
      <c r="I45" s="3060"/>
      <c r="J45" s="3060">
        <v>-2041</v>
      </c>
      <c r="K45" s="3060">
        <v>0</v>
      </c>
      <c r="L45" s="3060">
        <v>-5444</v>
      </c>
    </row>
    <row r="46" spans="1:12" ht="19.5" customHeight="1" x14ac:dyDescent="0.2">
      <c r="A46" s="3398" t="s">
        <v>490</v>
      </c>
      <c r="B46" s="3399"/>
      <c r="C46" s="3026" t="s">
        <v>571</v>
      </c>
      <c r="D46" s="3061">
        <v>0</v>
      </c>
      <c r="E46" s="3061">
        <v>0</v>
      </c>
      <c r="F46" s="3061">
        <v>0</v>
      </c>
      <c r="G46" s="3061">
        <v>0</v>
      </c>
      <c r="H46" s="3061">
        <v>0</v>
      </c>
      <c r="I46" s="3061"/>
      <c r="J46" s="3061">
        <v>0</v>
      </c>
      <c r="K46" s="3061">
        <v>0</v>
      </c>
      <c r="L46" s="3061">
        <v>0</v>
      </c>
    </row>
    <row r="47" spans="1:12" ht="12" customHeight="1" x14ac:dyDescent="0.2">
      <c r="A47" s="3062" t="s">
        <v>58</v>
      </c>
      <c r="B47" s="3041"/>
      <c r="C47" s="3041"/>
      <c r="D47" s="3063"/>
      <c r="E47" s="3063"/>
      <c r="F47" s="3063"/>
      <c r="G47" s="3064"/>
      <c r="H47" s="3064" t="s">
        <v>491</v>
      </c>
      <c r="I47" s="3063"/>
      <c r="J47" s="3063"/>
      <c r="K47" s="3063"/>
      <c r="L47" s="3063"/>
    </row>
    <row r="48" spans="1:12" ht="9.75" customHeight="1" x14ac:dyDescent="0.2">
      <c r="A48" s="3062" t="s">
        <v>59</v>
      </c>
      <c r="B48" s="3041"/>
      <c r="C48" s="3041"/>
      <c r="D48" s="3063"/>
      <c r="E48" s="3063"/>
      <c r="F48" s="3063"/>
      <c r="G48" s="3063"/>
      <c r="H48" s="3063"/>
      <c r="I48" s="3063"/>
      <c r="J48" s="3063"/>
      <c r="K48" s="3063"/>
      <c r="L48" s="3063"/>
    </row>
    <row r="49" spans="1:12" ht="9.75" customHeight="1" x14ac:dyDescent="0.2">
      <c r="A49" s="3065"/>
      <c r="B49" s="3041"/>
      <c r="C49" s="3041"/>
      <c r="D49" s="3063"/>
      <c r="E49" s="3063"/>
      <c r="F49" s="3063"/>
      <c r="G49" s="3063"/>
      <c r="H49" s="3063"/>
      <c r="I49" s="3063"/>
      <c r="J49" s="3063"/>
      <c r="K49" s="3063"/>
      <c r="L49" s="3063"/>
    </row>
    <row r="50" spans="1:12" ht="10.5" customHeight="1" x14ac:dyDescent="0.2">
      <c r="D50" s="3063"/>
      <c r="E50" s="3063"/>
      <c r="F50" s="3063"/>
      <c r="G50" s="3063"/>
      <c r="H50" s="3063"/>
      <c r="I50" s="3063"/>
      <c r="J50" s="3063"/>
      <c r="K50" s="3063"/>
      <c r="L50" s="3063"/>
    </row>
    <row r="51" spans="1:12" ht="10.5" customHeight="1" x14ac:dyDescent="0.2">
      <c r="A51" s="3066"/>
      <c r="B51" s="3066"/>
      <c r="C51" s="3066"/>
      <c r="D51" s="3067"/>
      <c r="E51" s="3067"/>
      <c r="F51" s="3067"/>
      <c r="G51" s="3067"/>
      <c r="H51" s="3067"/>
      <c r="I51" s="3067"/>
      <c r="J51" s="3067"/>
      <c r="K51" s="3067"/>
      <c r="L51" s="3067"/>
    </row>
  </sheetData>
  <mergeCells count="11">
    <mergeCell ref="A46:B46"/>
    <mergeCell ref="G1:K1"/>
    <mergeCell ref="G2:L2"/>
    <mergeCell ref="G3:H3"/>
    <mergeCell ref="A4:B5"/>
    <mergeCell ref="D4:H4"/>
    <mergeCell ref="I4:I5"/>
    <mergeCell ref="J4:J5"/>
    <mergeCell ref="K4:K5"/>
    <mergeCell ref="L4:L5"/>
    <mergeCell ref="A1:B1"/>
  </mergeCells>
  <phoneticPr fontId="2" type="noConversion"/>
  <printOptions horizontalCentered="1"/>
  <pageMargins left="0.19685039370078741" right="0.19685039370078741" top="0.6692913385826772" bottom="0.51181102362204722" header="0" footer="0.31496062992125984"/>
  <pageSetup paperSize="9" scale="91" firstPageNumber="31" fitToWidth="0" fitToHeight="0" orientation="landscape" r:id="rId1"/>
  <headerFooter alignWithMargins="0">
    <oddFooter>&amp;C&amp;P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4"/>
  <dimension ref="A1:N80"/>
  <sheetViews>
    <sheetView tabSelected="1" view="pageBreakPreview" zoomScale="75" zoomScaleNormal="100" zoomScaleSheetLayoutView="75" workbookViewId="0">
      <selection activeCell="N14" sqref="N14"/>
    </sheetView>
  </sheetViews>
  <sheetFormatPr defaultRowHeight="12.75" x14ac:dyDescent="0.2"/>
  <cols>
    <col min="1" max="1" width="5.28515625" style="598" customWidth="1"/>
    <col min="2" max="2" width="35.28515625" style="598" customWidth="1"/>
    <col min="3" max="3" width="10" style="1244" customWidth="1"/>
    <col min="4" max="4" width="10.85546875" style="1244" customWidth="1"/>
    <col min="5" max="5" width="12" style="1260" customWidth="1"/>
    <col min="6" max="6" width="10" style="1260" customWidth="1"/>
    <col min="7" max="7" width="10.42578125" style="1260" customWidth="1"/>
    <col min="8" max="11" width="10" style="1260" customWidth="1"/>
    <col min="12" max="12" width="3.28515625" style="598" customWidth="1"/>
    <col min="13" max="14" width="9.7109375" style="598" bestFit="1" customWidth="1"/>
    <col min="15" max="16384" width="9.140625" style="598"/>
  </cols>
  <sheetData>
    <row r="1" spans="1:14" ht="27.75" customHeight="1" x14ac:dyDescent="0.2">
      <c r="A1" s="3363" t="s">
        <v>184</v>
      </c>
      <c r="B1" s="3075"/>
      <c r="C1" s="1220"/>
      <c r="D1" s="1221"/>
      <c r="E1" s="1262"/>
      <c r="F1" s="3368" t="str">
        <f>[3]Coverpage!I7</f>
        <v>Poland</v>
      </c>
      <c r="G1" s="3368"/>
      <c r="H1" s="3368"/>
      <c r="I1" s="3368"/>
      <c r="J1" s="3368"/>
      <c r="K1" s="1247">
        <f>[3]Coverpage!I9</f>
        <v>964</v>
      </c>
    </row>
    <row r="2" spans="1:14" x14ac:dyDescent="0.2">
      <c r="A2" s="596" t="s">
        <v>475</v>
      </c>
      <c r="B2" s="636"/>
      <c r="C2" s="1221"/>
      <c r="D2" s="1221"/>
      <c r="E2" s="1974"/>
      <c r="F2" s="3369" t="s">
        <v>549</v>
      </c>
      <c r="G2" s="3369"/>
      <c r="H2" s="3369"/>
      <c r="I2" s="3369"/>
      <c r="J2" s="3369"/>
      <c r="K2" s="3369"/>
    </row>
    <row r="3" spans="1:14" ht="12" customHeight="1" x14ac:dyDescent="0.2">
      <c r="A3" s="622"/>
      <c r="B3" s="602"/>
      <c r="C3" s="1224"/>
      <c r="D3" s="1225"/>
      <c r="E3" s="1262"/>
      <c r="F3" s="3370" t="s">
        <v>47</v>
      </c>
      <c r="G3" s="3370"/>
      <c r="H3" s="1264" t="str">
        <f>[3]Coverpage!I11</f>
        <v xml:space="preserve"> </v>
      </c>
      <c r="I3" s="1264"/>
      <c r="J3" s="1264"/>
      <c r="K3" s="1975"/>
    </row>
    <row r="4" spans="1:14" ht="12" customHeight="1" x14ac:dyDescent="0.2">
      <c r="A4" s="3357" t="s">
        <v>477</v>
      </c>
      <c r="B4" s="3358"/>
      <c r="C4" s="3359" t="s">
        <v>552</v>
      </c>
      <c r="D4" s="3360"/>
      <c r="E4" s="3360"/>
      <c r="F4" s="3360"/>
      <c r="G4" s="3361"/>
      <c r="H4" s="3366" t="s">
        <v>553</v>
      </c>
      <c r="I4" s="3366" t="s">
        <v>554</v>
      </c>
      <c r="J4" s="3366" t="s">
        <v>555</v>
      </c>
      <c r="K4" s="3366" t="s">
        <v>60</v>
      </c>
    </row>
    <row r="5" spans="1:14" ht="30" customHeight="1" x14ac:dyDescent="0.2">
      <c r="A5" s="3357"/>
      <c r="B5" s="3358"/>
      <c r="C5" s="2043" t="s">
        <v>556</v>
      </c>
      <c r="D5" s="2044" t="s">
        <v>557</v>
      </c>
      <c r="E5" s="2091" t="s">
        <v>558</v>
      </c>
      <c r="F5" s="2091" t="s">
        <v>555</v>
      </c>
      <c r="G5" s="2089" t="s">
        <v>61</v>
      </c>
      <c r="H5" s="3367"/>
      <c r="I5" s="3367"/>
      <c r="J5" s="3367"/>
      <c r="K5" s="3367"/>
    </row>
    <row r="6" spans="1:14" ht="10.5" customHeight="1" x14ac:dyDescent="0.2">
      <c r="A6" s="623"/>
      <c r="B6" s="604"/>
      <c r="C6" s="1228" t="s">
        <v>559</v>
      </c>
      <c r="D6" s="1229" t="s">
        <v>560</v>
      </c>
      <c r="E6" s="1976" t="s">
        <v>561</v>
      </c>
      <c r="F6" s="1266" t="s">
        <v>562</v>
      </c>
      <c r="G6" s="1256" t="s">
        <v>563</v>
      </c>
      <c r="H6" s="1266" t="s">
        <v>564</v>
      </c>
      <c r="I6" s="1266" t="s">
        <v>565</v>
      </c>
      <c r="J6" s="1266" t="s">
        <v>566</v>
      </c>
      <c r="K6" s="1249" t="s">
        <v>567</v>
      </c>
    </row>
    <row r="7" spans="1:14" ht="10.5" customHeight="1" x14ac:dyDescent="0.2">
      <c r="A7" s="624"/>
      <c r="B7" s="605" t="s">
        <v>568</v>
      </c>
      <c r="C7" s="1250" t="str">
        <f>IF([8]Coverage!J18="","",[8]Coverage!J18)</f>
        <v>A</v>
      </c>
      <c r="D7" s="1250" t="str">
        <f>IF([8]Coverage!K18="","",[8]Coverage!K18)</f>
        <v>A</v>
      </c>
      <c r="E7" s="1248" t="str">
        <f>IF([8]Coverage!L18="","",[8]Coverage!L18)</f>
        <v>A</v>
      </c>
      <c r="F7" s="1251" t="str">
        <f>IF([8]Coverage!M18="","",[8]Coverage!M18)</f>
        <v>A</v>
      </c>
      <c r="G7" s="1251" t="str">
        <f>IF([8]Coverage!M18="","",[8]Coverage!M18)</f>
        <v>A</v>
      </c>
      <c r="H7" s="1251" t="str">
        <f>IF([8]Coverage!N18="","",[8]Coverage!N18)</f>
        <v/>
      </c>
      <c r="I7" s="1251" t="str">
        <f>IF([8]Coverage!O18="","",[8]Coverage!O18)</f>
        <v>A</v>
      </c>
      <c r="J7" s="1251" t="str">
        <f>IF([8]Coverage!P18="","",[8]Coverage!P18)</f>
        <v>A</v>
      </c>
      <c r="K7" s="1251" t="str">
        <f>IF([8]Coverage!P18="","",[8]Coverage!P18)</f>
        <v>A</v>
      </c>
    </row>
    <row r="8" spans="1:14" s="897" customFormat="1" ht="15" customHeight="1" x14ac:dyDescent="0.2">
      <c r="A8" s="650">
        <v>1</v>
      </c>
      <c r="B8" s="651" t="s">
        <v>536</v>
      </c>
      <c r="C8" s="1846">
        <v>245265</v>
      </c>
      <c r="D8" s="1326">
        <v>53283</v>
      </c>
      <c r="E8" s="1847">
        <v>224259</v>
      </c>
      <c r="F8" s="1847">
        <v>-98742</v>
      </c>
      <c r="G8" s="1847">
        <v>424065</v>
      </c>
      <c r="H8" s="1847"/>
      <c r="I8" s="1847">
        <v>182853</v>
      </c>
      <c r="J8" s="1847">
        <v>-98062</v>
      </c>
      <c r="K8" s="1847">
        <v>508856</v>
      </c>
      <c r="N8" s="896"/>
    </row>
    <row r="9" spans="1:14" s="897" customFormat="1" ht="15.75" customHeight="1" x14ac:dyDescent="0.2">
      <c r="A9" s="625">
        <v>11</v>
      </c>
      <c r="B9" s="644" t="s">
        <v>596</v>
      </c>
      <c r="C9" s="1330">
        <v>211934</v>
      </c>
      <c r="D9" s="1837">
        <v>8065</v>
      </c>
      <c r="E9" s="1327">
        <v>0</v>
      </c>
      <c r="F9" s="1327">
        <v>-386</v>
      </c>
      <c r="G9" s="1327">
        <v>219613</v>
      </c>
      <c r="H9" s="1327"/>
      <c r="I9" s="1327">
        <v>56205</v>
      </c>
      <c r="J9" s="1327">
        <v>-1593</v>
      </c>
      <c r="K9" s="1327">
        <v>274225</v>
      </c>
    </row>
    <row r="10" spans="1:14" s="897" customFormat="1" ht="15.75" customHeight="1" x14ac:dyDescent="0.2">
      <c r="A10" s="625">
        <v>111</v>
      </c>
      <c r="B10" s="645" t="s">
        <v>598</v>
      </c>
      <c r="C10" s="1330">
        <v>59919</v>
      </c>
      <c r="D10" s="1837">
        <v>0</v>
      </c>
      <c r="E10" s="1327">
        <v>0</v>
      </c>
      <c r="F10" s="1327">
        <v>-84</v>
      </c>
      <c r="G10" s="1327">
        <v>59835</v>
      </c>
      <c r="H10" s="1327"/>
      <c r="I10" s="1327">
        <v>33248</v>
      </c>
      <c r="J10" s="1327">
        <v>0</v>
      </c>
      <c r="K10" s="1327">
        <v>93083</v>
      </c>
    </row>
    <row r="11" spans="1:14" ht="9.75" customHeight="1" x14ac:dyDescent="0.2">
      <c r="A11" s="626">
        <v>1111</v>
      </c>
      <c r="B11" s="646" t="s">
        <v>478</v>
      </c>
      <c r="C11" s="1329">
        <v>35688</v>
      </c>
      <c r="D11" s="1331">
        <v>0</v>
      </c>
      <c r="E11" s="1328">
        <v>0</v>
      </c>
      <c r="F11" s="1328">
        <v>0</v>
      </c>
      <c r="G11" s="1328">
        <v>35688</v>
      </c>
      <c r="H11" s="1328"/>
      <c r="I11" s="1328">
        <v>26730</v>
      </c>
      <c r="J11" s="1328">
        <v>0</v>
      </c>
      <c r="K11" s="1328">
        <v>62418</v>
      </c>
    </row>
    <row r="12" spans="1:14" ht="9.75" customHeight="1" x14ac:dyDescent="0.2">
      <c r="A12" s="626">
        <v>1112</v>
      </c>
      <c r="B12" s="646" t="s">
        <v>479</v>
      </c>
      <c r="C12" s="1329">
        <v>24231</v>
      </c>
      <c r="D12" s="1331">
        <v>0</v>
      </c>
      <c r="E12" s="1328">
        <v>0</v>
      </c>
      <c r="F12" s="1328">
        <v>-84</v>
      </c>
      <c r="G12" s="1328">
        <v>24147</v>
      </c>
      <c r="H12" s="1328"/>
      <c r="I12" s="1328">
        <v>6518</v>
      </c>
      <c r="J12" s="1328">
        <v>0</v>
      </c>
      <c r="K12" s="1328">
        <v>30665</v>
      </c>
    </row>
    <row r="13" spans="1:14" ht="9.75" customHeight="1" x14ac:dyDescent="0.2">
      <c r="A13" s="626">
        <v>1113</v>
      </c>
      <c r="B13" s="646" t="s">
        <v>480</v>
      </c>
      <c r="C13" s="1329">
        <v>0</v>
      </c>
      <c r="D13" s="1331">
        <v>0</v>
      </c>
      <c r="E13" s="1328">
        <v>0</v>
      </c>
      <c r="F13" s="1328">
        <v>0</v>
      </c>
      <c r="G13" s="1328">
        <v>0</v>
      </c>
      <c r="H13" s="1328"/>
      <c r="I13" s="1328">
        <v>0</v>
      </c>
      <c r="J13" s="1328">
        <v>0</v>
      </c>
      <c r="K13" s="1328">
        <v>0</v>
      </c>
    </row>
    <row r="14" spans="1:14" s="897" customFormat="1" ht="15.75" customHeight="1" x14ac:dyDescent="0.2">
      <c r="A14" s="625">
        <v>112</v>
      </c>
      <c r="B14" s="645" t="s">
        <v>603</v>
      </c>
      <c r="C14" s="1330">
        <v>0</v>
      </c>
      <c r="D14" s="1837">
        <v>3696</v>
      </c>
      <c r="E14" s="1327">
        <v>0</v>
      </c>
      <c r="F14" s="1327">
        <v>-161</v>
      </c>
      <c r="G14" s="1327">
        <v>3535</v>
      </c>
      <c r="H14" s="1327"/>
      <c r="I14" s="1327">
        <v>0</v>
      </c>
      <c r="J14" s="1327">
        <v>-368</v>
      </c>
      <c r="K14" s="1327">
        <v>3167</v>
      </c>
    </row>
    <row r="15" spans="1:14" s="897" customFormat="1" ht="15.75" customHeight="1" x14ac:dyDescent="0.2">
      <c r="A15" s="625">
        <v>113</v>
      </c>
      <c r="B15" s="645" t="s">
        <v>605</v>
      </c>
      <c r="C15" s="1330">
        <v>0</v>
      </c>
      <c r="D15" s="1837">
        <v>0</v>
      </c>
      <c r="E15" s="1327">
        <v>0</v>
      </c>
      <c r="F15" s="1327">
        <v>0</v>
      </c>
      <c r="G15" s="1327">
        <v>0</v>
      </c>
      <c r="H15" s="1327"/>
      <c r="I15" s="1327">
        <v>15960</v>
      </c>
      <c r="J15" s="1327">
        <v>-943</v>
      </c>
      <c r="K15" s="1327">
        <v>15017</v>
      </c>
    </row>
    <row r="16" spans="1:14" ht="9.75" customHeight="1" x14ac:dyDescent="0.2">
      <c r="A16" s="626">
        <v>1131</v>
      </c>
      <c r="B16" s="646" t="s">
        <v>481</v>
      </c>
      <c r="C16" s="1329">
        <v>0</v>
      </c>
      <c r="D16" s="1331">
        <v>0</v>
      </c>
      <c r="E16" s="1328">
        <v>0</v>
      </c>
      <c r="F16" s="1328">
        <v>0</v>
      </c>
      <c r="G16" s="1328">
        <v>0</v>
      </c>
      <c r="H16" s="1328"/>
      <c r="I16" s="1328">
        <v>15638</v>
      </c>
      <c r="J16" s="1328">
        <v>-943</v>
      </c>
      <c r="K16" s="1328">
        <v>14695</v>
      </c>
    </row>
    <row r="17" spans="1:11" ht="9.75" customHeight="1" x14ac:dyDescent="0.2">
      <c r="A17" s="626">
        <v>1132</v>
      </c>
      <c r="B17" s="646" t="s">
        <v>482</v>
      </c>
      <c r="C17" s="1329">
        <v>0</v>
      </c>
      <c r="D17" s="1331">
        <v>0</v>
      </c>
      <c r="E17" s="1328">
        <v>0</v>
      </c>
      <c r="F17" s="1328">
        <v>0</v>
      </c>
      <c r="G17" s="1328">
        <v>0</v>
      </c>
      <c r="H17" s="1328"/>
      <c r="I17" s="1328">
        <v>0</v>
      </c>
      <c r="J17" s="1328">
        <v>0</v>
      </c>
      <c r="K17" s="1328">
        <v>0</v>
      </c>
    </row>
    <row r="18" spans="1:11" ht="9.75" customHeight="1" x14ac:dyDescent="0.2">
      <c r="A18" s="626">
        <v>1133</v>
      </c>
      <c r="B18" s="646" t="s">
        <v>483</v>
      </c>
      <c r="C18" s="1329">
        <v>0</v>
      </c>
      <c r="D18" s="1331">
        <v>0</v>
      </c>
      <c r="E18" s="1328">
        <v>0</v>
      </c>
      <c r="F18" s="1328">
        <v>0</v>
      </c>
      <c r="G18" s="1328">
        <v>0</v>
      </c>
      <c r="H18" s="1328"/>
      <c r="I18" s="1328">
        <v>313</v>
      </c>
      <c r="J18" s="1328">
        <v>0</v>
      </c>
      <c r="K18" s="1328">
        <v>313</v>
      </c>
    </row>
    <row r="19" spans="1:11" ht="9.75" customHeight="1" x14ac:dyDescent="0.2">
      <c r="A19" s="626">
        <v>1134</v>
      </c>
      <c r="B19" s="646" t="s">
        <v>484</v>
      </c>
      <c r="C19" s="1329">
        <v>0</v>
      </c>
      <c r="D19" s="1331">
        <v>0</v>
      </c>
      <c r="E19" s="1328">
        <v>0</v>
      </c>
      <c r="F19" s="1328">
        <v>0</v>
      </c>
      <c r="G19" s="1328">
        <v>0</v>
      </c>
      <c r="H19" s="1328"/>
      <c r="I19" s="1328">
        <v>0</v>
      </c>
      <c r="J19" s="1328">
        <v>0</v>
      </c>
      <c r="K19" s="1328">
        <v>0</v>
      </c>
    </row>
    <row r="20" spans="1:11" ht="9.75" customHeight="1" x14ac:dyDescent="0.2">
      <c r="A20" s="626">
        <v>1135</v>
      </c>
      <c r="B20" s="646" t="s">
        <v>485</v>
      </c>
      <c r="C20" s="1329">
        <v>0</v>
      </c>
      <c r="D20" s="1331">
        <v>0</v>
      </c>
      <c r="E20" s="1328">
        <v>0</v>
      </c>
      <c r="F20" s="1328">
        <v>0</v>
      </c>
      <c r="G20" s="1328">
        <v>0</v>
      </c>
      <c r="H20" s="1328"/>
      <c r="I20" s="1328">
        <v>0</v>
      </c>
      <c r="J20" s="1328">
        <v>0</v>
      </c>
      <c r="K20" s="1328">
        <v>0</v>
      </c>
    </row>
    <row r="21" spans="1:11" ht="9.75" customHeight="1" x14ac:dyDescent="0.2">
      <c r="A21" s="626">
        <v>1136</v>
      </c>
      <c r="B21" s="646" t="s">
        <v>486</v>
      </c>
      <c r="C21" s="1329">
        <v>0</v>
      </c>
      <c r="D21" s="1331">
        <v>0</v>
      </c>
      <c r="E21" s="1328">
        <v>0</v>
      </c>
      <c r="F21" s="1328">
        <v>0</v>
      </c>
      <c r="G21" s="1328">
        <v>0</v>
      </c>
      <c r="H21" s="1328"/>
      <c r="I21" s="1328">
        <v>9</v>
      </c>
      <c r="J21" s="1328">
        <v>0</v>
      </c>
      <c r="K21" s="1328">
        <v>9</v>
      </c>
    </row>
    <row r="22" spans="1:11" s="897" customFormat="1" ht="15.75" customHeight="1" x14ac:dyDescent="0.2">
      <c r="A22" s="625">
        <v>114</v>
      </c>
      <c r="B22" s="645" t="s">
        <v>215</v>
      </c>
      <c r="C22" s="1848">
        <v>150426</v>
      </c>
      <c r="D22" s="1837">
        <v>4364</v>
      </c>
      <c r="E22" s="1327">
        <v>0</v>
      </c>
      <c r="F22" s="1327">
        <v>-141</v>
      </c>
      <c r="G22" s="1327">
        <v>154649</v>
      </c>
      <c r="H22" s="1327"/>
      <c r="I22" s="1327">
        <v>3855</v>
      </c>
      <c r="J22" s="1327">
        <v>-282</v>
      </c>
      <c r="K22" s="1327">
        <v>158222</v>
      </c>
    </row>
    <row r="23" spans="1:11" ht="9.75" customHeight="1" x14ac:dyDescent="0.2">
      <c r="A23" s="626">
        <v>1141</v>
      </c>
      <c r="B23" s="646" t="s">
        <v>134</v>
      </c>
      <c r="C23" s="1849">
        <v>99793</v>
      </c>
      <c r="D23" s="1331">
        <v>0</v>
      </c>
      <c r="E23" s="1328">
        <v>0</v>
      </c>
      <c r="F23" s="1328">
        <v>-141</v>
      </c>
      <c r="G23" s="1328">
        <v>99652</v>
      </c>
      <c r="H23" s="1328"/>
      <c r="I23" s="1328">
        <v>0</v>
      </c>
      <c r="J23" s="1328">
        <v>0</v>
      </c>
      <c r="K23" s="1328">
        <v>99652</v>
      </c>
    </row>
    <row r="24" spans="1:11" ht="9.75" customHeight="1" x14ac:dyDescent="0.2">
      <c r="A24" s="626">
        <v>11411</v>
      </c>
      <c r="B24" s="647" t="s">
        <v>135</v>
      </c>
      <c r="C24" s="1849">
        <v>99735</v>
      </c>
      <c r="D24" s="1331">
        <v>0</v>
      </c>
      <c r="E24" s="1328">
        <v>0</v>
      </c>
      <c r="F24" s="1328">
        <v>-141</v>
      </c>
      <c r="G24" s="1328">
        <v>99594</v>
      </c>
      <c r="H24" s="1328"/>
      <c r="I24" s="1328">
        <v>0</v>
      </c>
      <c r="J24" s="1328">
        <v>0</v>
      </c>
      <c r="K24" s="1328">
        <v>99594</v>
      </c>
    </row>
    <row r="25" spans="1:11" ht="9.75" customHeight="1" x14ac:dyDescent="0.2">
      <c r="A25" s="626">
        <v>11412</v>
      </c>
      <c r="B25" s="647" t="s">
        <v>136</v>
      </c>
      <c r="C25" s="1849">
        <v>58</v>
      </c>
      <c r="D25" s="1331">
        <v>0</v>
      </c>
      <c r="E25" s="1328">
        <v>0</v>
      </c>
      <c r="F25" s="1328">
        <v>0</v>
      </c>
      <c r="G25" s="1328">
        <v>58</v>
      </c>
      <c r="H25" s="1328"/>
      <c r="I25" s="1328">
        <v>0</v>
      </c>
      <c r="J25" s="1328">
        <v>0</v>
      </c>
      <c r="K25" s="1328">
        <v>58</v>
      </c>
    </row>
    <row r="26" spans="1:11" ht="9.75" customHeight="1" x14ac:dyDescent="0.2">
      <c r="A26" s="626">
        <v>11413</v>
      </c>
      <c r="B26" s="647" t="s">
        <v>137</v>
      </c>
      <c r="C26" s="1849">
        <v>0</v>
      </c>
      <c r="D26" s="1331">
        <v>0</v>
      </c>
      <c r="E26" s="1328">
        <v>0</v>
      </c>
      <c r="F26" s="1328">
        <v>0</v>
      </c>
      <c r="G26" s="1328">
        <v>0</v>
      </c>
      <c r="H26" s="1328"/>
      <c r="I26" s="1328">
        <v>0</v>
      </c>
      <c r="J26" s="1328">
        <v>0</v>
      </c>
      <c r="K26" s="1328">
        <v>0</v>
      </c>
    </row>
    <row r="27" spans="1:11" ht="9.75" customHeight="1" x14ac:dyDescent="0.2">
      <c r="A27" s="626">
        <v>1142</v>
      </c>
      <c r="B27" s="646" t="s">
        <v>138</v>
      </c>
      <c r="C27" s="1849">
        <v>48942</v>
      </c>
      <c r="D27" s="1331">
        <v>0</v>
      </c>
      <c r="E27" s="1328">
        <v>0</v>
      </c>
      <c r="F27" s="1328">
        <v>0</v>
      </c>
      <c r="G27" s="1328">
        <v>48942</v>
      </c>
      <c r="H27" s="1328"/>
      <c r="I27" s="1328">
        <v>0</v>
      </c>
      <c r="J27" s="1328">
        <v>0</v>
      </c>
      <c r="K27" s="1328">
        <v>48942</v>
      </c>
    </row>
    <row r="28" spans="1:11" ht="9.75" customHeight="1" x14ac:dyDescent="0.2">
      <c r="A28" s="626">
        <v>1143</v>
      </c>
      <c r="B28" s="646" t="s">
        <v>139</v>
      </c>
      <c r="C28" s="1849">
        <v>0</v>
      </c>
      <c r="D28" s="1331">
        <v>0</v>
      </c>
      <c r="E28" s="1328">
        <v>0</v>
      </c>
      <c r="F28" s="1328">
        <v>0</v>
      </c>
      <c r="G28" s="1328">
        <v>0</v>
      </c>
      <c r="H28" s="1328"/>
      <c r="I28" s="1328">
        <v>0</v>
      </c>
      <c r="J28" s="1328">
        <v>0</v>
      </c>
      <c r="K28" s="1328">
        <v>0</v>
      </c>
    </row>
    <row r="29" spans="1:11" ht="9.75" customHeight="1" x14ac:dyDescent="0.2">
      <c r="A29" s="626">
        <v>1144</v>
      </c>
      <c r="B29" s="646" t="s">
        <v>140</v>
      </c>
      <c r="C29" s="1849">
        <v>1576</v>
      </c>
      <c r="D29" s="1331">
        <v>772</v>
      </c>
      <c r="E29" s="1328">
        <v>0</v>
      </c>
      <c r="F29" s="1328">
        <v>0</v>
      </c>
      <c r="G29" s="1328">
        <v>2348</v>
      </c>
      <c r="H29" s="1328"/>
      <c r="I29" s="1328">
        <v>0</v>
      </c>
      <c r="J29" s="1328">
        <v>0</v>
      </c>
      <c r="K29" s="1328">
        <v>2348</v>
      </c>
    </row>
    <row r="30" spans="1:11" ht="9.75" customHeight="1" x14ac:dyDescent="0.2">
      <c r="A30" s="626">
        <v>1145</v>
      </c>
      <c r="B30" s="646" t="s">
        <v>141</v>
      </c>
      <c r="C30" s="1849">
        <v>115</v>
      </c>
      <c r="D30" s="1331">
        <v>3592</v>
      </c>
      <c r="E30" s="1328">
        <v>0</v>
      </c>
      <c r="F30" s="1328">
        <v>0</v>
      </c>
      <c r="G30" s="1328">
        <v>3707</v>
      </c>
      <c r="H30" s="1328"/>
      <c r="I30" s="1328">
        <v>3855</v>
      </c>
      <c r="J30" s="1328">
        <v>-282</v>
      </c>
      <c r="K30" s="1328">
        <v>7280</v>
      </c>
    </row>
    <row r="31" spans="1:11" ht="9.75" customHeight="1" x14ac:dyDescent="0.2">
      <c r="A31" s="626">
        <v>11451</v>
      </c>
      <c r="B31" s="647" t="s">
        <v>142</v>
      </c>
      <c r="C31" s="1849">
        <v>0</v>
      </c>
      <c r="D31" s="1331">
        <v>0</v>
      </c>
      <c r="E31" s="1328">
        <v>0</v>
      </c>
      <c r="F31" s="1328">
        <v>0</v>
      </c>
      <c r="G31" s="1328">
        <v>0</v>
      </c>
      <c r="H31" s="1328"/>
      <c r="I31" s="1328">
        <v>830</v>
      </c>
      <c r="J31" s="1328">
        <v>0</v>
      </c>
      <c r="K31" s="1328">
        <v>830</v>
      </c>
    </row>
    <row r="32" spans="1:11" ht="9.75" customHeight="1" x14ac:dyDescent="0.2">
      <c r="A32" s="626">
        <v>11452</v>
      </c>
      <c r="B32" s="647" t="s">
        <v>143</v>
      </c>
      <c r="C32" s="1849">
        <v>115</v>
      </c>
      <c r="D32" s="1331">
        <v>3592</v>
      </c>
      <c r="E32" s="1328">
        <v>0</v>
      </c>
      <c r="F32" s="1328">
        <v>0</v>
      </c>
      <c r="G32" s="1328">
        <v>3707</v>
      </c>
      <c r="H32" s="1328"/>
      <c r="I32" s="1328">
        <v>3025</v>
      </c>
      <c r="J32" s="1328">
        <v>-282</v>
      </c>
      <c r="K32" s="1328">
        <v>6450</v>
      </c>
    </row>
    <row r="33" spans="1:11" ht="9.75" customHeight="1" x14ac:dyDescent="0.2">
      <c r="A33" s="626">
        <v>1146</v>
      </c>
      <c r="B33" s="646" t="s">
        <v>624</v>
      </c>
      <c r="C33" s="1849">
        <v>0</v>
      </c>
      <c r="D33" s="1331">
        <v>0</v>
      </c>
      <c r="E33" s="1328">
        <v>0</v>
      </c>
      <c r="F33" s="1328">
        <v>0</v>
      </c>
      <c r="G33" s="1328">
        <v>0</v>
      </c>
      <c r="H33" s="1328"/>
      <c r="I33" s="1328">
        <v>0</v>
      </c>
      <c r="J33" s="1328">
        <v>0</v>
      </c>
      <c r="K33" s="1328">
        <v>0</v>
      </c>
    </row>
    <row r="34" spans="1:11" s="897" customFormat="1" ht="15.75" customHeight="1" x14ac:dyDescent="0.2">
      <c r="A34" s="625">
        <v>115</v>
      </c>
      <c r="B34" s="645" t="s">
        <v>228</v>
      </c>
      <c r="C34" s="1848">
        <v>1589</v>
      </c>
      <c r="D34" s="1837">
        <v>0</v>
      </c>
      <c r="E34" s="1327">
        <v>0</v>
      </c>
      <c r="F34" s="1327">
        <v>0</v>
      </c>
      <c r="G34" s="1327">
        <v>1589</v>
      </c>
      <c r="H34" s="1327"/>
      <c r="I34" s="1327">
        <v>0</v>
      </c>
      <c r="J34" s="1327">
        <v>0</v>
      </c>
      <c r="K34" s="1327">
        <v>1589</v>
      </c>
    </row>
    <row r="35" spans="1:11" ht="9.75" customHeight="1" x14ac:dyDescent="0.2">
      <c r="A35" s="626">
        <v>1151</v>
      </c>
      <c r="B35" s="646" t="s">
        <v>625</v>
      </c>
      <c r="C35" s="1849">
        <v>1589</v>
      </c>
      <c r="D35" s="1331">
        <v>0</v>
      </c>
      <c r="E35" s="1328">
        <v>0</v>
      </c>
      <c r="F35" s="1328">
        <v>0</v>
      </c>
      <c r="G35" s="1328">
        <v>1589</v>
      </c>
      <c r="H35" s="1328"/>
      <c r="I35" s="1328">
        <v>0</v>
      </c>
      <c r="J35" s="1328">
        <v>0</v>
      </c>
      <c r="K35" s="1328">
        <v>1589</v>
      </c>
    </row>
    <row r="36" spans="1:11" ht="9.75" customHeight="1" x14ac:dyDescent="0.2">
      <c r="A36" s="626">
        <v>1152</v>
      </c>
      <c r="B36" s="646" t="s">
        <v>626</v>
      </c>
      <c r="C36" s="1849">
        <v>0</v>
      </c>
      <c r="D36" s="1331">
        <v>0</v>
      </c>
      <c r="E36" s="1328">
        <v>0</v>
      </c>
      <c r="F36" s="1328">
        <v>0</v>
      </c>
      <c r="G36" s="1328">
        <v>0</v>
      </c>
      <c r="H36" s="1328"/>
      <c r="I36" s="1328">
        <v>0</v>
      </c>
      <c r="J36" s="1328">
        <v>0</v>
      </c>
      <c r="K36" s="1328">
        <v>0</v>
      </c>
    </row>
    <row r="37" spans="1:11" ht="9.75" customHeight="1" x14ac:dyDescent="0.2">
      <c r="A37" s="626">
        <v>1153</v>
      </c>
      <c r="B37" s="646" t="s">
        <v>627</v>
      </c>
      <c r="C37" s="1849">
        <v>0</v>
      </c>
      <c r="D37" s="1331">
        <v>0</v>
      </c>
      <c r="E37" s="1328">
        <v>0</v>
      </c>
      <c r="F37" s="1328">
        <v>0</v>
      </c>
      <c r="G37" s="1328">
        <v>0</v>
      </c>
      <c r="H37" s="1328"/>
      <c r="I37" s="1328">
        <v>0</v>
      </c>
      <c r="J37" s="1328">
        <v>0</v>
      </c>
      <c r="K37" s="1328">
        <v>0</v>
      </c>
    </row>
    <row r="38" spans="1:11" ht="9.75" customHeight="1" x14ac:dyDescent="0.2">
      <c r="A38" s="626">
        <v>1154</v>
      </c>
      <c r="B38" s="646" t="s">
        <v>628</v>
      </c>
      <c r="C38" s="1849">
        <v>0</v>
      </c>
      <c r="D38" s="1331">
        <v>0</v>
      </c>
      <c r="E38" s="1328">
        <v>0</v>
      </c>
      <c r="F38" s="1328">
        <v>0</v>
      </c>
      <c r="G38" s="1328">
        <v>0</v>
      </c>
      <c r="H38" s="1328"/>
      <c r="I38" s="1328">
        <v>0</v>
      </c>
      <c r="J38" s="1328">
        <v>0</v>
      </c>
      <c r="K38" s="1328">
        <v>0</v>
      </c>
    </row>
    <row r="39" spans="1:11" ht="9.75" customHeight="1" x14ac:dyDescent="0.2">
      <c r="A39" s="626">
        <v>1155</v>
      </c>
      <c r="B39" s="646" t="s">
        <v>629</v>
      </c>
      <c r="C39" s="1849">
        <v>0</v>
      </c>
      <c r="D39" s="1331">
        <v>0</v>
      </c>
      <c r="E39" s="1328">
        <v>0</v>
      </c>
      <c r="F39" s="1328">
        <v>0</v>
      </c>
      <c r="G39" s="1328">
        <v>0</v>
      </c>
      <c r="H39" s="1328"/>
      <c r="I39" s="1328">
        <v>0</v>
      </c>
      <c r="J39" s="1328">
        <v>0</v>
      </c>
      <c r="K39" s="1328">
        <v>0</v>
      </c>
    </row>
    <row r="40" spans="1:11" ht="9.75" customHeight="1" x14ac:dyDescent="0.2">
      <c r="A40" s="626">
        <v>1156</v>
      </c>
      <c r="B40" s="646" t="s">
        <v>630</v>
      </c>
      <c r="C40" s="1849">
        <v>0</v>
      </c>
      <c r="D40" s="1331">
        <v>0</v>
      </c>
      <c r="E40" s="1328">
        <v>0</v>
      </c>
      <c r="F40" s="1328">
        <v>0</v>
      </c>
      <c r="G40" s="1328">
        <v>0</v>
      </c>
      <c r="H40" s="1328"/>
      <c r="I40" s="1328">
        <v>0</v>
      </c>
      <c r="J40" s="1328">
        <v>0</v>
      </c>
      <c r="K40" s="1328">
        <v>0</v>
      </c>
    </row>
    <row r="41" spans="1:11" s="897" customFormat="1" ht="16.5" customHeight="1" x14ac:dyDescent="0.2">
      <c r="A41" s="642">
        <v>116</v>
      </c>
      <c r="B41" s="648" t="s">
        <v>236</v>
      </c>
      <c r="C41" s="1850">
        <v>0</v>
      </c>
      <c r="D41" s="1845">
        <v>5</v>
      </c>
      <c r="E41" s="1333">
        <v>0</v>
      </c>
      <c r="F41" s="1333"/>
      <c r="G41" s="1333">
        <v>5</v>
      </c>
      <c r="H41" s="1333"/>
      <c r="I41" s="1333">
        <v>3142</v>
      </c>
      <c r="J41" s="1333">
        <v>0</v>
      </c>
      <c r="K41" s="1333">
        <v>3147</v>
      </c>
    </row>
    <row r="42" spans="1:11" s="897" customFormat="1" ht="14.25" customHeight="1" x14ac:dyDescent="0.2">
      <c r="A42" s="650">
        <v>12</v>
      </c>
      <c r="B42" s="651" t="s">
        <v>12</v>
      </c>
      <c r="C42" s="1851">
        <v>11502</v>
      </c>
      <c r="D42" s="1326">
        <v>0</v>
      </c>
      <c r="E42" s="1847">
        <v>152085</v>
      </c>
      <c r="F42" s="1847">
        <v>0</v>
      </c>
      <c r="G42" s="1847">
        <v>163587</v>
      </c>
      <c r="H42" s="1847"/>
      <c r="I42" s="1847">
        <v>0</v>
      </c>
      <c r="J42" s="1847">
        <v>0</v>
      </c>
      <c r="K42" s="1847">
        <v>163587</v>
      </c>
    </row>
    <row r="43" spans="1:11" s="897" customFormat="1" ht="14.25" customHeight="1" x14ac:dyDescent="0.2">
      <c r="A43" s="625">
        <v>121</v>
      </c>
      <c r="B43" s="645" t="s">
        <v>239</v>
      </c>
      <c r="C43" s="1848">
        <v>0</v>
      </c>
      <c r="D43" s="1837">
        <v>0</v>
      </c>
      <c r="E43" s="1327">
        <v>152085</v>
      </c>
      <c r="F43" s="1327">
        <v>0</v>
      </c>
      <c r="G43" s="1327">
        <v>152085</v>
      </c>
      <c r="H43" s="1327"/>
      <c r="I43" s="1327">
        <v>0</v>
      </c>
      <c r="J43" s="1327">
        <v>0</v>
      </c>
      <c r="K43" s="1327">
        <v>152085</v>
      </c>
    </row>
    <row r="44" spans="1:11" ht="9.75" customHeight="1" x14ac:dyDescent="0.2">
      <c r="A44" s="626">
        <v>1211</v>
      </c>
      <c r="B44" s="646" t="s">
        <v>631</v>
      </c>
      <c r="C44" s="1849">
        <v>0</v>
      </c>
      <c r="D44" s="1331">
        <v>0</v>
      </c>
      <c r="E44" s="1328">
        <v>0</v>
      </c>
      <c r="F44" s="1328">
        <v>0</v>
      </c>
      <c r="G44" s="1328">
        <v>0</v>
      </c>
      <c r="H44" s="1328"/>
      <c r="I44" s="1328">
        <v>0</v>
      </c>
      <c r="J44" s="1328">
        <v>0</v>
      </c>
      <c r="K44" s="1328">
        <v>0</v>
      </c>
    </row>
    <row r="45" spans="1:11" ht="9.75" customHeight="1" x14ac:dyDescent="0.2">
      <c r="A45" s="626">
        <v>1212</v>
      </c>
      <c r="B45" s="646" t="s">
        <v>644</v>
      </c>
      <c r="C45" s="1329">
        <v>0</v>
      </c>
      <c r="D45" s="1331">
        <v>0</v>
      </c>
      <c r="E45" s="1328">
        <v>152085</v>
      </c>
      <c r="F45" s="1328">
        <v>0</v>
      </c>
      <c r="G45" s="1328">
        <v>152085</v>
      </c>
      <c r="H45" s="1328"/>
      <c r="I45" s="1328">
        <v>0</v>
      </c>
      <c r="J45" s="1328">
        <v>0</v>
      </c>
      <c r="K45" s="1328">
        <v>152085</v>
      </c>
    </row>
    <row r="46" spans="1:11" ht="9.75" customHeight="1" x14ac:dyDescent="0.2">
      <c r="A46" s="626">
        <v>1213</v>
      </c>
      <c r="B46" s="646" t="s">
        <v>297</v>
      </c>
      <c r="C46" s="1329">
        <v>0</v>
      </c>
      <c r="D46" s="1331">
        <v>0</v>
      </c>
      <c r="E46" s="1328">
        <v>0</v>
      </c>
      <c r="F46" s="1328">
        <v>0</v>
      </c>
      <c r="G46" s="1328">
        <v>0</v>
      </c>
      <c r="H46" s="1328"/>
      <c r="I46" s="1328">
        <v>0</v>
      </c>
      <c r="J46" s="1328">
        <v>0</v>
      </c>
      <c r="K46" s="1328">
        <v>0</v>
      </c>
    </row>
    <row r="47" spans="1:11" ht="9.75" customHeight="1" x14ac:dyDescent="0.2">
      <c r="A47" s="626">
        <v>1214</v>
      </c>
      <c r="B47" s="646" t="s">
        <v>298</v>
      </c>
      <c r="C47" s="1329">
        <v>0</v>
      </c>
      <c r="D47" s="1331">
        <v>0</v>
      </c>
      <c r="E47" s="1328">
        <v>0</v>
      </c>
      <c r="F47" s="1328">
        <v>0</v>
      </c>
      <c r="G47" s="1328">
        <v>0</v>
      </c>
      <c r="H47" s="1328"/>
      <c r="I47" s="1328">
        <v>0</v>
      </c>
      <c r="J47" s="1328">
        <v>0</v>
      </c>
      <c r="K47" s="1328">
        <v>0</v>
      </c>
    </row>
    <row r="48" spans="1:11" s="897" customFormat="1" ht="14.25" customHeight="1" x14ac:dyDescent="0.2">
      <c r="A48" s="625">
        <v>122</v>
      </c>
      <c r="B48" s="645" t="s">
        <v>245</v>
      </c>
      <c r="C48" s="1330">
        <v>11502</v>
      </c>
      <c r="D48" s="1837">
        <v>0</v>
      </c>
      <c r="E48" s="1327">
        <v>0</v>
      </c>
      <c r="F48" s="1327">
        <v>0</v>
      </c>
      <c r="G48" s="1327">
        <v>11502</v>
      </c>
      <c r="H48" s="1327"/>
      <c r="I48" s="1327">
        <v>0</v>
      </c>
      <c r="J48" s="1327">
        <v>0</v>
      </c>
      <c r="K48" s="1327">
        <v>11502</v>
      </c>
    </row>
    <row r="49" spans="1:13" ht="9.75" customHeight="1" x14ac:dyDescent="0.2">
      <c r="A49" s="626">
        <v>1221</v>
      </c>
      <c r="B49" s="646" t="s">
        <v>631</v>
      </c>
      <c r="C49" s="1329">
        <v>0</v>
      </c>
      <c r="D49" s="1331">
        <v>0</v>
      </c>
      <c r="E49" s="1328">
        <v>0</v>
      </c>
      <c r="F49" s="1328">
        <v>0</v>
      </c>
      <c r="G49" s="1328">
        <v>0</v>
      </c>
      <c r="H49" s="1328"/>
      <c r="I49" s="1328">
        <v>0</v>
      </c>
      <c r="J49" s="1328">
        <v>0</v>
      </c>
      <c r="K49" s="1328">
        <v>0</v>
      </c>
    </row>
    <row r="50" spans="1:13" ht="9.75" customHeight="1" x14ac:dyDescent="0.2">
      <c r="A50" s="626">
        <v>1222</v>
      </c>
      <c r="B50" s="646" t="s">
        <v>644</v>
      </c>
      <c r="C50" s="1329">
        <v>0</v>
      </c>
      <c r="D50" s="1331">
        <v>0</v>
      </c>
      <c r="E50" s="1328">
        <v>0</v>
      </c>
      <c r="F50" s="1328">
        <v>0</v>
      </c>
      <c r="G50" s="1328">
        <v>0</v>
      </c>
      <c r="H50" s="1328"/>
      <c r="I50" s="1328">
        <v>0</v>
      </c>
      <c r="J50" s="1328">
        <v>0</v>
      </c>
      <c r="K50" s="1328">
        <v>0</v>
      </c>
    </row>
    <row r="51" spans="1:13" ht="9.75" customHeight="1" x14ac:dyDescent="0.2">
      <c r="A51" s="626">
        <v>1223</v>
      </c>
      <c r="B51" s="646" t="s">
        <v>299</v>
      </c>
      <c r="C51" s="1329">
        <v>11502</v>
      </c>
      <c r="D51" s="1331">
        <v>0</v>
      </c>
      <c r="E51" s="1328">
        <v>0</v>
      </c>
      <c r="F51" s="1328">
        <v>0</v>
      </c>
      <c r="G51" s="1328">
        <v>11502</v>
      </c>
      <c r="H51" s="1328"/>
      <c r="I51" s="1328">
        <v>0</v>
      </c>
      <c r="J51" s="1328">
        <v>0</v>
      </c>
      <c r="K51" s="1328">
        <v>11502</v>
      </c>
    </row>
    <row r="52" spans="1:13" s="897" customFormat="1" ht="14.25" customHeight="1" x14ac:dyDescent="0.2">
      <c r="A52" s="625">
        <v>13</v>
      </c>
      <c r="B52" s="644" t="s">
        <v>249</v>
      </c>
      <c r="C52" s="1330">
        <v>6701</v>
      </c>
      <c r="D52" s="1837">
        <v>31346</v>
      </c>
      <c r="E52" s="1327">
        <v>69482</v>
      </c>
      <c r="F52" s="1327">
        <v>-98063</v>
      </c>
      <c r="G52" s="1327">
        <v>9466</v>
      </c>
      <c r="H52" s="1327"/>
      <c r="I52" s="1327">
        <v>99697</v>
      </c>
      <c r="J52" s="1327">
        <v>-96410</v>
      </c>
      <c r="K52" s="1327">
        <v>12753</v>
      </c>
    </row>
    <row r="53" spans="1:13" s="897" customFormat="1" ht="14.25" customHeight="1" x14ac:dyDescent="0.2">
      <c r="A53" s="625">
        <v>131</v>
      </c>
      <c r="B53" s="645" t="s">
        <v>251</v>
      </c>
      <c r="C53" s="1330">
        <v>0</v>
      </c>
      <c r="D53" s="1837">
        <v>0</v>
      </c>
      <c r="E53" s="1327">
        <v>58</v>
      </c>
      <c r="F53" s="1327">
        <v>0</v>
      </c>
      <c r="G53" s="1327">
        <v>58</v>
      </c>
      <c r="H53" s="1327"/>
      <c r="I53" s="1327">
        <v>0</v>
      </c>
      <c r="J53" s="1327">
        <v>0</v>
      </c>
      <c r="K53" s="1327">
        <v>58</v>
      </c>
    </row>
    <row r="54" spans="1:13" ht="9.75" customHeight="1" x14ac:dyDescent="0.2">
      <c r="A54" s="626">
        <v>1311</v>
      </c>
      <c r="B54" s="646" t="s">
        <v>300</v>
      </c>
      <c r="C54" s="1329">
        <v>0</v>
      </c>
      <c r="D54" s="1331">
        <v>0</v>
      </c>
      <c r="E54" s="1328">
        <v>58</v>
      </c>
      <c r="F54" s="1328">
        <v>0</v>
      </c>
      <c r="G54" s="1328">
        <v>58</v>
      </c>
      <c r="H54" s="1328"/>
      <c r="I54" s="1328">
        <v>0</v>
      </c>
      <c r="J54" s="1328">
        <v>0</v>
      </c>
      <c r="K54" s="1328">
        <v>58</v>
      </c>
    </row>
    <row r="55" spans="1:13" ht="9.75" customHeight="1" x14ac:dyDescent="0.2">
      <c r="A55" s="626">
        <v>1312</v>
      </c>
      <c r="B55" s="646" t="s">
        <v>301</v>
      </c>
      <c r="C55" s="1329">
        <v>0</v>
      </c>
      <c r="D55" s="1331">
        <v>0</v>
      </c>
      <c r="E55" s="1328">
        <v>0</v>
      </c>
      <c r="F55" s="1328">
        <v>0</v>
      </c>
      <c r="G55" s="1328">
        <v>0</v>
      </c>
      <c r="H55" s="1328"/>
      <c r="I55" s="1328">
        <v>0</v>
      </c>
      <c r="J55" s="1328">
        <v>0</v>
      </c>
      <c r="K55" s="1328">
        <v>0</v>
      </c>
    </row>
    <row r="56" spans="1:13" s="910" customFormat="1" ht="14.25" customHeight="1" x14ac:dyDescent="0.2">
      <c r="A56" s="664">
        <v>132</v>
      </c>
      <c r="B56" s="1977" t="s">
        <v>255</v>
      </c>
      <c r="C56" s="1978">
        <v>2749</v>
      </c>
      <c r="D56" s="1327">
        <v>3696</v>
      </c>
      <c r="E56" s="1327">
        <v>0</v>
      </c>
      <c r="F56" s="1327">
        <v>0</v>
      </c>
      <c r="G56" s="1327">
        <v>6445</v>
      </c>
      <c r="H56" s="1327"/>
      <c r="I56" s="1327">
        <v>6240</v>
      </c>
      <c r="J56" s="1327">
        <v>0</v>
      </c>
      <c r="K56" s="1327">
        <v>12685</v>
      </c>
    </row>
    <row r="57" spans="1:13" s="640" customFormat="1" ht="9.75" customHeight="1" x14ac:dyDescent="0.2">
      <c r="A57" s="663">
        <v>1321</v>
      </c>
      <c r="B57" s="1979" t="s">
        <v>300</v>
      </c>
      <c r="C57" s="1859">
        <v>1868</v>
      </c>
      <c r="D57" s="1328">
        <v>384</v>
      </c>
      <c r="E57" s="1328">
        <v>0</v>
      </c>
      <c r="F57" s="1328">
        <v>0</v>
      </c>
      <c r="G57" s="1328">
        <v>2252</v>
      </c>
      <c r="H57" s="1328"/>
      <c r="I57" s="1328">
        <v>1502</v>
      </c>
      <c r="J57" s="1328">
        <v>0</v>
      </c>
      <c r="K57" s="1328">
        <v>3754</v>
      </c>
    </row>
    <row r="58" spans="1:13" s="640" customFormat="1" ht="9.75" customHeight="1" x14ac:dyDescent="0.2">
      <c r="A58" s="663">
        <v>1322</v>
      </c>
      <c r="B58" s="1979" t="s">
        <v>301</v>
      </c>
      <c r="C58" s="1859">
        <v>881</v>
      </c>
      <c r="D58" s="1328">
        <v>3312</v>
      </c>
      <c r="E58" s="1328">
        <v>0</v>
      </c>
      <c r="F58" s="1328">
        <v>0</v>
      </c>
      <c r="G58" s="1328">
        <v>4193</v>
      </c>
      <c r="H58" s="1328"/>
      <c r="I58" s="1328">
        <v>4738</v>
      </c>
      <c r="J58" s="1328">
        <v>0</v>
      </c>
      <c r="K58" s="1328">
        <v>8931</v>
      </c>
      <c r="M58" s="655"/>
    </row>
    <row r="59" spans="1:13" s="897" customFormat="1" ht="14.25" customHeight="1" x14ac:dyDescent="0.2">
      <c r="A59" s="625">
        <v>133</v>
      </c>
      <c r="B59" s="645" t="s">
        <v>259</v>
      </c>
      <c r="C59" s="1330">
        <v>3952</v>
      </c>
      <c r="D59" s="1837">
        <v>27650</v>
      </c>
      <c r="E59" s="1327">
        <v>69424</v>
      </c>
      <c r="F59" s="1327">
        <v>-98063</v>
      </c>
      <c r="G59" s="1327">
        <v>2963</v>
      </c>
      <c r="H59" s="1327"/>
      <c r="I59" s="1327">
        <v>93457</v>
      </c>
      <c r="J59" s="1327">
        <v>-96410</v>
      </c>
      <c r="K59" s="1327">
        <v>10</v>
      </c>
    </row>
    <row r="60" spans="1:13" ht="9.75" customHeight="1" x14ac:dyDescent="0.2">
      <c r="A60" s="626">
        <v>1331</v>
      </c>
      <c r="B60" s="646" t="s">
        <v>300</v>
      </c>
      <c r="C60" s="1329">
        <v>3796</v>
      </c>
      <c r="D60" s="1331">
        <v>25794</v>
      </c>
      <c r="E60" s="1328">
        <v>69424</v>
      </c>
      <c r="F60" s="1328">
        <v>-96095</v>
      </c>
      <c r="G60" s="1328">
        <v>2919</v>
      </c>
      <c r="H60" s="1328"/>
      <c r="I60" s="1328">
        <v>90041</v>
      </c>
      <c r="J60" s="1328">
        <v>-92950</v>
      </c>
      <c r="K60" s="1328">
        <v>10</v>
      </c>
    </row>
    <row r="61" spans="1:13" ht="9.75" customHeight="1" x14ac:dyDescent="0.2">
      <c r="A61" s="626">
        <v>1332</v>
      </c>
      <c r="B61" s="646" t="s">
        <v>301</v>
      </c>
      <c r="C61" s="1329">
        <v>156</v>
      </c>
      <c r="D61" s="1331">
        <v>1856</v>
      </c>
      <c r="E61" s="1328">
        <v>0</v>
      </c>
      <c r="F61" s="1328">
        <v>-1968</v>
      </c>
      <c r="G61" s="1328">
        <v>44</v>
      </c>
      <c r="H61" s="1328"/>
      <c r="I61" s="1328">
        <v>3416</v>
      </c>
      <c r="J61" s="1328">
        <v>-3460</v>
      </c>
      <c r="K61" s="1328">
        <v>0</v>
      </c>
    </row>
    <row r="62" spans="1:13" s="897" customFormat="1" ht="14.25" customHeight="1" x14ac:dyDescent="0.2">
      <c r="A62" s="625">
        <v>14</v>
      </c>
      <c r="B62" s="644" t="s">
        <v>262</v>
      </c>
      <c r="C62" s="1330">
        <v>15128</v>
      </c>
      <c r="D62" s="1837">
        <v>13872</v>
      </c>
      <c r="E62" s="1327">
        <v>2692</v>
      </c>
      <c r="F62" s="1327">
        <v>-293</v>
      </c>
      <c r="G62" s="1327">
        <v>31399</v>
      </c>
      <c r="H62" s="1327"/>
      <c r="I62" s="1327">
        <v>26951</v>
      </c>
      <c r="J62" s="1327">
        <v>-59</v>
      </c>
      <c r="K62" s="1327">
        <v>58291</v>
      </c>
    </row>
    <row r="63" spans="1:13" s="897" customFormat="1" ht="14.25" customHeight="1" x14ac:dyDescent="0.2">
      <c r="A63" s="625">
        <v>141</v>
      </c>
      <c r="B63" s="645" t="s">
        <v>264</v>
      </c>
      <c r="C63" s="1330">
        <v>8073</v>
      </c>
      <c r="D63" s="1837">
        <v>1907</v>
      </c>
      <c r="E63" s="1327">
        <v>2044</v>
      </c>
      <c r="F63" s="1327">
        <v>-286</v>
      </c>
      <c r="G63" s="1327">
        <v>11738</v>
      </c>
      <c r="H63" s="1327"/>
      <c r="I63" s="1327">
        <v>2580</v>
      </c>
      <c r="J63" s="1327">
        <v>-1</v>
      </c>
      <c r="K63" s="1327">
        <v>14317</v>
      </c>
    </row>
    <row r="64" spans="1:13" ht="9.75" customHeight="1" x14ac:dyDescent="0.2">
      <c r="A64" s="626">
        <v>1411</v>
      </c>
      <c r="B64" s="646" t="s">
        <v>302</v>
      </c>
      <c r="C64" s="1329">
        <v>2059</v>
      </c>
      <c r="D64" s="1331">
        <v>1193</v>
      </c>
      <c r="E64" s="1328">
        <v>2027</v>
      </c>
      <c r="F64" s="1328">
        <v>-286</v>
      </c>
      <c r="G64" s="1328">
        <v>4993</v>
      </c>
      <c r="H64" s="1328"/>
      <c r="I64" s="1328">
        <v>1238</v>
      </c>
      <c r="J64" s="1328">
        <v>-1</v>
      </c>
      <c r="K64" s="1328">
        <v>6230</v>
      </c>
    </row>
    <row r="65" spans="1:11" ht="9.75" customHeight="1" x14ac:dyDescent="0.2">
      <c r="A65" s="626">
        <v>1412</v>
      </c>
      <c r="B65" s="646" t="s">
        <v>303</v>
      </c>
      <c r="C65" s="1329">
        <v>6013</v>
      </c>
      <c r="D65" s="1331">
        <v>135</v>
      </c>
      <c r="E65" s="1328">
        <v>17</v>
      </c>
      <c r="F65" s="1328">
        <v>0</v>
      </c>
      <c r="G65" s="1328">
        <v>6165</v>
      </c>
      <c r="H65" s="1328"/>
      <c r="I65" s="1328">
        <v>103</v>
      </c>
      <c r="J65" s="1328">
        <v>0</v>
      </c>
      <c r="K65" s="1328">
        <v>6268</v>
      </c>
    </row>
    <row r="66" spans="1:11" ht="9.75" customHeight="1" x14ac:dyDescent="0.2">
      <c r="A66" s="626">
        <v>1413</v>
      </c>
      <c r="B66" s="646" t="s">
        <v>304</v>
      </c>
      <c r="C66" s="1329">
        <v>0</v>
      </c>
      <c r="D66" s="1331">
        <v>0</v>
      </c>
      <c r="E66" s="1328">
        <v>0</v>
      </c>
      <c r="F66" s="1328">
        <v>0</v>
      </c>
      <c r="G66" s="1328">
        <v>0</v>
      </c>
      <c r="H66" s="1328"/>
      <c r="I66" s="1328">
        <v>0</v>
      </c>
      <c r="J66" s="1328">
        <v>0</v>
      </c>
      <c r="K66" s="1328">
        <v>0</v>
      </c>
    </row>
    <row r="67" spans="1:11" ht="9.75" customHeight="1" x14ac:dyDescent="0.2">
      <c r="A67" s="626">
        <v>1414</v>
      </c>
      <c r="B67" s="646" t="s">
        <v>305</v>
      </c>
      <c r="C67" s="1329">
        <v>0</v>
      </c>
      <c r="D67" s="1331">
        <v>0</v>
      </c>
      <c r="E67" s="1328">
        <v>0</v>
      </c>
      <c r="F67" s="1328">
        <v>0</v>
      </c>
      <c r="G67" s="1328">
        <v>0</v>
      </c>
      <c r="H67" s="1328"/>
      <c r="I67" s="1328">
        <v>0</v>
      </c>
      <c r="J67" s="1328">
        <v>0</v>
      </c>
      <c r="K67" s="1328">
        <v>0</v>
      </c>
    </row>
    <row r="68" spans="1:11" ht="9.75" customHeight="1" x14ac:dyDescent="0.2">
      <c r="A68" s="626">
        <v>1415</v>
      </c>
      <c r="B68" s="646" t="s">
        <v>648</v>
      </c>
      <c r="C68" s="1329">
        <v>1</v>
      </c>
      <c r="D68" s="1331">
        <v>579</v>
      </c>
      <c r="E68" s="1328">
        <v>0</v>
      </c>
      <c r="F68" s="1328">
        <v>0</v>
      </c>
      <c r="G68" s="1328">
        <v>580</v>
      </c>
      <c r="H68" s="1328"/>
      <c r="I68" s="1328">
        <v>1239</v>
      </c>
      <c r="J68" s="1328">
        <v>0</v>
      </c>
      <c r="K68" s="1328">
        <v>1819</v>
      </c>
    </row>
    <row r="69" spans="1:11" s="897" customFormat="1" ht="14.25" customHeight="1" x14ac:dyDescent="0.2">
      <c r="A69" s="625">
        <v>142</v>
      </c>
      <c r="B69" s="645" t="s">
        <v>271</v>
      </c>
      <c r="C69" s="1330">
        <v>3174</v>
      </c>
      <c r="D69" s="1837">
        <v>9733</v>
      </c>
      <c r="E69" s="1327">
        <v>1</v>
      </c>
      <c r="F69" s="1327">
        <v>-7</v>
      </c>
      <c r="G69" s="1327">
        <v>12901</v>
      </c>
      <c r="H69" s="1327"/>
      <c r="I69" s="1327">
        <v>19127</v>
      </c>
      <c r="J69" s="1327">
        <v>-58</v>
      </c>
      <c r="K69" s="1327">
        <v>31970</v>
      </c>
    </row>
    <row r="70" spans="1:11" ht="9.75" customHeight="1" x14ac:dyDescent="0.2">
      <c r="A70" s="626">
        <v>1421</v>
      </c>
      <c r="B70" s="646" t="s">
        <v>649</v>
      </c>
      <c r="C70" s="1329">
        <v>431</v>
      </c>
      <c r="D70" s="1331">
        <v>7684</v>
      </c>
      <c r="E70" s="1328">
        <v>1</v>
      </c>
      <c r="F70" s="1328">
        <v>-2</v>
      </c>
      <c r="G70" s="1328">
        <v>8114</v>
      </c>
      <c r="H70" s="1328"/>
      <c r="I70" s="1328">
        <v>17662</v>
      </c>
      <c r="J70" s="1328">
        <v>0</v>
      </c>
      <c r="K70" s="1328">
        <v>25776</v>
      </c>
    </row>
    <row r="71" spans="1:11" ht="9.75" customHeight="1" x14ac:dyDescent="0.2">
      <c r="A71" s="626">
        <v>1422</v>
      </c>
      <c r="B71" s="646" t="s">
        <v>650</v>
      </c>
      <c r="C71" s="1329">
        <v>2743</v>
      </c>
      <c r="D71" s="1331">
        <v>1028</v>
      </c>
      <c r="E71" s="1328">
        <v>0</v>
      </c>
      <c r="F71" s="1328">
        <v>-5</v>
      </c>
      <c r="G71" s="1328">
        <v>3766</v>
      </c>
      <c r="H71" s="1328"/>
      <c r="I71" s="1328">
        <v>1033</v>
      </c>
      <c r="J71" s="1328">
        <v>-58</v>
      </c>
      <c r="K71" s="1328">
        <v>4741</v>
      </c>
    </row>
    <row r="72" spans="1:11" ht="9.75" customHeight="1" x14ac:dyDescent="0.2">
      <c r="A72" s="626">
        <v>1423</v>
      </c>
      <c r="B72" s="646" t="s">
        <v>651</v>
      </c>
      <c r="C72" s="1329">
        <v>0</v>
      </c>
      <c r="D72" s="1331">
        <v>631</v>
      </c>
      <c r="E72" s="1328">
        <v>0</v>
      </c>
      <c r="F72" s="1328">
        <v>0</v>
      </c>
      <c r="G72" s="1328">
        <v>631</v>
      </c>
      <c r="H72" s="1328"/>
      <c r="I72" s="1328">
        <v>431</v>
      </c>
      <c r="J72" s="1328">
        <v>0</v>
      </c>
      <c r="K72" s="1328">
        <v>1062</v>
      </c>
    </row>
    <row r="73" spans="1:11" ht="9.75" customHeight="1" x14ac:dyDescent="0.2">
      <c r="A73" s="626">
        <v>1424</v>
      </c>
      <c r="B73" s="646" t="s">
        <v>358</v>
      </c>
      <c r="C73" s="1329">
        <v>0</v>
      </c>
      <c r="D73" s="1331">
        <v>390</v>
      </c>
      <c r="E73" s="1328">
        <v>0</v>
      </c>
      <c r="F73" s="1328">
        <v>0</v>
      </c>
      <c r="G73" s="1328">
        <v>390</v>
      </c>
      <c r="H73" s="1328"/>
      <c r="I73" s="1328">
        <v>1</v>
      </c>
      <c r="J73" s="1328">
        <v>0</v>
      </c>
      <c r="K73" s="1328">
        <v>391</v>
      </c>
    </row>
    <row r="74" spans="1:11" s="897" customFormat="1" ht="14.25" customHeight="1" x14ac:dyDescent="0.2">
      <c r="A74" s="625">
        <v>143</v>
      </c>
      <c r="B74" s="645" t="s">
        <v>277</v>
      </c>
      <c r="C74" s="1330">
        <v>888</v>
      </c>
      <c r="D74" s="1837">
        <v>105</v>
      </c>
      <c r="E74" s="1327">
        <v>18</v>
      </c>
      <c r="F74" s="1327">
        <v>0</v>
      </c>
      <c r="G74" s="1327">
        <v>1011</v>
      </c>
      <c r="H74" s="1327"/>
      <c r="I74" s="1327">
        <v>478</v>
      </c>
      <c r="J74" s="1327">
        <v>0</v>
      </c>
      <c r="K74" s="1327">
        <v>1489</v>
      </c>
    </row>
    <row r="75" spans="1:11" s="897" customFormat="1" ht="14.25" customHeight="1" x14ac:dyDescent="0.2">
      <c r="A75" s="625">
        <v>144</v>
      </c>
      <c r="B75" s="645" t="s">
        <v>279</v>
      </c>
      <c r="C75" s="1330">
        <v>1837</v>
      </c>
      <c r="D75" s="1837">
        <v>856</v>
      </c>
      <c r="E75" s="1327">
        <v>-1354</v>
      </c>
      <c r="F75" s="1327">
        <v>0</v>
      </c>
      <c r="G75" s="1327">
        <v>1339</v>
      </c>
      <c r="H75" s="1327"/>
      <c r="I75" s="1327">
        <v>2045</v>
      </c>
      <c r="J75" s="1327">
        <v>0</v>
      </c>
      <c r="K75" s="1327">
        <v>3384</v>
      </c>
    </row>
    <row r="76" spans="1:11" ht="9.75" customHeight="1" x14ac:dyDescent="0.2">
      <c r="A76" s="626">
        <v>1441</v>
      </c>
      <c r="B76" s="646" t="s">
        <v>300</v>
      </c>
      <c r="C76" s="1329">
        <v>1778</v>
      </c>
      <c r="D76" s="1331">
        <v>635</v>
      </c>
      <c r="E76" s="1328">
        <v>0</v>
      </c>
      <c r="F76" s="1328">
        <v>0</v>
      </c>
      <c r="G76" s="1328">
        <v>2413</v>
      </c>
      <c r="H76" s="1328"/>
      <c r="I76" s="1328">
        <v>1002</v>
      </c>
      <c r="J76" s="1328">
        <v>0</v>
      </c>
      <c r="K76" s="1328">
        <v>3415</v>
      </c>
    </row>
    <row r="77" spans="1:11" ht="9.75" customHeight="1" x14ac:dyDescent="0.2">
      <c r="A77" s="626">
        <v>1442</v>
      </c>
      <c r="B77" s="646" t="s">
        <v>301</v>
      </c>
      <c r="C77" s="1329">
        <v>59</v>
      </c>
      <c r="D77" s="1331">
        <v>221</v>
      </c>
      <c r="E77" s="1328">
        <v>-1354</v>
      </c>
      <c r="F77" s="1328">
        <v>0</v>
      </c>
      <c r="G77" s="1328">
        <v>-1074</v>
      </c>
      <c r="H77" s="1328"/>
      <c r="I77" s="1328">
        <v>1043</v>
      </c>
      <c r="J77" s="1328">
        <v>0</v>
      </c>
      <c r="K77" s="1328">
        <v>-31</v>
      </c>
    </row>
    <row r="78" spans="1:11" s="897" customFormat="1" ht="15" customHeight="1" x14ac:dyDescent="0.2">
      <c r="A78" s="641">
        <v>145</v>
      </c>
      <c r="B78" s="649" t="s">
        <v>283</v>
      </c>
      <c r="C78" s="1852">
        <v>1156</v>
      </c>
      <c r="D78" s="1845">
        <v>1271</v>
      </c>
      <c r="E78" s="1333">
        <v>1983</v>
      </c>
      <c r="F78" s="1333">
        <v>0</v>
      </c>
      <c r="G78" s="1333">
        <v>4410</v>
      </c>
      <c r="H78" s="1333"/>
      <c r="I78" s="1333">
        <v>2721</v>
      </c>
      <c r="J78" s="1333">
        <v>0</v>
      </c>
      <c r="K78" s="1333">
        <v>7131</v>
      </c>
    </row>
    <row r="79" spans="1:11" s="640" customFormat="1" ht="12.75" customHeight="1" x14ac:dyDescent="0.2">
      <c r="A79" s="639" t="s">
        <v>58</v>
      </c>
      <c r="B79" s="621"/>
      <c r="C79" s="1252"/>
      <c r="D79" s="1252"/>
      <c r="E79" s="1252"/>
      <c r="F79" s="1252"/>
      <c r="G79" s="1252"/>
      <c r="H79" s="1252"/>
      <c r="I79" s="1252"/>
      <c r="J79" s="1252"/>
      <c r="K79" s="1252"/>
    </row>
    <row r="80" spans="1:11" s="640" customFormat="1" ht="9.75" customHeight="1" x14ac:dyDescent="0.2">
      <c r="A80" s="639" t="s">
        <v>59</v>
      </c>
      <c r="B80" s="621"/>
      <c r="C80" s="1252"/>
      <c r="D80" s="1252"/>
      <c r="E80" s="1252"/>
      <c r="F80" s="1252"/>
      <c r="G80" s="1252"/>
      <c r="H80" s="1252"/>
      <c r="I80" s="1252"/>
      <c r="J80" s="1252"/>
      <c r="K80" s="1252"/>
    </row>
  </sheetData>
  <mergeCells count="10">
    <mergeCell ref="A4:B5"/>
    <mergeCell ref="C4:G4"/>
    <mergeCell ref="H4:H5"/>
    <mergeCell ref="I4:I5"/>
    <mergeCell ref="F1:J1"/>
    <mergeCell ref="F2:K2"/>
    <mergeCell ref="F3:G3"/>
    <mergeCell ref="J4:J5"/>
    <mergeCell ref="K4:K5"/>
    <mergeCell ref="A1:B1"/>
  </mergeCells>
  <phoneticPr fontId="2" type="noConversion"/>
  <printOptions horizontalCentered="1"/>
  <pageMargins left="0.19685039370078741" right="0.19685039370078741" top="0.6692913385826772" bottom="0.51181102362204722" header="0" footer="0.31496062992125984"/>
  <pageSetup paperSize="9" scale="92" firstPageNumber="31" fitToWidth="0" fitToHeight="0" orientation="landscape" r:id="rId1"/>
  <headerFooter alignWithMargins="0">
    <oddFooter>&amp;C&amp;P</oddFooter>
  </headerFooter>
  <rowBreaks count="1" manualBreakCount="1">
    <brk id="41" max="16383" man="1"/>
  </rowBreak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5">
    <pageSetUpPr fitToPage="1"/>
  </sheetPr>
  <dimension ref="A1:N45"/>
  <sheetViews>
    <sheetView view="pageBreakPreview" zoomScale="75" zoomScaleNormal="100" zoomScaleSheetLayoutView="75" workbookViewId="0">
      <selection sqref="A1:B1"/>
    </sheetView>
  </sheetViews>
  <sheetFormatPr defaultRowHeight="12.75" x14ac:dyDescent="0.2"/>
  <cols>
    <col min="1" max="1" width="4.7109375" style="598" customWidth="1"/>
    <col min="2" max="2" width="35.28515625" style="598" customWidth="1"/>
    <col min="3" max="3" width="0.85546875" style="598" customWidth="1"/>
    <col min="4" max="4" width="10" style="1244" customWidth="1"/>
    <col min="5" max="5" width="11.140625" style="1244" customWidth="1"/>
    <col min="6" max="6" width="10" style="1260" customWidth="1"/>
    <col min="7" max="9" width="10" style="1244" customWidth="1"/>
    <col min="10" max="10" width="10" style="1260" customWidth="1"/>
    <col min="11" max="11" width="10" style="1244" customWidth="1"/>
    <col min="12" max="12" width="10" style="1260" customWidth="1"/>
    <col min="13" max="13" width="3.28515625" style="598" customWidth="1"/>
    <col min="14" max="14" width="9.7109375" style="598" bestFit="1" customWidth="1"/>
    <col min="15" max="16384" width="9.140625" style="598"/>
  </cols>
  <sheetData>
    <row r="1" spans="1:12" ht="27.75" customHeight="1" x14ac:dyDescent="0.2">
      <c r="A1" s="3363" t="s">
        <v>184</v>
      </c>
      <c r="B1" s="3075"/>
      <c r="C1" s="597"/>
      <c r="D1" s="1220"/>
      <c r="E1" s="1221"/>
      <c r="F1" s="1253"/>
      <c r="G1" s="3354" t="str">
        <f>[1]Coverpage!I7</f>
        <v>Poland</v>
      </c>
      <c r="H1" s="3354"/>
      <c r="I1" s="3354"/>
      <c r="J1" s="3354"/>
      <c r="K1" s="3354"/>
      <c r="L1" s="1247">
        <f>[1]Coverpage!I9</f>
        <v>964</v>
      </c>
    </row>
    <row r="2" spans="1:12" x14ac:dyDescent="0.2">
      <c r="A2" s="596" t="s">
        <v>74</v>
      </c>
      <c r="B2" s="630"/>
      <c r="C2" s="619"/>
      <c r="D2" s="1221"/>
      <c r="E2" s="1221"/>
      <c r="F2" s="1253"/>
      <c r="G2" s="3355" t="s">
        <v>549</v>
      </c>
      <c r="H2" s="3355"/>
      <c r="I2" s="3355"/>
      <c r="J2" s="3355"/>
      <c r="K2" s="3355"/>
      <c r="L2" s="3355"/>
    </row>
    <row r="3" spans="1:12" ht="12" customHeight="1" x14ac:dyDescent="0.2">
      <c r="A3" s="622"/>
      <c r="B3" s="602"/>
      <c r="C3" s="603"/>
      <c r="D3" s="1224"/>
      <c r="E3" s="1225"/>
      <c r="F3" s="1254"/>
      <c r="G3" s="3356" t="s">
        <v>47</v>
      </c>
      <c r="H3" s="3356"/>
      <c r="I3" s="1226" t="str">
        <f>[1]Coverpage!I11</f>
        <v xml:space="preserve"> </v>
      </c>
      <c r="J3" s="1254"/>
      <c r="K3" s="1225"/>
      <c r="L3" s="1255"/>
    </row>
    <row r="4" spans="1:12" ht="12" customHeight="1" x14ac:dyDescent="0.2">
      <c r="A4" s="3357" t="s">
        <v>75</v>
      </c>
      <c r="B4" s="3358"/>
      <c r="C4" s="601"/>
      <c r="D4" s="3414" t="s">
        <v>552</v>
      </c>
      <c r="E4" s="3415"/>
      <c r="F4" s="3415"/>
      <c r="G4" s="3415"/>
      <c r="H4" s="3416"/>
      <c r="I4" s="3350" t="s">
        <v>553</v>
      </c>
      <c r="J4" s="3371" t="s">
        <v>554</v>
      </c>
      <c r="K4" s="3350" t="s">
        <v>555</v>
      </c>
      <c r="L4" s="3372" t="s">
        <v>60</v>
      </c>
    </row>
    <row r="5" spans="1:12" ht="34.5" x14ac:dyDescent="0.2">
      <c r="A5" s="3357"/>
      <c r="B5" s="3358"/>
      <c r="C5" s="601"/>
      <c r="D5" s="2043" t="s">
        <v>556</v>
      </c>
      <c r="E5" s="2044" t="s">
        <v>557</v>
      </c>
      <c r="F5" s="2089" t="s">
        <v>558</v>
      </c>
      <c r="G5" s="2044" t="s">
        <v>555</v>
      </c>
      <c r="H5" s="2042" t="s">
        <v>61</v>
      </c>
      <c r="I5" s="3351"/>
      <c r="J5" s="3371"/>
      <c r="K5" s="3351"/>
      <c r="L5" s="3372"/>
    </row>
    <row r="6" spans="1:12" ht="10.5" customHeight="1" x14ac:dyDescent="0.2">
      <c r="A6" s="623"/>
      <c r="B6" s="604"/>
      <c r="C6" s="604"/>
      <c r="D6" s="1228" t="s">
        <v>559</v>
      </c>
      <c r="E6" s="1229" t="s">
        <v>560</v>
      </c>
      <c r="F6" s="1256" t="s">
        <v>561</v>
      </c>
      <c r="G6" s="1229" t="s">
        <v>562</v>
      </c>
      <c r="H6" s="1230" t="s">
        <v>563</v>
      </c>
      <c r="I6" s="1229" t="s">
        <v>564</v>
      </c>
      <c r="J6" s="1256" t="s">
        <v>565</v>
      </c>
      <c r="K6" s="1229" t="s">
        <v>566</v>
      </c>
      <c r="L6" s="1249" t="s">
        <v>567</v>
      </c>
    </row>
    <row r="7" spans="1:12" ht="10.5" customHeight="1" x14ac:dyDescent="0.2">
      <c r="A7" s="626"/>
      <c r="B7" s="827" t="s">
        <v>568</v>
      </c>
      <c r="C7" s="826"/>
      <c r="D7" s="1257" t="str">
        <f>IF([8]Coverage!J18="","",[8]Coverage!J18)</f>
        <v>A</v>
      </c>
      <c r="E7" s="1257" t="str">
        <f>IF([8]Coverage!K18="","",[8]Coverage!K18)</f>
        <v>A</v>
      </c>
      <c r="F7" s="1258" t="str">
        <f>IF([8]Coverage!L18="","",[8]Coverage!L18)</f>
        <v>A</v>
      </c>
      <c r="G7" s="1257" t="str">
        <f>IF([8]Coverage!M18="","",[8]Coverage!M18)</f>
        <v>A</v>
      </c>
      <c r="H7" s="1257" t="str">
        <f>IF([8]Coverage!M18="","",[8]Coverage!M18)</f>
        <v>A</v>
      </c>
      <c r="I7" s="1257" t="str">
        <f>IF([8]Coverage!N18="","",[8]Coverage!N18)</f>
        <v/>
      </c>
      <c r="J7" s="1258" t="str">
        <f>IF([8]Coverage!O18="","",[8]Coverage!O18)</f>
        <v>A</v>
      </c>
      <c r="K7" s="1257" t="str">
        <f>IF([8]Coverage!P18="","",[8]Coverage!P18)</f>
        <v>A</v>
      </c>
      <c r="L7" s="1258" t="str">
        <f>IF([8]Coverage!P18="","",[8]Coverage!P18)</f>
        <v>A</v>
      </c>
    </row>
    <row r="8" spans="1:12" s="901" customFormat="1" ht="15" customHeight="1" x14ac:dyDescent="0.2">
      <c r="A8" s="650">
        <v>2</v>
      </c>
      <c r="B8" s="825" t="s">
        <v>284</v>
      </c>
      <c r="C8" s="900" t="s">
        <v>571</v>
      </c>
      <c r="D8" s="1326">
        <v>301538</v>
      </c>
      <c r="E8" s="1326">
        <v>54395</v>
      </c>
      <c r="F8" s="1847">
        <v>237019</v>
      </c>
      <c r="G8" s="1326">
        <v>-98742</v>
      </c>
      <c r="H8" s="1326">
        <v>494210</v>
      </c>
      <c r="I8" s="1326"/>
      <c r="J8" s="1847">
        <v>175009</v>
      </c>
      <c r="K8" s="1326">
        <v>-98062</v>
      </c>
      <c r="L8" s="1847">
        <v>571157</v>
      </c>
    </row>
    <row r="9" spans="1:12" s="903" customFormat="1" ht="15.75" customHeight="1" x14ac:dyDescent="0.2">
      <c r="A9" s="625">
        <v>21</v>
      </c>
      <c r="B9" s="608" t="s">
        <v>691</v>
      </c>
      <c r="C9" s="902" t="s">
        <v>571</v>
      </c>
      <c r="D9" s="1837">
        <v>48070</v>
      </c>
      <c r="E9" s="1837">
        <v>19130</v>
      </c>
      <c r="F9" s="1327">
        <v>3098</v>
      </c>
      <c r="G9" s="1837">
        <v>0</v>
      </c>
      <c r="H9" s="1837">
        <v>70298</v>
      </c>
      <c r="I9" s="1837"/>
      <c r="J9" s="1327">
        <v>78988</v>
      </c>
      <c r="K9" s="1837">
        <v>0</v>
      </c>
      <c r="L9" s="1327">
        <v>149286</v>
      </c>
    </row>
    <row r="10" spans="1:12" ht="9.75" customHeight="1" x14ac:dyDescent="0.2">
      <c r="A10" s="626">
        <v>211</v>
      </c>
      <c r="B10" s="611" t="s">
        <v>455</v>
      </c>
      <c r="C10" s="607" t="s">
        <v>571</v>
      </c>
      <c r="D10" s="1331">
        <v>32553</v>
      </c>
      <c r="E10" s="1331">
        <v>16742</v>
      </c>
      <c r="F10" s="1328">
        <v>2615</v>
      </c>
      <c r="G10" s="1331">
        <v>0</v>
      </c>
      <c r="H10" s="1331">
        <v>51910</v>
      </c>
      <c r="I10" s="1331"/>
      <c r="J10" s="1328">
        <v>68193</v>
      </c>
      <c r="K10" s="1331">
        <v>0</v>
      </c>
      <c r="L10" s="1328">
        <v>120103</v>
      </c>
    </row>
    <row r="11" spans="1:12" ht="9.75" customHeight="1" x14ac:dyDescent="0.2">
      <c r="A11" s="626">
        <v>212</v>
      </c>
      <c r="B11" s="611" t="s">
        <v>456</v>
      </c>
      <c r="C11" s="607" t="s">
        <v>571</v>
      </c>
      <c r="D11" s="1331">
        <v>15517</v>
      </c>
      <c r="E11" s="1331">
        <v>2388</v>
      </c>
      <c r="F11" s="1328">
        <v>483</v>
      </c>
      <c r="G11" s="1331">
        <v>0</v>
      </c>
      <c r="H11" s="1331">
        <v>18388</v>
      </c>
      <c r="I11" s="1331"/>
      <c r="J11" s="1328">
        <v>10795</v>
      </c>
      <c r="K11" s="1331">
        <v>0</v>
      </c>
      <c r="L11" s="1328">
        <v>29183</v>
      </c>
    </row>
    <row r="12" spans="1:12" ht="9.75" customHeight="1" x14ac:dyDescent="0.2">
      <c r="A12" s="626">
        <v>2121</v>
      </c>
      <c r="B12" s="638" t="s">
        <v>457</v>
      </c>
      <c r="C12" s="607" t="s">
        <v>571</v>
      </c>
      <c r="D12" s="1331">
        <v>4015</v>
      </c>
      <c r="E12" s="1331">
        <v>2388</v>
      </c>
      <c r="F12" s="1328">
        <v>483</v>
      </c>
      <c r="G12" s="1331">
        <v>0</v>
      </c>
      <c r="H12" s="1331">
        <v>6886</v>
      </c>
      <c r="I12" s="1331"/>
      <c r="J12" s="1328">
        <v>10795</v>
      </c>
      <c r="K12" s="1331">
        <v>0</v>
      </c>
      <c r="L12" s="1328">
        <v>17681</v>
      </c>
    </row>
    <row r="13" spans="1:12" ht="9.75" customHeight="1" x14ac:dyDescent="0.2">
      <c r="A13" s="626">
        <v>2122</v>
      </c>
      <c r="B13" s="638" t="s">
        <v>458</v>
      </c>
      <c r="C13" s="607" t="s">
        <v>571</v>
      </c>
      <c r="D13" s="1331">
        <v>11502</v>
      </c>
      <c r="E13" s="1331">
        <v>0</v>
      </c>
      <c r="F13" s="1328">
        <v>0</v>
      </c>
      <c r="G13" s="1331">
        <v>0</v>
      </c>
      <c r="H13" s="1331">
        <v>11502</v>
      </c>
      <c r="I13" s="1331"/>
      <c r="J13" s="1328">
        <v>0</v>
      </c>
      <c r="K13" s="1331">
        <v>0</v>
      </c>
      <c r="L13" s="1328">
        <v>11502</v>
      </c>
    </row>
    <row r="14" spans="1:12" s="897" customFormat="1" ht="15.75" customHeight="1" x14ac:dyDescent="0.2">
      <c r="A14" s="625">
        <v>22</v>
      </c>
      <c r="B14" s="608" t="s">
        <v>696</v>
      </c>
      <c r="C14" s="894" t="s">
        <v>571</v>
      </c>
      <c r="D14" s="1837">
        <v>12989</v>
      </c>
      <c r="E14" s="1837">
        <v>11935</v>
      </c>
      <c r="F14" s="1327">
        <v>2006</v>
      </c>
      <c r="G14" s="1837">
        <v>-148</v>
      </c>
      <c r="H14" s="1837">
        <v>26782</v>
      </c>
      <c r="I14" s="1837"/>
      <c r="J14" s="1327">
        <v>53350</v>
      </c>
      <c r="K14" s="1837">
        <v>-340</v>
      </c>
      <c r="L14" s="1327">
        <v>79792</v>
      </c>
    </row>
    <row r="15" spans="1:12" s="897" customFormat="1" ht="15.75" customHeight="1" x14ac:dyDescent="0.2">
      <c r="A15" s="625">
        <v>23</v>
      </c>
      <c r="B15" s="608" t="s">
        <v>697</v>
      </c>
      <c r="C15" s="894" t="s">
        <v>571</v>
      </c>
      <c r="D15" s="1837">
        <v>4269</v>
      </c>
      <c r="E15" s="1837">
        <v>7597</v>
      </c>
      <c r="F15" s="1327">
        <v>279</v>
      </c>
      <c r="G15" s="1837">
        <v>0</v>
      </c>
      <c r="H15" s="1837">
        <v>12145</v>
      </c>
      <c r="I15" s="1837"/>
      <c r="J15" s="1327">
        <v>12107</v>
      </c>
      <c r="K15" s="1837">
        <v>0</v>
      </c>
      <c r="L15" s="1327">
        <v>24252</v>
      </c>
    </row>
    <row r="16" spans="1:12" s="897" customFormat="1" ht="15.75" customHeight="1" x14ac:dyDescent="0.2">
      <c r="A16" s="625">
        <v>24</v>
      </c>
      <c r="B16" s="608" t="s">
        <v>698</v>
      </c>
      <c r="C16" s="894" t="s">
        <v>571</v>
      </c>
      <c r="D16" s="1837">
        <v>33125</v>
      </c>
      <c r="E16" s="1837">
        <v>432</v>
      </c>
      <c r="F16" s="1327">
        <v>53</v>
      </c>
      <c r="G16" s="1837">
        <v>-286</v>
      </c>
      <c r="H16" s="1837">
        <v>33324</v>
      </c>
      <c r="I16" s="1837"/>
      <c r="J16" s="1327">
        <v>1580</v>
      </c>
      <c r="K16" s="1837">
        <v>-1</v>
      </c>
      <c r="L16" s="1327">
        <v>34903</v>
      </c>
    </row>
    <row r="17" spans="1:14" ht="9.75" customHeight="1" x14ac:dyDescent="0.2">
      <c r="A17" s="626">
        <v>241</v>
      </c>
      <c r="B17" s="611" t="s">
        <v>200</v>
      </c>
      <c r="C17" s="607" t="s">
        <v>571</v>
      </c>
      <c r="D17" s="1331">
        <v>6487</v>
      </c>
      <c r="E17" s="1331">
        <v>0</v>
      </c>
      <c r="F17" s="1328">
        <v>0</v>
      </c>
      <c r="G17" s="1331">
        <v>0</v>
      </c>
      <c r="H17" s="1331">
        <v>6487</v>
      </c>
      <c r="I17" s="1331"/>
      <c r="J17" s="1328">
        <v>170</v>
      </c>
      <c r="K17" s="1331">
        <v>0</v>
      </c>
      <c r="L17" s="1328">
        <v>6657</v>
      </c>
    </row>
    <row r="18" spans="1:14" ht="9.75" customHeight="1" x14ac:dyDescent="0.2">
      <c r="A18" s="626">
        <v>242</v>
      </c>
      <c r="B18" s="611" t="s">
        <v>201</v>
      </c>
      <c r="C18" s="607" t="s">
        <v>571</v>
      </c>
      <c r="D18" s="1331">
        <v>26352</v>
      </c>
      <c r="E18" s="1331">
        <v>432</v>
      </c>
      <c r="F18" s="1328">
        <v>53</v>
      </c>
      <c r="G18" s="1331">
        <v>0</v>
      </c>
      <c r="H18" s="1331">
        <v>26837</v>
      </c>
      <c r="I18" s="1331"/>
      <c r="J18" s="1328">
        <v>1409</v>
      </c>
      <c r="K18" s="1331">
        <v>0</v>
      </c>
      <c r="L18" s="1328">
        <v>28246</v>
      </c>
    </row>
    <row r="19" spans="1:14" ht="9.75" customHeight="1" x14ac:dyDescent="0.2">
      <c r="A19" s="626">
        <v>243</v>
      </c>
      <c r="B19" s="611" t="s">
        <v>589</v>
      </c>
      <c r="C19" s="607" t="s">
        <v>571</v>
      </c>
      <c r="D19" s="1331">
        <v>286</v>
      </c>
      <c r="E19" s="1331">
        <v>0</v>
      </c>
      <c r="F19" s="1328">
        <v>0</v>
      </c>
      <c r="G19" s="1331">
        <v>-286</v>
      </c>
      <c r="H19" s="1331">
        <v>0</v>
      </c>
      <c r="I19" s="1331"/>
      <c r="J19" s="1328">
        <v>1</v>
      </c>
      <c r="K19" s="1331">
        <v>-1</v>
      </c>
      <c r="L19" s="1328">
        <v>0</v>
      </c>
    </row>
    <row r="20" spans="1:14" s="897" customFormat="1" ht="15.75" customHeight="1" x14ac:dyDescent="0.2">
      <c r="A20" s="625">
        <v>25</v>
      </c>
      <c r="B20" s="608" t="s">
        <v>76</v>
      </c>
      <c r="C20" s="894" t="s">
        <v>571</v>
      </c>
      <c r="D20" s="1837">
        <v>6347</v>
      </c>
      <c r="E20" s="1837">
        <v>3756</v>
      </c>
      <c r="F20" s="1327">
        <v>1505</v>
      </c>
      <c r="G20" s="1837">
        <v>0</v>
      </c>
      <c r="H20" s="1837">
        <v>11608</v>
      </c>
      <c r="I20" s="1837"/>
      <c r="J20" s="1327">
        <v>192</v>
      </c>
      <c r="K20" s="1837">
        <v>0</v>
      </c>
      <c r="L20" s="1327">
        <v>11800</v>
      </c>
    </row>
    <row r="21" spans="1:14" ht="9.75" customHeight="1" x14ac:dyDescent="0.2">
      <c r="A21" s="626">
        <v>251</v>
      </c>
      <c r="B21" s="611" t="s">
        <v>590</v>
      </c>
      <c r="C21" s="607" t="s">
        <v>571</v>
      </c>
      <c r="D21" s="1331">
        <v>1340</v>
      </c>
      <c r="E21" s="1331">
        <v>0</v>
      </c>
      <c r="F21" s="1328">
        <v>0</v>
      </c>
      <c r="G21" s="1331">
        <v>0</v>
      </c>
      <c r="H21" s="1331">
        <v>1340</v>
      </c>
      <c r="I21" s="1331"/>
      <c r="J21" s="1328">
        <v>5</v>
      </c>
      <c r="K21" s="1331">
        <v>0</v>
      </c>
      <c r="L21" s="1328">
        <v>1345</v>
      </c>
    </row>
    <row r="22" spans="1:14" ht="9.75" customHeight="1" x14ac:dyDescent="0.2">
      <c r="A22" s="626">
        <v>252</v>
      </c>
      <c r="B22" s="611" t="s">
        <v>591</v>
      </c>
      <c r="C22" s="607" t="s">
        <v>571</v>
      </c>
      <c r="D22" s="1331">
        <v>5007</v>
      </c>
      <c r="E22" s="1331">
        <v>3756</v>
      </c>
      <c r="F22" s="1328">
        <v>1505</v>
      </c>
      <c r="G22" s="1331">
        <v>0</v>
      </c>
      <c r="H22" s="1331">
        <v>10268</v>
      </c>
      <c r="I22" s="1331"/>
      <c r="J22" s="1328">
        <v>187</v>
      </c>
      <c r="K22" s="1331">
        <v>0</v>
      </c>
      <c r="L22" s="1328">
        <v>10455</v>
      </c>
    </row>
    <row r="23" spans="1:14" s="897" customFormat="1" ht="15.75" customHeight="1" x14ac:dyDescent="0.2">
      <c r="A23" s="625">
        <v>26</v>
      </c>
      <c r="B23" s="608" t="s">
        <v>79</v>
      </c>
      <c r="C23" s="894" t="s">
        <v>571</v>
      </c>
      <c r="D23" s="1837">
        <v>170373</v>
      </c>
      <c r="E23" s="1837">
        <v>2694</v>
      </c>
      <c r="F23" s="1327">
        <v>33774</v>
      </c>
      <c r="G23" s="1837">
        <v>-98063</v>
      </c>
      <c r="H23" s="1837">
        <v>108778</v>
      </c>
      <c r="I23" s="1837"/>
      <c r="J23" s="1327">
        <v>1923</v>
      </c>
      <c r="K23" s="1837">
        <v>-96410</v>
      </c>
      <c r="L23" s="1327">
        <v>14291</v>
      </c>
    </row>
    <row r="24" spans="1:14" ht="9.75" customHeight="1" x14ac:dyDescent="0.2">
      <c r="A24" s="626">
        <v>261</v>
      </c>
      <c r="B24" s="611" t="s">
        <v>592</v>
      </c>
      <c r="C24" s="607" t="s">
        <v>571</v>
      </c>
      <c r="D24" s="1331">
        <v>41</v>
      </c>
      <c r="E24" s="1331">
        <v>0</v>
      </c>
      <c r="F24" s="1328">
        <v>0</v>
      </c>
      <c r="G24" s="1331">
        <v>0</v>
      </c>
      <c r="H24" s="1331">
        <v>41</v>
      </c>
      <c r="I24" s="1331"/>
      <c r="J24" s="1328">
        <v>0</v>
      </c>
      <c r="K24" s="1331">
        <v>0</v>
      </c>
      <c r="L24" s="1328">
        <v>41</v>
      </c>
    </row>
    <row r="25" spans="1:14" ht="9.75" customHeight="1" x14ac:dyDescent="0.2">
      <c r="A25" s="626">
        <v>2611</v>
      </c>
      <c r="B25" s="638" t="s">
        <v>110</v>
      </c>
      <c r="C25" s="607" t="s">
        <v>571</v>
      </c>
      <c r="D25" s="1331">
        <v>41</v>
      </c>
      <c r="E25" s="1331">
        <v>0</v>
      </c>
      <c r="F25" s="1328">
        <v>0</v>
      </c>
      <c r="G25" s="1331">
        <v>0</v>
      </c>
      <c r="H25" s="1331">
        <v>41</v>
      </c>
      <c r="I25" s="1331"/>
      <c r="J25" s="1328">
        <v>0</v>
      </c>
      <c r="K25" s="1331">
        <v>0</v>
      </c>
      <c r="L25" s="1328">
        <v>41</v>
      </c>
    </row>
    <row r="26" spans="1:14" ht="9.75" customHeight="1" x14ac:dyDescent="0.2">
      <c r="A26" s="626">
        <v>2612</v>
      </c>
      <c r="B26" s="638" t="s">
        <v>111</v>
      </c>
      <c r="C26" s="607" t="s">
        <v>571</v>
      </c>
      <c r="D26" s="1331">
        <v>0</v>
      </c>
      <c r="E26" s="1331">
        <v>0</v>
      </c>
      <c r="F26" s="1328">
        <v>0</v>
      </c>
      <c r="G26" s="1331">
        <v>0</v>
      </c>
      <c r="H26" s="1331">
        <v>0</v>
      </c>
      <c r="I26" s="1331"/>
      <c r="J26" s="1328">
        <v>0</v>
      </c>
      <c r="K26" s="1331">
        <v>0</v>
      </c>
      <c r="L26" s="1328">
        <v>0</v>
      </c>
    </row>
    <row r="27" spans="1:14" ht="9.75" customHeight="1" x14ac:dyDescent="0.2">
      <c r="A27" s="626">
        <v>262</v>
      </c>
      <c r="B27" s="611" t="s">
        <v>112</v>
      </c>
      <c r="C27" s="607" t="s">
        <v>571</v>
      </c>
      <c r="D27" s="1331">
        <v>14219</v>
      </c>
      <c r="E27" s="1331">
        <v>24</v>
      </c>
      <c r="F27" s="1328">
        <v>0</v>
      </c>
      <c r="G27" s="1331">
        <v>0</v>
      </c>
      <c r="H27" s="1331">
        <v>14243</v>
      </c>
      <c r="I27" s="1331"/>
      <c r="J27" s="1328">
        <v>7</v>
      </c>
      <c r="K27" s="1331">
        <v>0</v>
      </c>
      <c r="L27" s="1328">
        <v>14250</v>
      </c>
    </row>
    <row r="28" spans="1:14" ht="9.75" customHeight="1" x14ac:dyDescent="0.2">
      <c r="A28" s="626">
        <v>2621</v>
      </c>
      <c r="B28" s="638" t="s">
        <v>110</v>
      </c>
      <c r="C28" s="607" t="s">
        <v>571</v>
      </c>
      <c r="D28" s="1331">
        <v>14097</v>
      </c>
      <c r="E28" s="1331">
        <v>24</v>
      </c>
      <c r="F28" s="1328">
        <v>0</v>
      </c>
      <c r="G28" s="1331">
        <v>0</v>
      </c>
      <c r="H28" s="1331">
        <v>14121</v>
      </c>
      <c r="I28" s="1331"/>
      <c r="J28" s="1328">
        <v>7</v>
      </c>
      <c r="K28" s="1331">
        <v>0</v>
      </c>
      <c r="L28" s="1328">
        <v>14128</v>
      </c>
    </row>
    <row r="29" spans="1:14" ht="9.75" customHeight="1" x14ac:dyDescent="0.2">
      <c r="A29" s="626">
        <v>2622</v>
      </c>
      <c r="B29" s="638" t="s">
        <v>111</v>
      </c>
      <c r="C29" s="607" t="s">
        <v>571</v>
      </c>
      <c r="D29" s="1331">
        <v>122</v>
      </c>
      <c r="E29" s="1331">
        <v>0</v>
      </c>
      <c r="F29" s="1328">
        <v>0</v>
      </c>
      <c r="G29" s="1331">
        <v>0</v>
      </c>
      <c r="H29" s="1331">
        <v>122</v>
      </c>
      <c r="I29" s="1331"/>
      <c r="J29" s="1328">
        <v>0</v>
      </c>
      <c r="K29" s="1331">
        <v>0</v>
      </c>
      <c r="L29" s="1328">
        <v>122</v>
      </c>
    </row>
    <row r="30" spans="1:14" ht="9.75" customHeight="1" x14ac:dyDescent="0.2">
      <c r="A30" s="626">
        <v>263</v>
      </c>
      <c r="B30" s="611" t="s">
        <v>113</v>
      </c>
      <c r="C30" s="607" t="s">
        <v>571</v>
      </c>
      <c r="D30" s="1331">
        <v>156113</v>
      </c>
      <c r="E30" s="1331">
        <v>2670</v>
      </c>
      <c r="F30" s="1328">
        <v>33774</v>
      </c>
      <c r="G30" s="1331">
        <v>-98063</v>
      </c>
      <c r="H30" s="1331">
        <v>94494</v>
      </c>
      <c r="I30" s="1331"/>
      <c r="J30" s="1328">
        <v>1916</v>
      </c>
      <c r="K30" s="1331">
        <v>-96410</v>
      </c>
      <c r="L30" s="1328">
        <v>0</v>
      </c>
    </row>
    <row r="31" spans="1:14" ht="9.75" customHeight="1" x14ac:dyDescent="0.2">
      <c r="A31" s="626">
        <v>2631</v>
      </c>
      <c r="B31" s="638" t="s">
        <v>110</v>
      </c>
      <c r="C31" s="607" t="s">
        <v>571</v>
      </c>
      <c r="D31" s="1331">
        <v>150543</v>
      </c>
      <c r="E31" s="1331">
        <v>1821</v>
      </c>
      <c r="F31" s="1328">
        <v>33772</v>
      </c>
      <c r="G31" s="1331">
        <v>-96095</v>
      </c>
      <c r="H31" s="1331">
        <v>90041</v>
      </c>
      <c r="I31" s="1331"/>
      <c r="J31" s="1328">
        <v>2909</v>
      </c>
      <c r="K31" s="1331">
        <v>-92950</v>
      </c>
      <c r="L31" s="1328">
        <v>0</v>
      </c>
      <c r="N31" s="610"/>
    </row>
    <row r="32" spans="1:14" ht="9.75" customHeight="1" x14ac:dyDescent="0.2">
      <c r="A32" s="626">
        <v>2632</v>
      </c>
      <c r="B32" s="638" t="s">
        <v>111</v>
      </c>
      <c r="C32" s="607" t="s">
        <v>571</v>
      </c>
      <c r="D32" s="1331">
        <v>5570</v>
      </c>
      <c r="E32" s="1331">
        <v>849</v>
      </c>
      <c r="F32" s="1328">
        <v>2</v>
      </c>
      <c r="G32" s="1331">
        <v>-1968</v>
      </c>
      <c r="H32" s="1331">
        <v>4453</v>
      </c>
      <c r="I32" s="1331"/>
      <c r="J32" s="1328">
        <v>-993</v>
      </c>
      <c r="K32" s="1331">
        <v>-3460</v>
      </c>
      <c r="L32" s="1328">
        <v>0</v>
      </c>
    </row>
    <row r="33" spans="1:12" s="897" customFormat="1" ht="15.75" customHeight="1" x14ac:dyDescent="0.2">
      <c r="A33" s="625">
        <v>27</v>
      </c>
      <c r="B33" s="608" t="s">
        <v>89</v>
      </c>
      <c r="C33" s="894" t="s">
        <v>571</v>
      </c>
      <c r="D33" s="1837">
        <v>19212</v>
      </c>
      <c r="E33" s="1837">
        <v>1270</v>
      </c>
      <c r="F33" s="1327">
        <v>193005</v>
      </c>
      <c r="G33" s="1837">
        <v>0</v>
      </c>
      <c r="H33" s="1837">
        <v>213487</v>
      </c>
      <c r="I33" s="1837"/>
      <c r="J33" s="1327">
        <v>15247</v>
      </c>
      <c r="K33" s="1837">
        <v>0</v>
      </c>
      <c r="L33" s="1327">
        <v>228734</v>
      </c>
    </row>
    <row r="34" spans="1:12" ht="9.75" customHeight="1" x14ac:dyDescent="0.2">
      <c r="A34" s="626">
        <v>271</v>
      </c>
      <c r="B34" s="611" t="s">
        <v>114</v>
      </c>
      <c r="C34" s="607" t="s">
        <v>571</v>
      </c>
      <c r="D34" s="1331">
        <v>18008</v>
      </c>
      <c r="E34" s="1331">
        <v>14</v>
      </c>
      <c r="F34" s="1328">
        <v>192998</v>
      </c>
      <c r="G34" s="1331">
        <v>0</v>
      </c>
      <c r="H34" s="1331">
        <v>211020</v>
      </c>
      <c r="I34" s="1331"/>
      <c r="J34" s="1328">
        <v>8923</v>
      </c>
      <c r="K34" s="1331">
        <v>0</v>
      </c>
      <c r="L34" s="1328">
        <v>219943</v>
      </c>
    </row>
    <row r="35" spans="1:12" ht="9.75" customHeight="1" x14ac:dyDescent="0.2">
      <c r="A35" s="626">
        <v>272</v>
      </c>
      <c r="B35" s="611" t="s">
        <v>115</v>
      </c>
      <c r="C35" s="607" t="s">
        <v>571</v>
      </c>
      <c r="D35" s="1331">
        <v>1204</v>
      </c>
      <c r="E35" s="1331">
        <v>1256</v>
      </c>
      <c r="F35" s="1328">
        <v>7</v>
      </c>
      <c r="G35" s="1331">
        <v>0</v>
      </c>
      <c r="H35" s="1331">
        <v>2467</v>
      </c>
      <c r="I35" s="1331"/>
      <c r="J35" s="1328">
        <v>6324</v>
      </c>
      <c r="K35" s="1331">
        <v>0</v>
      </c>
      <c r="L35" s="1328">
        <v>8791</v>
      </c>
    </row>
    <row r="36" spans="1:12" ht="9.75" customHeight="1" x14ac:dyDescent="0.2">
      <c r="A36" s="626">
        <v>273</v>
      </c>
      <c r="B36" s="611" t="s">
        <v>116</v>
      </c>
      <c r="C36" s="607" t="s">
        <v>571</v>
      </c>
      <c r="D36" s="1331">
        <v>0</v>
      </c>
      <c r="E36" s="1331">
        <v>0</v>
      </c>
      <c r="F36" s="1328">
        <v>0</v>
      </c>
      <c r="G36" s="1331">
        <v>0</v>
      </c>
      <c r="H36" s="1331">
        <v>0</v>
      </c>
      <c r="I36" s="1331"/>
      <c r="J36" s="1328">
        <v>0</v>
      </c>
      <c r="K36" s="1331">
        <v>0</v>
      </c>
      <c r="L36" s="1328">
        <v>0</v>
      </c>
    </row>
    <row r="37" spans="1:12" s="897" customFormat="1" ht="15.75" customHeight="1" x14ac:dyDescent="0.2">
      <c r="A37" s="625">
        <v>28</v>
      </c>
      <c r="B37" s="608" t="s">
        <v>93</v>
      </c>
      <c r="C37" s="894" t="s">
        <v>571</v>
      </c>
      <c r="D37" s="1837">
        <v>7153</v>
      </c>
      <c r="E37" s="1837">
        <v>7581</v>
      </c>
      <c r="F37" s="1327">
        <v>3299</v>
      </c>
      <c r="G37" s="1837">
        <v>-245</v>
      </c>
      <c r="H37" s="1837">
        <v>17788</v>
      </c>
      <c r="I37" s="1837"/>
      <c r="J37" s="1327">
        <v>11622</v>
      </c>
      <c r="K37" s="1837">
        <v>-1311</v>
      </c>
      <c r="L37" s="1327">
        <v>28099</v>
      </c>
    </row>
    <row r="38" spans="1:12" ht="9.75" customHeight="1" x14ac:dyDescent="0.2">
      <c r="A38" s="626">
        <v>281</v>
      </c>
      <c r="B38" s="611" t="s">
        <v>117</v>
      </c>
      <c r="C38" s="607" t="s">
        <v>571</v>
      </c>
      <c r="D38" s="1331">
        <v>0</v>
      </c>
      <c r="E38" s="1331">
        <v>17</v>
      </c>
      <c r="F38" s="1328">
        <v>0</v>
      </c>
      <c r="G38" s="1331">
        <v>0</v>
      </c>
      <c r="H38" s="1331">
        <v>17</v>
      </c>
      <c r="I38" s="1331"/>
      <c r="J38" s="1328">
        <v>0</v>
      </c>
      <c r="K38" s="1331">
        <v>0</v>
      </c>
      <c r="L38" s="1328">
        <v>17</v>
      </c>
    </row>
    <row r="39" spans="1:12" ht="9.75" customHeight="1" x14ac:dyDescent="0.2">
      <c r="A39" s="626">
        <v>282</v>
      </c>
      <c r="B39" s="611" t="s">
        <v>118</v>
      </c>
      <c r="C39" s="607" t="s">
        <v>571</v>
      </c>
      <c r="D39" s="1331">
        <v>7153</v>
      </c>
      <c r="E39" s="1331">
        <v>7564</v>
      </c>
      <c r="F39" s="1328">
        <v>3299</v>
      </c>
      <c r="G39" s="1331">
        <v>-245</v>
      </c>
      <c r="H39" s="1331">
        <v>17771</v>
      </c>
      <c r="I39" s="1331"/>
      <c r="J39" s="1328">
        <v>11622</v>
      </c>
      <c r="K39" s="1331">
        <v>-1311</v>
      </c>
      <c r="L39" s="1328">
        <v>28082</v>
      </c>
    </row>
    <row r="40" spans="1:12" ht="9.75" customHeight="1" x14ac:dyDescent="0.2">
      <c r="A40" s="626">
        <v>2821</v>
      </c>
      <c r="B40" s="638" t="s">
        <v>119</v>
      </c>
      <c r="C40" s="607" t="s">
        <v>571</v>
      </c>
      <c r="D40" s="1331">
        <v>4411</v>
      </c>
      <c r="E40" s="1331">
        <v>4525</v>
      </c>
      <c r="F40" s="1328">
        <v>2927</v>
      </c>
      <c r="G40" s="1331">
        <v>-245</v>
      </c>
      <c r="H40" s="1331">
        <v>11618</v>
      </c>
      <c r="I40" s="1331"/>
      <c r="J40" s="1328">
        <v>6130</v>
      </c>
      <c r="K40" s="1331">
        <v>-1311</v>
      </c>
      <c r="L40" s="1328">
        <v>16437</v>
      </c>
    </row>
    <row r="41" spans="1:12" ht="10.5" customHeight="1" x14ac:dyDescent="0.2">
      <c r="A41" s="629">
        <v>2822</v>
      </c>
      <c r="B41" s="653" t="s">
        <v>111</v>
      </c>
      <c r="C41" s="613" t="s">
        <v>571</v>
      </c>
      <c r="D41" s="1839">
        <v>2742</v>
      </c>
      <c r="E41" s="1839">
        <v>3039</v>
      </c>
      <c r="F41" s="1853">
        <v>372</v>
      </c>
      <c r="G41" s="1839">
        <v>0</v>
      </c>
      <c r="H41" s="1839">
        <v>6153</v>
      </c>
      <c r="I41" s="1839"/>
      <c r="J41" s="1853">
        <v>5492</v>
      </c>
      <c r="K41" s="1839">
        <v>0</v>
      </c>
      <c r="L41" s="1853">
        <v>11645</v>
      </c>
    </row>
    <row r="42" spans="1:12" ht="12.75" customHeight="1" x14ac:dyDescent="0.2">
      <c r="A42" s="614" t="s">
        <v>58</v>
      </c>
      <c r="B42" s="607"/>
      <c r="C42" s="607"/>
      <c r="D42" s="1236"/>
      <c r="E42" s="1236"/>
      <c r="F42" s="1259"/>
      <c r="G42" s="1236"/>
      <c r="H42" s="1236"/>
      <c r="I42" s="1236"/>
      <c r="J42" s="1259"/>
      <c r="K42" s="1236"/>
      <c r="L42" s="1259"/>
    </row>
    <row r="43" spans="1:12" ht="9.75" customHeight="1" x14ac:dyDescent="0.2">
      <c r="A43" s="614" t="s">
        <v>59</v>
      </c>
      <c r="B43" s="607"/>
      <c r="C43" s="607"/>
      <c r="D43" s="1236"/>
      <c r="E43" s="1236"/>
      <c r="F43" s="1259"/>
      <c r="G43" s="1236"/>
      <c r="H43" s="1236"/>
      <c r="I43" s="1236"/>
      <c r="J43" s="1259"/>
      <c r="K43" s="1236"/>
      <c r="L43" s="1259"/>
    </row>
    <row r="44" spans="1:12" ht="10.5" customHeight="1" x14ac:dyDescent="0.2"/>
    <row r="45" spans="1:12" ht="10.5" customHeight="1" x14ac:dyDescent="0.2">
      <c r="A45" s="632"/>
      <c r="B45" s="632"/>
      <c r="C45" s="632"/>
      <c r="D45" s="1246"/>
      <c r="E45" s="1246"/>
      <c r="F45" s="1261"/>
      <c r="G45" s="1246"/>
      <c r="H45" s="1246"/>
      <c r="I45" s="1246"/>
      <c r="J45" s="1261"/>
      <c r="K45" s="1246"/>
      <c r="L45" s="1261"/>
    </row>
  </sheetData>
  <mergeCells count="10">
    <mergeCell ref="A4:B5"/>
    <mergeCell ref="D4:H4"/>
    <mergeCell ref="I4:I5"/>
    <mergeCell ref="J4:J5"/>
    <mergeCell ref="G1:K1"/>
    <mergeCell ref="G2:L2"/>
    <mergeCell ref="G3:H3"/>
    <mergeCell ref="K4:K5"/>
    <mergeCell ref="L4:L5"/>
    <mergeCell ref="A1:B1"/>
  </mergeCells>
  <phoneticPr fontId="2" type="noConversion"/>
  <printOptions horizontalCentered="1"/>
  <pageMargins left="0.19685039370078741" right="0.19685039370078741" top="0.6692913385826772" bottom="0.51181102362204722" header="0" footer="0.31496062992125984"/>
  <pageSetup paperSize="9" firstPageNumber="31" fitToWidth="0" orientation="landscape" r:id="rId1"/>
  <headerFooter alignWithMargins="0">
    <oddFooter>&amp;C&amp;P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6"/>
  <dimension ref="A1:O100"/>
  <sheetViews>
    <sheetView view="pageBreakPreview" topLeftCell="A43" zoomScale="75" zoomScaleNormal="100" zoomScaleSheetLayoutView="75" workbookViewId="0">
      <selection activeCell="S28" sqref="S28"/>
    </sheetView>
  </sheetViews>
  <sheetFormatPr defaultRowHeight="12.75" x14ac:dyDescent="0.2"/>
  <cols>
    <col min="1" max="1" width="6.42578125" style="598" customWidth="1"/>
    <col min="2" max="2" width="35.7109375" style="598" customWidth="1"/>
    <col min="3" max="3" width="0.85546875" style="598" customWidth="1"/>
    <col min="4" max="4" width="10" style="1244" customWidth="1"/>
    <col min="5" max="5" width="11.28515625" style="1244" customWidth="1"/>
    <col min="6" max="12" width="10" style="1244" customWidth="1"/>
    <col min="13" max="13" width="3.28515625" style="640" customWidth="1"/>
    <col min="14" max="16384" width="9.140625" style="598"/>
  </cols>
  <sheetData>
    <row r="1" spans="1:15" ht="27.75" customHeight="1" x14ac:dyDescent="0.2">
      <c r="A1" s="3363" t="s">
        <v>184</v>
      </c>
      <c r="B1" s="3075"/>
      <c r="C1" s="597"/>
      <c r="D1" s="1220"/>
      <c r="E1" s="1221"/>
      <c r="F1" s="1221"/>
      <c r="G1" s="3354" t="str">
        <f>[1]Coverpage!I7</f>
        <v>Poland</v>
      </c>
      <c r="H1" s="3354"/>
      <c r="I1" s="3354"/>
      <c r="J1" s="3354"/>
      <c r="K1" s="3354"/>
      <c r="L1" s="1222">
        <f>[1]Coverpage!I9</f>
        <v>964</v>
      </c>
    </row>
    <row r="2" spans="1:15" x14ac:dyDescent="0.2">
      <c r="A2" s="596" t="s">
        <v>518</v>
      </c>
      <c r="B2" s="630"/>
      <c r="C2" s="619"/>
      <c r="D2" s="1221"/>
      <c r="E2" s="1221"/>
      <c r="F2" s="1221"/>
      <c r="G2" s="3355" t="s">
        <v>549</v>
      </c>
      <c r="H2" s="3355"/>
      <c r="I2" s="3355"/>
      <c r="J2" s="3355"/>
      <c r="K2" s="3355"/>
      <c r="L2" s="3355"/>
    </row>
    <row r="3" spans="1:15" ht="12" customHeight="1" x14ac:dyDescent="0.2">
      <c r="A3" s="622"/>
      <c r="B3" s="602"/>
      <c r="C3" s="603"/>
      <c r="D3" s="1224"/>
      <c r="E3" s="1225"/>
      <c r="F3" s="1225"/>
      <c r="G3" s="3356" t="s">
        <v>47</v>
      </c>
      <c r="H3" s="3356"/>
      <c r="I3" s="1226" t="str">
        <f>[1]Coverpage!I11</f>
        <v xml:space="preserve"> </v>
      </c>
      <c r="J3" s="1225"/>
      <c r="K3" s="1225"/>
      <c r="L3" s="1227"/>
    </row>
    <row r="4" spans="1:15" ht="12" customHeight="1" x14ac:dyDescent="0.2">
      <c r="A4" s="3357" t="s">
        <v>144</v>
      </c>
      <c r="B4" s="3358"/>
      <c r="C4" s="601"/>
      <c r="D4" s="3414" t="s">
        <v>552</v>
      </c>
      <c r="E4" s="3415"/>
      <c r="F4" s="3415"/>
      <c r="G4" s="3415"/>
      <c r="H4" s="3416"/>
      <c r="I4" s="3350" t="s">
        <v>553</v>
      </c>
      <c r="J4" s="3362" t="s">
        <v>554</v>
      </c>
      <c r="K4" s="3350" t="s">
        <v>555</v>
      </c>
      <c r="L4" s="3352" t="s">
        <v>60</v>
      </c>
    </row>
    <row r="5" spans="1:15" ht="34.5" x14ac:dyDescent="0.2">
      <c r="A5" s="3357"/>
      <c r="B5" s="3358"/>
      <c r="C5" s="601"/>
      <c r="D5" s="2043" t="s">
        <v>556</v>
      </c>
      <c r="E5" s="2044" t="s">
        <v>557</v>
      </c>
      <c r="F5" s="2042" t="s">
        <v>558</v>
      </c>
      <c r="G5" s="2044" t="s">
        <v>555</v>
      </c>
      <c r="H5" s="2042" t="s">
        <v>61</v>
      </c>
      <c r="I5" s="3351"/>
      <c r="J5" s="3362"/>
      <c r="K5" s="3351"/>
      <c r="L5" s="3352"/>
    </row>
    <row r="6" spans="1:15" ht="10.5" customHeight="1" x14ac:dyDescent="0.2">
      <c r="A6" s="623"/>
      <c r="B6" s="604"/>
      <c r="C6" s="604"/>
      <c r="D6" s="1228" t="s">
        <v>559</v>
      </c>
      <c r="E6" s="1229" t="s">
        <v>560</v>
      </c>
      <c r="F6" s="1230" t="s">
        <v>561</v>
      </c>
      <c r="G6" s="1229" t="s">
        <v>562</v>
      </c>
      <c r="H6" s="1230" t="s">
        <v>563</v>
      </c>
      <c r="I6" s="1229" t="s">
        <v>564</v>
      </c>
      <c r="J6" s="1230" t="s">
        <v>565</v>
      </c>
      <c r="K6" s="1229" t="s">
        <v>566</v>
      </c>
      <c r="L6" s="1231" t="s">
        <v>567</v>
      </c>
    </row>
    <row r="7" spans="1:15" ht="10.5" customHeight="1" x14ac:dyDescent="0.2">
      <c r="A7" s="626"/>
      <c r="B7" s="605" t="s">
        <v>568</v>
      </c>
      <c r="C7" s="606"/>
      <c r="D7" s="1250" t="str">
        <f>IF([8]Coverage!J18="","",[8]Coverage!J18)</f>
        <v>A</v>
      </c>
      <c r="E7" s="1250" t="str">
        <f>IF([8]Coverage!K18="","",[8]Coverage!K18)</f>
        <v>A</v>
      </c>
      <c r="F7" s="1250" t="str">
        <f>IF([8]Coverage!L18="","",[8]Coverage!L18)</f>
        <v>A</v>
      </c>
      <c r="G7" s="1250" t="str">
        <f>IF([8]Coverage!M18="","",[8]Coverage!M18)</f>
        <v>A</v>
      </c>
      <c r="H7" s="1250" t="str">
        <f>IF([8]Coverage!M18="","",[8]Coverage!M18)</f>
        <v>A</v>
      </c>
      <c r="I7" s="1250" t="str">
        <f>IF([8]Coverage!N18="","",[8]Coverage!N18)</f>
        <v/>
      </c>
      <c r="J7" s="1250" t="str">
        <f>IF([8]Coverage!O18="","",[8]Coverage!O18)</f>
        <v>A</v>
      </c>
      <c r="K7" s="1250" t="str">
        <f>IF([8]Coverage!P18="","",[8]Coverage!P18)</f>
        <v>A</v>
      </c>
      <c r="L7" s="1250" t="str">
        <f>IF([8]Coverage!P18="","",[8]Coverage!P18)</f>
        <v>A</v>
      </c>
    </row>
    <row r="8" spans="1:15" ht="13.5" x14ac:dyDescent="0.2">
      <c r="A8" s="905">
        <v>3</v>
      </c>
      <c r="B8" s="906" t="s">
        <v>654</v>
      </c>
      <c r="C8" s="652" t="s">
        <v>571</v>
      </c>
      <c r="D8" s="1854">
        <v>-56273</v>
      </c>
      <c r="E8" s="1855">
        <v>-1112</v>
      </c>
      <c r="F8" s="1855">
        <v>-12760</v>
      </c>
      <c r="G8" s="1855">
        <v>0</v>
      </c>
      <c r="H8" s="1856">
        <v>-70145</v>
      </c>
      <c r="I8" s="1855"/>
      <c r="J8" s="1855">
        <v>7844</v>
      </c>
      <c r="K8" s="1855">
        <v>0</v>
      </c>
      <c r="L8" s="1856">
        <v>-62301</v>
      </c>
    </row>
    <row r="9" spans="1:15" ht="13.5" x14ac:dyDescent="0.2">
      <c r="A9" s="907">
        <v>31</v>
      </c>
      <c r="B9" s="908" t="s">
        <v>655</v>
      </c>
      <c r="C9" s="612" t="s">
        <v>571</v>
      </c>
      <c r="D9" s="1857">
        <v>6942</v>
      </c>
      <c r="E9" s="1857">
        <v>5066</v>
      </c>
      <c r="F9" s="1857">
        <v>459</v>
      </c>
      <c r="G9" s="1857">
        <v>0</v>
      </c>
      <c r="H9" s="1857">
        <v>12467</v>
      </c>
      <c r="I9" s="1857"/>
      <c r="J9" s="1857">
        <v>22396</v>
      </c>
      <c r="K9" s="1857">
        <v>0</v>
      </c>
      <c r="L9" s="1857">
        <v>34863</v>
      </c>
    </row>
    <row r="10" spans="1:15" ht="14.45" customHeight="1" x14ac:dyDescent="0.2">
      <c r="A10" s="626">
        <v>311</v>
      </c>
      <c r="B10" s="611" t="s">
        <v>462</v>
      </c>
      <c r="C10" s="607" t="s">
        <v>571</v>
      </c>
      <c r="D10" s="1331">
        <v>6292</v>
      </c>
      <c r="E10" s="1331">
        <v>6460</v>
      </c>
      <c r="F10" s="1331">
        <v>459</v>
      </c>
      <c r="G10" s="1331">
        <v>0</v>
      </c>
      <c r="H10" s="1331">
        <v>13211</v>
      </c>
      <c r="I10" s="1331"/>
      <c r="J10" s="1331">
        <v>24367</v>
      </c>
      <c r="K10" s="1331">
        <v>0</v>
      </c>
      <c r="L10" s="1331">
        <v>37578</v>
      </c>
    </row>
    <row r="11" spans="1:15" s="640" customFormat="1" ht="9.75" customHeight="1" x14ac:dyDescent="0.2">
      <c r="A11" s="828">
        <v>311.10000000000002</v>
      </c>
      <c r="B11" s="904" t="s">
        <v>3</v>
      </c>
      <c r="C11" s="661" t="s">
        <v>571</v>
      </c>
      <c r="D11" s="1328">
        <v>10593</v>
      </c>
      <c r="E11" s="1328">
        <v>14478</v>
      </c>
      <c r="F11" s="1328">
        <v>738</v>
      </c>
      <c r="G11" s="1328">
        <v>0</v>
      </c>
      <c r="H11" s="1328">
        <v>25809</v>
      </c>
      <c r="I11" s="1328"/>
      <c r="J11" s="1328">
        <v>36850</v>
      </c>
      <c r="K11" s="1328">
        <v>0</v>
      </c>
      <c r="L11" s="1328">
        <v>62659</v>
      </c>
      <c r="N11" s="655"/>
    </row>
    <row r="12" spans="1:15" s="640" customFormat="1" ht="9.75" customHeight="1" x14ac:dyDescent="0.2">
      <c r="A12" s="828">
        <v>311.2</v>
      </c>
      <c r="B12" s="904" t="s">
        <v>4</v>
      </c>
      <c r="C12" s="661" t="s">
        <v>571</v>
      </c>
      <c r="D12" s="1328">
        <v>32</v>
      </c>
      <c r="E12" s="1328">
        <v>421</v>
      </c>
      <c r="F12" s="1328">
        <v>0</v>
      </c>
      <c r="G12" s="1328">
        <v>0</v>
      </c>
      <c r="H12" s="1328">
        <v>453</v>
      </c>
      <c r="I12" s="1328"/>
      <c r="J12" s="1328">
        <v>376</v>
      </c>
      <c r="K12" s="1328">
        <v>0</v>
      </c>
      <c r="L12" s="1328">
        <v>829</v>
      </c>
    </row>
    <row r="13" spans="1:15" s="640" customFormat="1" ht="9.75" customHeight="1" x14ac:dyDescent="0.2">
      <c r="A13" s="828">
        <v>311.3</v>
      </c>
      <c r="B13" s="904" t="s">
        <v>780</v>
      </c>
      <c r="C13" s="661" t="s">
        <v>571</v>
      </c>
      <c r="D13" s="1328">
        <v>4269</v>
      </c>
      <c r="E13" s="1328">
        <v>7597</v>
      </c>
      <c r="F13" s="1328">
        <v>279</v>
      </c>
      <c r="G13" s="1328">
        <v>0</v>
      </c>
      <c r="H13" s="1328">
        <v>12145</v>
      </c>
      <c r="I13" s="1328"/>
      <c r="J13" s="1328">
        <v>12107</v>
      </c>
      <c r="K13" s="1328">
        <v>0</v>
      </c>
      <c r="L13" s="1328">
        <v>24252</v>
      </c>
      <c r="O13" s="655"/>
    </row>
    <row r="14" spans="1:15" s="640" customFormat="1" x14ac:dyDescent="0.2">
      <c r="A14" s="663">
        <v>3111</v>
      </c>
      <c r="B14" s="660" t="s">
        <v>145</v>
      </c>
      <c r="C14" s="661" t="s">
        <v>571</v>
      </c>
      <c r="D14" s="926" t="s">
        <v>925</v>
      </c>
      <c r="E14" s="926" t="s">
        <v>925</v>
      </c>
      <c r="F14" s="926" t="s">
        <v>925</v>
      </c>
      <c r="G14" s="926" t="s">
        <v>925</v>
      </c>
      <c r="H14" s="926" t="s">
        <v>925</v>
      </c>
      <c r="I14" s="926" t="s">
        <v>925</v>
      </c>
      <c r="J14" s="926" t="s">
        <v>925</v>
      </c>
      <c r="K14" s="926" t="s">
        <v>925</v>
      </c>
      <c r="L14" s="926" t="s">
        <v>925</v>
      </c>
    </row>
    <row r="15" spans="1:15" s="640" customFormat="1" ht="9.75" customHeight="1" x14ac:dyDescent="0.2">
      <c r="A15" s="828">
        <v>3111.1</v>
      </c>
      <c r="B15" s="829" t="s">
        <v>492</v>
      </c>
      <c r="C15" s="661" t="s">
        <v>571</v>
      </c>
      <c r="D15" s="926" t="s">
        <v>925</v>
      </c>
      <c r="E15" s="926" t="s">
        <v>925</v>
      </c>
      <c r="F15" s="926" t="s">
        <v>925</v>
      </c>
      <c r="G15" s="926" t="s">
        <v>925</v>
      </c>
      <c r="H15" s="926" t="s">
        <v>925</v>
      </c>
      <c r="I15" s="926" t="s">
        <v>925</v>
      </c>
      <c r="J15" s="926" t="s">
        <v>925</v>
      </c>
      <c r="K15" s="926" t="s">
        <v>925</v>
      </c>
      <c r="L15" s="926" t="s">
        <v>925</v>
      </c>
    </row>
    <row r="16" spans="1:15" s="640" customFormat="1" ht="9.75" customHeight="1" x14ac:dyDescent="0.2">
      <c r="A16" s="828">
        <v>3111.2</v>
      </c>
      <c r="B16" s="829" t="s">
        <v>122</v>
      </c>
      <c r="C16" s="661" t="s">
        <v>571</v>
      </c>
      <c r="D16" s="926" t="s">
        <v>925</v>
      </c>
      <c r="E16" s="926" t="s">
        <v>925</v>
      </c>
      <c r="F16" s="926" t="s">
        <v>925</v>
      </c>
      <c r="G16" s="926" t="s">
        <v>925</v>
      </c>
      <c r="H16" s="926" t="s">
        <v>925</v>
      </c>
      <c r="I16" s="926" t="s">
        <v>925</v>
      </c>
      <c r="J16" s="926" t="s">
        <v>925</v>
      </c>
      <c r="K16" s="926" t="s">
        <v>925</v>
      </c>
      <c r="L16" s="926" t="s">
        <v>925</v>
      </c>
    </row>
    <row r="17" spans="1:13" s="640" customFormat="1" ht="9.75" customHeight="1" x14ac:dyDescent="0.2">
      <c r="A17" s="828">
        <v>3111.3</v>
      </c>
      <c r="B17" s="829" t="s">
        <v>123</v>
      </c>
      <c r="C17" s="661" t="s">
        <v>571</v>
      </c>
      <c r="D17" s="926" t="s">
        <v>925</v>
      </c>
      <c r="E17" s="926" t="s">
        <v>925</v>
      </c>
      <c r="F17" s="926" t="s">
        <v>925</v>
      </c>
      <c r="G17" s="926" t="s">
        <v>925</v>
      </c>
      <c r="H17" s="926" t="s">
        <v>925</v>
      </c>
      <c r="I17" s="926" t="s">
        <v>925</v>
      </c>
      <c r="J17" s="926" t="s">
        <v>925</v>
      </c>
      <c r="K17" s="926" t="s">
        <v>925</v>
      </c>
      <c r="L17" s="926" t="s">
        <v>925</v>
      </c>
    </row>
    <row r="18" spans="1:13" s="640" customFormat="1" ht="14.45" customHeight="1" x14ac:dyDescent="0.2">
      <c r="A18" s="663">
        <v>3112</v>
      </c>
      <c r="B18" s="660" t="s">
        <v>440</v>
      </c>
      <c r="C18" s="661" t="s">
        <v>571</v>
      </c>
      <c r="D18" s="926" t="s">
        <v>925</v>
      </c>
      <c r="E18" s="926" t="s">
        <v>925</v>
      </c>
      <c r="F18" s="926" t="s">
        <v>925</v>
      </c>
      <c r="G18" s="926" t="s">
        <v>925</v>
      </c>
      <c r="H18" s="926" t="s">
        <v>925</v>
      </c>
      <c r="I18" s="926" t="s">
        <v>925</v>
      </c>
      <c r="J18" s="926" t="s">
        <v>925</v>
      </c>
      <c r="K18" s="926" t="s">
        <v>925</v>
      </c>
      <c r="L18" s="926" t="s">
        <v>925</v>
      </c>
    </row>
    <row r="19" spans="1:13" s="640" customFormat="1" ht="9.75" customHeight="1" x14ac:dyDescent="0.2">
      <c r="A19" s="828">
        <v>3112.1</v>
      </c>
      <c r="B19" s="829" t="s">
        <v>441</v>
      </c>
      <c r="C19" s="661" t="s">
        <v>571</v>
      </c>
      <c r="D19" s="926" t="s">
        <v>925</v>
      </c>
      <c r="E19" s="926" t="s">
        <v>925</v>
      </c>
      <c r="F19" s="926" t="s">
        <v>925</v>
      </c>
      <c r="G19" s="926" t="s">
        <v>925</v>
      </c>
      <c r="H19" s="926" t="s">
        <v>925</v>
      </c>
      <c r="I19" s="926" t="s">
        <v>925</v>
      </c>
      <c r="J19" s="926" t="s">
        <v>925</v>
      </c>
      <c r="K19" s="926" t="s">
        <v>925</v>
      </c>
      <c r="L19" s="926" t="s">
        <v>925</v>
      </c>
    </row>
    <row r="20" spans="1:13" s="640" customFormat="1" ht="9.75" customHeight="1" x14ac:dyDescent="0.2">
      <c r="A20" s="828">
        <v>3112.2</v>
      </c>
      <c r="B20" s="829" t="s">
        <v>442</v>
      </c>
      <c r="C20" s="661" t="s">
        <v>571</v>
      </c>
      <c r="D20" s="926" t="s">
        <v>925</v>
      </c>
      <c r="E20" s="926" t="s">
        <v>925</v>
      </c>
      <c r="F20" s="926" t="s">
        <v>925</v>
      </c>
      <c r="G20" s="926" t="s">
        <v>925</v>
      </c>
      <c r="H20" s="926" t="s">
        <v>925</v>
      </c>
      <c r="I20" s="926" t="s">
        <v>925</v>
      </c>
      <c r="J20" s="926" t="s">
        <v>925</v>
      </c>
      <c r="K20" s="926" t="s">
        <v>925</v>
      </c>
      <c r="L20" s="926" t="s">
        <v>925</v>
      </c>
    </row>
    <row r="21" spans="1:13" s="640" customFormat="1" ht="9.75" customHeight="1" x14ac:dyDescent="0.2">
      <c r="A21" s="828">
        <v>3112.3</v>
      </c>
      <c r="B21" s="829" t="s">
        <v>443</v>
      </c>
      <c r="C21" s="661" t="s">
        <v>571</v>
      </c>
      <c r="D21" s="926" t="s">
        <v>925</v>
      </c>
      <c r="E21" s="926" t="s">
        <v>925</v>
      </c>
      <c r="F21" s="926" t="s">
        <v>925</v>
      </c>
      <c r="G21" s="926" t="s">
        <v>925</v>
      </c>
      <c r="H21" s="926" t="s">
        <v>925</v>
      </c>
      <c r="I21" s="926" t="s">
        <v>925</v>
      </c>
      <c r="J21" s="926" t="s">
        <v>925</v>
      </c>
      <c r="K21" s="926" t="s">
        <v>925</v>
      </c>
      <c r="L21" s="926" t="s">
        <v>925</v>
      </c>
    </row>
    <row r="22" spans="1:13" s="640" customFormat="1" ht="14.25" customHeight="1" x14ac:dyDescent="0.2">
      <c r="A22" s="663">
        <v>3113</v>
      </c>
      <c r="B22" s="660" t="s">
        <v>444</v>
      </c>
      <c r="C22" s="661" t="s">
        <v>571</v>
      </c>
      <c r="D22" s="926" t="s">
        <v>925</v>
      </c>
      <c r="E22" s="926" t="s">
        <v>925</v>
      </c>
      <c r="F22" s="926" t="s">
        <v>925</v>
      </c>
      <c r="G22" s="926" t="s">
        <v>925</v>
      </c>
      <c r="H22" s="926" t="s">
        <v>925</v>
      </c>
      <c r="I22" s="926" t="s">
        <v>925</v>
      </c>
      <c r="J22" s="926" t="s">
        <v>925</v>
      </c>
      <c r="K22" s="926" t="s">
        <v>925</v>
      </c>
      <c r="L22" s="926" t="s">
        <v>925</v>
      </c>
    </row>
    <row r="23" spans="1:13" s="640" customFormat="1" ht="9.75" customHeight="1" x14ac:dyDescent="0.2">
      <c r="A23" s="828">
        <v>3113.1</v>
      </c>
      <c r="B23" s="829" t="s">
        <v>445</v>
      </c>
      <c r="C23" s="661" t="s">
        <v>571</v>
      </c>
      <c r="D23" s="926" t="s">
        <v>925</v>
      </c>
      <c r="E23" s="926" t="s">
        <v>925</v>
      </c>
      <c r="F23" s="926" t="s">
        <v>925</v>
      </c>
      <c r="G23" s="926" t="s">
        <v>925</v>
      </c>
      <c r="H23" s="926" t="s">
        <v>925</v>
      </c>
      <c r="I23" s="926" t="s">
        <v>925</v>
      </c>
      <c r="J23" s="926" t="s">
        <v>925</v>
      </c>
      <c r="K23" s="926" t="s">
        <v>925</v>
      </c>
      <c r="L23" s="926" t="s">
        <v>925</v>
      </c>
    </row>
    <row r="24" spans="1:13" s="640" customFormat="1" ht="9.75" customHeight="1" x14ac:dyDescent="0.2">
      <c r="A24" s="828">
        <v>3113.2</v>
      </c>
      <c r="B24" s="829" t="s">
        <v>446</v>
      </c>
      <c r="C24" s="661" t="s">
        <v>571</v>
      </c>
      <c r="D24" s="926" t="s">
        <v>925</v>
      </c>
      <c r="E24" s="926" t="s">
        <v>925</v>
      </c>
      <c r="F24" s="926" t="s">
        <v>925</v>
      </c>
      <c r="G24" s="926" t="s">
        <v>925</v>
      </c>
      <c r="H24" s="926" t="s">
        <v>925</v>
      </c>
      <c r="I24" s="926" t="s">
        <v>925</v>
      </c>
      <c r="J24" s="926" t="s">
        <v>925</v>
      </c>
      <c r="K24" s="926" t="s">
        <v>925</v>
      </c>
      <c r="L24" s="926" t="s">
        <v>925</v>
      </c>
    </row>
    <row r="25" spans="1:13" s="640" customFormat="1" ht="9.75" customHeight="1" x14ac:dyDescent="0.2">
      <c r="A25" s="828">
        <v>3113.3</v>
      </c>
      <c r="B25" s="829" t="s">
        <v>447</v>
      </c>
      <c r="C25" s="661" t="s">
        <v>571</v>
      </c>
      <c r="D25" s="926" t="s">
        <v>925</v>
      </c>
      <c r="E25" s="926" t="s">
        <v>925</v>
      </c>
      <c r="F25" s="926" t="s">
        <v>925</v>
      </c>
      <c r="G25" s="926" t="s">
        <v>925</v>
      </c>
      <c r="H25" s="926" t="s">
        <v>925</v>
      </c>
      <c r="I25" s="926" t="s">
        <v>925</v>
      </c>
      <c r="J25" s="926" t="s">
        <v>925</v>
      </c>
      <c r="K25" s="926" t="s">
        <v>925</v>
      </c>
      <c r="L25" s="926" t="s">
        <v>925</v>
      </c>
    </row>
    <row r="26" spans="1:13" s="897" customFormat="1" ht="14.25" customHeight="1" x14ac:dyDescent="0.2">
      <c r="A26" s="664">
        <v>312</v>
      </c>
      <c r="B26" s="662" t="s">
        <v>793</v>
      </c>
      <c r="C26" s="909" t="s">
        <v>571</v>
      </c>
      <c r="D26" s="1327">
        <v>0</v>
      </c>
      <c r="E26" s="1327">
        <v>401</v>
      </c>
      <c r="F26" s="1327">
        <v>0</v>
      </c>
      <c r="G26" s="1327">
        <v>0</v>
      </c>
      <c r="H26" s="1327">
        <v>401</v>
      </c>
      <c r="I26" s="1327"/>
      <c r="J26" s="1327">
        <v>41</v>
      </c>
      <c r="K26" s="1327"/>
      <c r="L26" s="1327">
        <v>442</v>
      </c>
      <c r="M26" s="910"/>
    </row>
    <row r="27" spans="1:13" s="897" customFormat="1" x14ac:dyDescent="0.2">
      <c r="A27" s="664">
        <v>313</v>
      </c>
      <c r="B27" s="662" t="s">
        <v>794</v>
      </c>
      <c r="C27" s="909" t="s">
        <v>571</v>
      </c>
      <c r="D27" s="1327">
        <v>442</v>
      </c>
      <c r="E27" s="1327">
        <v>0</v>
      </c>
      <c r="F27" s="1327">
        <v>0</v>
      </c>
      <c r="G27" s="1327">
        <v>0</v>
      </c>
      <c r="H27" s="1327">
        <v>442</v>
      </c>
      <c r="I27" s="1327"/>
      <c r="J27" s="1327">
        <v>111</v>
      </c>
      <c r="K27" s="1327">
        <v>0</v>
      </c>
      <c r="L27" s="1327">
        <v>553</v>
      </c>
      <c r="M27" s="910"/>
    </row>
    <row r="28" spans="1:13" ht="9.75" customHeight="1" x14ac:dyDescent="0.2">
      <c r="A28" s="828">
        <v>313.10000000000002</v>
      </c>
      <c r="B28" s="904" t="s">
        <v>795</v>
      </c>
      <c r="C28" s="661" t="s">
        <v>571</v>
      </c>
      <c r="D28" s="1328">
        <v>442</v>
      </c>
      <c r="E28" s="1328">
        <v>0</v>
      </c>
      <c r="F28" s="1328">
        <v>0</v>
      </c>
      <c r="G28" s="1328">
        <v>0</v>
      </c>
      <c r="H28" s="1328">
        <v>442</v>
      </c>
      <c r="I28" s="1328"/>
      <c r="J28" s="1328">
        <v>111</v>
      </c>
      <c r="K28" s="1328">
        <v>0</v>
      </c>
      <c r="L28" s="1328">
        <v>553</v>
      </c>
    </row>
    <row r="29" spans="1:13" ht="9.75" customHeight="1" x14ac:dyDescent="0.2">
      <c r="A29" s="828">
        <v>313.2</v>
      </c>
      <c r="B29" s="904" t="s">
        <v>796</v>
      </c>
      <c r="C29" s="661" t="s">
        <v>571</v>
      </c>
      <c r="D29" s="1328">
        <v>0</v>
      </c>
      <c r="E29" s="1328">
        <v>0</v>
      </c>
      <c r="F29" s="1328">
        <v>0</v>
      </c>
      <c r="G29" s="1328">
        <v>0</v>
      </c>
      <c r="H29" s="1328">
        <v>0</v>
      </c>
      <c r="I29" s="1328"/>
      <c r="J29" s="1328">
        <v>0</v>
      </c>
      <c r="K29" s="1328">
        <v>0</v>
      </c>
      <c r="L29" s="1328">
        <v>0</v>
      </c>
    </row>
    <row r="30" spans="1:13" s="897" customFormat="1" ht="14.25" customHeight="1" x14ac:dyDescent="0.2">
      <c r="A30" s="664">
        <v>314</v>
      </c>
      <c r="B30" s="662" t="s">
        <v>797</v>
      </c>
      <c r="C30" s="909" t="s">
        <v>571</v>
      </c>
      <c r="D30" s="1327">
        <v>208</v>
      </c>
      <c r="E30" s="1327">
        <v>-1795</v>
      </c>
      <c r="F30" s="1327">
        <v>0</v>
      </c>
      <c r="G30" s="1327">
        <v>0</v>
      </c>
      <c r="H30" s="1327">
        <v>-1587</v>
      </c>
      <c r="I30" s="1327"/>
      <c r="J30" s="1327">
        <v>-2123</v>
      </c>
      <c r="K30" s="1327">
        <v>0</v>
      </c>
      <c r="L30" s="1327">
        <v>-3710</v>
      </c>
      <c r="M30" s="910"/>
    </row>
    <row r="31" spans="1:13" ht="9.75" customHeight="1" x14ac:dyDescent="0.2">
      <c r="A31" s="828">
        <v>314.10000000000002</v>
      </c>
      <c r="B31" s="904" t="s">
        <v>798</v>
      </c>
      <c r="C31" s="661" t="s">
        <v>571</v>
      </c>
      <c r="D31" s="1328">
        <v>209</v>
      </c>
      <c r="E31" s="1328">
        <v>7</v>
      </c>
      <c r="F31" s="1328">
        <v>0</v>
      </c>
      <c r="G31" s="1328">
        <v>0</v>
      </c>
      <c r="H31" s="1858">
        <v>216</v>
      </c>
      <c r="I31" s="1328"/>
      <c r="J31" s="1328">
        <v>579</v>
      </c>
      <c r="K31" s="1328">
        <v>0</v>
      </c>
      <c r="L31" s="1328">
        <v>795</v>
      </c>
    </row>
    <row r="32" spans="1:13" ht="9.75" customHeight="1" x14ac:dyDescent="0.2">
      <c r="A32" s="828">
        <v>314.2</v>
      </c>
      <c r="B32" s="904" t="s">
        <v>799</v>
      </c>
      <c r="C32" s="661" t="s">
        <v>571</v>
      </c>
      <c r="D32" s="1328">
        <v>1</v>
      </c>
      <c r="E32" s="1328">
        <v>1802</v>
      </c>
      <c r="F32" s="1328">
        <v>0</v>
      </c>
      <c r="G32" s="1328">
        <v>0</v>
      </c>
      <c r="H32" s="1858">
        <v>1803</v>
      </c>
      <c r="I32" s="1328"/>
      <c r="J32" s="1328">
        <v>2702</v>
      </c>
      <c r="K32" s="1328">
        <v>0</v>
      </c>
      <c r="L32" s="1328">
        <v>4505</v>
      </c>
    </row>
    <row r="33" spans="1:13" ht="9.75" customHeight="1" x14ac:dyDescent="0.2">
      <c r="A33" s="828">
        <v>314.3</v>
      </c>
      <c r="B33" s="904" t="s">
        <v>801</v>
      </c>
      <c r="C33" s="661" t="s">
        <v>571</v>
      </c>
      <c r="D33" s="1328">
        <v>0</v>
      </c>
      <c r="E33" s="1328">
        <v>0</v>
      </c>
      <c r="F33" s="1328">
        <v>0</v>
      </c>
      <c r="G33" s="1328">
        <v>0</v>
      </c>
      <c r="H33" s="1858">
        <v>0</v>
      </c>
      <c r="I33" s="1328"/>
      <c r="J33" s="1328">
        <v>0</v>
      </c>
      <c r="K33" s="1328">
        <v>0</v>
      </c>
      <c r="L33" s="1328">
        <v>0</v>
      </c>
    </row>
    <row r="34" spans="1:13" ht="14.25" customHeight="1" x14ac:dyDescent="0.2">
      <c r="A34" s="663">
        <v>3141</v>
      </c>
      <c r="B34" s="660" t="s">
        <v>448</v>
      </c>
      <c r="C34" s="661" t="s">
        <v>571</v>
      </c>
      <c r="D34" s="1328">
        <v>208</v>
      </c>
      <c r="E34" s="1328">
        <v>-1796</v>
      </c>
      <c r="F34" s="1328">
        <v>0</v>
      </c>
      <c r="G34" s="1328">
        <v>0</v>
      </c>
      <c r="H34" s="1328">
        <v>-1588</v>
      </c>
      <c r="I34" s="1328"/>
      <c r="J34" s="1328">
        <v>-2123</v>
      </c>
      <c r="K34" s="1859">
        <v>0</v>
      </c>
      <c r="L34" s="1328">
        <v>-3711</v>
      </c>
    </row>
    <row r="35" spans="1:13" ht="9.75" customHeight="1" x14ac:dyDescent="0.2">
      <c r="A35" s="828">
        <v>3141.1</v>
      </c>
      <c r="B35" s="829" t="s">
        <v>449</v>
      </c>
      <c r="C35" s="661" t="s">
        <v>571</v>
      </c>
      <c r="D35" s="1328">
        <v>209</v>
      </c>
      <c r="E35" s="1328">
        <v>6</v>
      </c>
      <c r="F35" s="1328">
        <v>0</v>
      </c>
      <c r="G35" s="1328">
        <v>0</v>
      </c>
      <c r="H35" s="1858">
        <v>215</v>
      </c>
      <c r="I35" s="1328"/>
      <c r="J35" s="1328">
        <v>579</v>
      </c>
      <c r="K35" s="1858">
        <v>0</v>
      </c>
      <c r="L35" s="1328">
        <v>794</v>
      </c>
    </row>
    <row r="36" spans="1:13" ht="9.75" customHeight="1" x14ac:dyDescent="0.2">
      <c r="A36" s="828">
        <v>3141.2</v>
      </c>
      <c r="B36" s="829" t="s">
        <v>450</v>
      </c>
      <c r="C36" s="661" t="s">
        <v>571</v>
      </c>
      <c r="D36" s="1328">
        <v>1</v>
      </c>
      <c r="E36" s="1328">
        <v>1802</v>
      </c>
      <c r="F36" s="1328">
        <v>0</v>
      </c>
      <c r="G36" s="1328">
        <v>0</v>
      </c>
      <c r="H36" s="1858">
        <v>1803</v>
      </c>
      <c r="I36" s="1328"/>
      <c r="J36" s="1328">
        <v>2702</v>
      </c>
      <c r="K36" s="1858">
        <v>0</v>
      </c>
      <c r="L36" s="1328">
        <v>4505</v>
      </c>
    </row>
    <row r="37" spans="1:13" ht="9.75" customHeight="1" x14ac:dyDescent="0.2">
      <c r="A37" s="828">
        <v>3141.3</v>
      </c>
      <c r="B37" s="829" t="s">
        <v>451</v>
      </c>
      <c r="C37" s="661" t="s">
        <v>571</v>
      </c>
      <c r="D37" s="1328">
        <v>0</v>
      </c>
      <c r="E37" s="1328">
        <v>0</v>
      </c>
      <c r="F37" s="1328">
        <v>0</v>
      </c>
      <c r="G37" s="1328">
        <v>0</v>
      </c>
      <c r="H37" s="1858">
        <v>0</v>
      </c>
      <c r="I37" s="1328"/>
      <c r="J37" s="1328">
        <v>0</v>
      </c>
      <c r="K37" s="1858">
        <v>0</v>
      </c>
      <c r="L37" s="1328">
        <v>0</v>
      </c>
    </row>
    <row r="38" spans="1:13" ht="14.25" customHeight="1" x14ac:dyDescent="0.2">
      <c r="A38" s="663">
        <v>3142</v>
      </c>
      <c r="B38" s="660" t="s">
        <v>452</v>
      </c>
      <c r="C38" s="661" t="s">
        <v>571</v>
      </c>
      <c r="D38" s="1328">
        <v>0</v>
      </c>
      <c r="E38" s="1328">
        <v>0</v>
      </c>
      <c r="F38" s="1328">
        <v>0</v>
      </c>
      <c r="G38" s="1328">
        <v>0</v>
      </c>
      <c r="H38" s="1859">
        <v>0</v>
      </c>
      <c r="I38" s="1328"/>
      <c r="J38" s="1328">
        <v>0</v>
      </c>
      <c r="K38" s="1859">
        <v>0</v>
      </c>
      <c r="L38" s="1328">
        <v>0</v>
      </c>
    </row>
    <row r="39" spans="1:13" ht="9.75" customHeight="1" x14ac:dyDescent="0.2">
      <c r="A39" s="828">
        <v>3142.1</v>
      </c>
      <c r="B39" s="829" t="s">
        <v>453</v>
      </c>
      <c r="C39" s="661" t="s">
        <v>571</v>
      </c>
      <c r="D39" s="1328">
        <v>0</v>
      </c>
      <c r="E39" s="1328">
        <v>0</v>
      </c>
      <c r="F39" s="1328">
        <v>0</v>
      </c>
      <c r="G39" s="1328">
        <v>0</v>
      </c>
      <c r="H39" s="1858">
        <v>0</v>
      </c>
      <c r="I39" s="1328"/>
      <c r="J39" s="1328">
        <v>0</v>
      </c>
      <c r="K39" s="1858">
        <v>0</v>
      </c>
      <c r="L39" s="1328">
        <v>0</v>
      </c>
    </row>
    <row r="40" spans="1:13" ht="9.75" customHeight="1" x14ac:dyDescent="0.2">
      <c r="A40" s="828">
        <v>3142.2</v>
      </c>
      <c r="B40" s="829" t="s">
        <v>454</v>
      </c>
      <c r="C40" s="661" t="s">
        <v>571</v>
      </c>
      <c r="D40" s="1328">
        <v>0</v>
      </c>
      <c r="E40" s="1328">
        <v>0</v>
      </c>
      <c r="F40" s="1328">
        <v>0</v>
      </c>
      <c r="G40" s="1328">
        <v>0</v>
      </c>
      <c r="H40" s="1858">
        <v>0</v>
      </c>
      <c r="I40" s="1328"/>
      <c r="J40" s="1328">
        <v>0</v>
      </c>
      <c r="K40" s="1858">
        <v>0</v>
      </c>
      <c r="L40" s="1328">
        <v>0</v>
      </c>
    </row>
    <row r="41" spans="1:13" ht="9.75" customHeight="1" x14ac:dyDescent="0.2">
      <c r="A41" s="828">
        <v>3142.3</v>
      </c>
      <c r="B41" s="829" t="s">
        <v>0</v>
      </c>
      <c r="C41" s="661" t="s">
        <v>571</v>
      </c>
      <c r="D41" s="1328">
        <v>0</v>
      </c>
      <c r="E41" s="1328">
        <v>0</v>
      </c>
      <c r="F41" s="1328">
        <v>0</v>
      </c>
      <c r="G41" s="1328">
        <v>0</v>
      </c>
      <c r="H41" s="1858">
        <v>0</v>
      </c>
      <c r="I41" s="1328"/>
      <c r="J41" s="1328">
        <v>0</v>
      </c>
      <c r="K41" s="1858">
        <v>0</v>
      </c>
      <c r="L41" s="1328">
        <v>0</v>
      </c>
    </row>
    <row r="42" spans="1:13" ht="14.25" customHeight="1" x14ac:dyDescent="0.2">
      <c r="A42" s="663">
        <v>3143</v>
      </c>
      <c r="B42" s="660" t="s">
        <v>1</v>
      </c>
      <c r="C42" s="661" t="s">
        <v>571</v>
      </c>
      <c r="D42" s="1328">
        <v>0</v>
      </c>
      <c r="E42" s="1328">
        <v>0</v>
      </c>
      <c r="F42" s="1328">
        <v>0</v>
      </c>
      <c r="G42" s="1328">
        <v>0</v>
      </c>
      <c r="H42" s="1858">
        <v>0</v>
      </c>
      <c r="I42" s="1328"/>
      <c r="J42" s="1328">
        <v>0</v>
      </c>
      <c r="K42" s="1859">
        <v>0</v>
      </c>
      <c r="L42" s="1328">
        <v>0</v>
      </c>
    </row>
    <row r="43" spans="1:13" ht="9.75" customHeight="1" x14ac:dyDescent="0.2">
      <c r="A43" s="828">
        <v>3143.1</v>
      </c>
      <c r="B43" s="829" t="s">
        <v>2</v>
      </c>
      <c r="C43" s="661" t="s">
        <v>571</v>
      </c>
      <c r="D43" s="1328">
        <v>0</v>
      </c>
      <c r="E43" s="1328">
        <v>0</v>
      </c>
      <c r="F43" s="1328">
        <v>0</v>
      </c>
      <c r="G43" s="1328">
        <v>0</v>
      </c>
      <c r="H43" s="1858">
        <v>0</v>
      </c>
      <c r="I43" s="1328"/>
      <c r="J43" s="1328">
        <v>0</v>
      </c>
      <c r="K43" s="1858">
        <v>0</v>
      </c>
      <c r="L43" s="1328">
        <v>0</v>
      </c>
    </row>
    <row r="44" spans="1:13" ht="9.75" customHeight="1" x14ac:dyDescent="0.2">
      <c r="A44" s="828">
        <v>3143.2</v>
      </c>
      <c r="B44" s="829" t="s">
        <v>761</v>
      </c>
      <c r="C44" s="661" t="s">
        <v>571</v>
      </c>
      <c r="D44" s="1328">
        <v>0</v>
      </c>
      <c r="E44" s="1328">
        <v>0</v>
      </c>
      <c r="F44" s="1328">
        <v>0</v>
      </c>
      <c r="G44" s="1328">
        <v>0</v>
      </c>
      <c r="H44" s="1858">
        <v>0</v>
      </c>
      <c r="I44" s="1328"/>
      <c r="J44" s="1328">
        <v>0</v>
      </c>
      <c r="K44" s="1858">
        <v>0</v>
      </c>
      <c r="L44" s="1328">
        <v>0</v>
      </c>
    </row>
    <row r="45" spans="1:13" ht="14.25" customHeight="1" x14ac:dyDescent="0.2">
      <c r="A45" s="663">
        <v>3144</v>
      </c>
      <c r="B45" s="660" t="s">
        <v>762</v>
      </c>
      <c r="C45" s="661" t="s">
        <v>571</v>
      </c>
      <c r="D45" s="1328">
        <v>0</v>
      </c>
      <c r="E45" s="1328">
        <v>1</v>
      </c>
      <c r="F45" s="1328">
        <v>0</v>
      </c>
      <c r="G45" s="1328">
        <v>0</v>
      </c>
      <c r="H45" s="1858">
        <v>1</v>
      </c>
      <c r="I45" s="1328"/>
      <c r="J45" s="1328">
        <v>0</v>
      </c>
      <c r="K45" s="1859">
        <v>0</v>
      </c>
      <c r="L45" s="1328">
        <v>1</v>
      </c>
    </row>
    <row r="46" spans="1:13" ht="9.75" customHeight="1" x14ac:dyDescent="0.2">
      <c r="A46" s="828">
        <v>3144.1</v>
      </c>
      <c r="B46" s="829" t="s">
        <v>763</v>
      </c>
      <c r="C46" s="661" t="s">
        <v>571</v>
      </c>
      <c r="D46" s="1328">
        <v>0</v>
      </c>
      <c r="E46" s="1328">
        <v>1</v>
      </c>
      <c r="F46" s="1328">
        <v>0</v>
      </c>
      <c r="G46" s="1328">
        <v>0</v>
      </c>
      <c r="H46" s="1858">
        <v>1</v>
      </c>
      <c r="I46" s="1328"/>
      <c r="J46" s="1328">
        <v>0</v>
      </c>
      <c r="K46" s="1858">
        <v>0</v>
      </c>
      <c r="L46" s="1328">
        <v>1</v>
      </c>
    </row>
    <row r="47" spans="1:13" ht="9.75" customHeight="1" x14ac:dyDescent="0.2">
      <c r="A47" s="830">
        <v>3144.2</v>
      </c>
      <c r="B47" s="831" t="s">
        <v>764</v>
      </c>
      <c r="C47" s="674" t="s">
        <v>571</v>
      </c>
      <c r="D47" s="1853">
        <v>0</v>
      </c>
      <c r="E47" s="1853">
        <v>0</v>
      </c>
      <c r="F47" s="1853">
        <v>0</v>
      </c>
      <c r="G47" s="1853">
        <v>0</v>
      </c>
      <c r="H47" s="1860">
        <v>0</v>
      </c>
      <c r="I47" s="1853"/>
      <c r="J47" s="1853">
        <v>0</v>
      </c>
      <c r="K47" s="1860">
        <v>0</v>
      </c>
      <c r="L47" s="1853">
        <v>0</v>
      </c>
    </row>
    <row r="48" spans="1:13" s="897" customFormat="1" ht="13.5" customHeight="1" x14ac:dyDescent="0.2">
      <c r="A48" s="650">
        <v>32</v>
      </c>
      <c r="B48" s="825" t="s">
        <v>816</v>
      </c>
      <c r="C48" s="911" t="s">
        <v>571</v>
      </c>
      <c r="D48" s="1326">
        <v>-6013</v>
      </c>
      <c r="E48" s="1326">
        <v>3920</v>
      </c>
      <c r="F48" s="1326">
        <v>-4803</v>
      </c>
      <c r="G48" s="1326">
        <v>-7734</v>
      </c>
      <c r="H48" s="1326">
        <v>-14630</v>
      </c>
      <c r="I48" s="1326"/>
      <c r="J48" s="1326">
        <v>-631</v>
      </c>
      <c r="K48" s="1326">
        <v>-53</v>
      </c>
      <c r="L48" s="1326">
        <v>-15314</v>
      </c>
      <c r="M48" s="910"/>
    </row>
    <row r="49" spans="1:13" ht="12.75" customHeight="1" x14ac:dyDescent="0.2">
      <c r="A49" s="656" t="s">
        <v>765</v>
      </c>
      <c r="B49" s="631" t="s">
        <v>766</v>
      </c>
      <c r="C49" s="607"/>
      <c r="D49" s="1331">
        <v>548</v>
      </c>
      <c r="E49" s="1331">
        <v>1948</v>
      </c>
      <c r="F49" s="1331">
        <v>-5669</v>
      </c>
      <c r="G49" s="1331">
        <v>0</v>
      </c>
      <c r="H49" s="1331">
        <v>-3173</v>
      </c>
      <c r="I49" s="1331"/>
      <c r="J49" s="1331">
        <v>-2041</v>
      </c>
      <c r="K49" s="1331">
        <v>0</v>
      </c>
      <c r="L49" s="1331">
        <v>-5214</v>
      </c>
    </row>
    <row r="50" spans="1:13" ht="11.25" customHeight="1" x14ac:dyDescent="0.2">
      <c r="A50" s="656" t="s">
        <v>767</v>
      </c>
      <c r="B50" s="631" t="s">
        <v>768</v>
      </c>
      <c r="C50" s="607"/>
      <c r="D50" s="1331">
        <v>6</v>
      </c>
      <c r="E50" s="1331">
        <v>743</v>
      </c>
      <c r="F50" s="1331">
        <v>2260</v>
      </c>
      <c r="G50" s="1331">
        <v>-2314</v>
      </c>
      <c r="H50" s="1331">
        <v>695</v>
      </c>
      <c r="I50" s="1331"/>
      <c r="J50" s="1331">
        <v>1</v>
      </c>
      <c r="K50" s="1331">
        <v>0</v>
      </c>
      <c r="L50" s="1331">
        <v>696</v>
      </c>
    </row>
    <row r="51" spans="1:13" ht="12.75" customHeight="1" x14ac:dyDescent="0.2">
      <c r="A51" s="656" t="s">
        <v>769</v>
      </c>
      <c r="B51" s="631" t="s">
        <v>770</v>
      </c>
      <c r="C51" s="607"/>
      <c r="D51" s="1331">
        <v>9641</v>
      </c>
      <c r="E51" s="1331">
        <v>1208</v>
      </c>
      <c r="F51" s="1331">
        <v>-4</v>
      </c>
      <c r="G51" s="1331">
        <v>-5556</v>
      </c>
      <c r="H51" s="1331">
        <v>5289</v>
      </c>
      <c r="I51" s="1331"/>
      <c r="J51" s="1331">
        <v>367</v>
      </c>
      <c r="K51" s="1331">
        <v>-93</v>
      </c>
      <c r="L51" s="1331">
        <v>5563</v>
      </c>
    </row>
    <row r="52" spans="1:13" ht="12" customHeight="1" x14ac:dyDescent="0.2">
      <c r="A52" s="656" t="s">
        <v>771</v>
      </c>
      <c r="B52" s="631" t="s">
        <v>772</v>
      </c>
      <c r="C52" s="607"/>
      <c r="D52" s="1331">
        <v>-6151</v>
      </c>
      <c r="E52" s="1331">
        <v>-2862</v>
      </c>
      <c r="F52" s="1331">
        <v>-762</v>
      </c>
      <c r="G52" s="1331">
        <v>0</v>
      </c>
      <c r="H52" s="1331">
        <v>-9775</v>
      </c>
      <c r="I52" s="1331"/>
      <c r="J52" s="1331">
        <v>-308</v>
      </c>
      <c r="K52" s="1331">
        <v>0</v>
      </c>
      <c r="L52" s="1331">
        <v>-10083</v>
      </c>
    </row>
    <row r="53" spans="1:13" ht="12" customHeight="1" x14ac:dyDescent="0.2">
      <c r="A53" s="656" t="s">
        <v>773</v>
      </c>
      <c r="B53" s="631" t="s">
        <v>774</v>
      </c>
      <c r="C53" s="607"/>
      <c r="D53" s="1331">
        <v>0</v>
      </c>
      <c r="E53" s="1331">
        <v>0</v>
      </c>
      <c r="F53" s="1331">
        <v>0</v>
      </c>
      <c r="G53" s="1331">
        <v>0</v>
      </c>
      <c r="H53" s="1331">
        <v>0</v>
      </c>
      <c r="I53" s="1331"/>
      <c r="J53" s="1331">
        <v>0</v>
      </c>
      <c r="K53" s="1331">
        <v>0</v>
      </c>
      <c r="L53" s="1331">
        <v>0</v>
      </c>
    </row>
    <row r="54" spans="1:13" ht="11.25" customHeight="1" x14ac:dyDescent="0.2">
      <c r="A54" s="656" t="s">
        <v>775</v>
      </c>
      <c r="B54" s="631" t="s">
        <v>359</v>
      </c>
      <c r="C54" s="607"/>
      <c r="D54" s="1331">
        <v>1</v>
      </c>
      <c r="E54" s="1331">
        <v>0</v>
      </c>
      <c r="F54" s="1331">
        <v>0</v>
      </c>
      <c r="G54" s="1331">
        <v>0</v>
      </c>
      <c r="H54" s="1331">
        <v>1</v>
      </c>
      <c r="I54" s="1331"/>
      <c r="J54" s="1331">
        <v>0</v>
      </c>
      <c r="K54" s="1331">
        <v>0</v>
      </c>
      <c r="L54" s="1331">
        <v>1</v>
      </c>
    </row>
    <row r="55" spans="1:13" ht="12" customHeight="1" x14ac:dyDescent="0.2">
      <c r="A55" s="656" t="s">
        <v>360</v>
      </c>
      <c r="B55" s="631" t="s">
        <v>361</v>
      </c>
      <c r="C55" s="607"/>
      <c r="D55" s="1331">
        <v>-10058</v>
      </c>
      <c r="E55" s="1331">
        <v>2883</v>
      </c>
      <c r="F55" s="1331">
        <v>-628</v>
      </c>
      <c r="G55" s="1331">
        <v>136</v>
      </c>
      <c r="H55" s="1331">
        <v>-7667</v>
      </c>
      <c r="I55" s="1331"/>
      <c r="J55" s="1331">
        <v>1350</v>
      </c>
      <c r="K55" s="1331">
        <v>40</v>
      </c>
      <c r="L55" s="1331">
        <v>-6277</v>
      </c>
    </row>
    <row r="56" spans="1:13" s="897" customFormat="1" ht="15" customHeight="1" x14ac:dyDescent="0.2">
      <c r="A56" s="625">
        <v>321</v>
      </c>
      <c r="B56" s="637" t="s">
        <v>817</v>
      </c>
      <c r="C56" s="894" t="s">
        <v>571</v>
      </c>
      <c r="D56" s="1837">
        <v>-1654</v>
      </c>
      <c r="E56" s="1837">
        <v>1315</v>
      </c>
      <c r="F56" s="1837">
        <v>-5261</v>
      </c>
      <c r="G56" s="1837">
        <v>-7734</v>
      </c>
      <c r="H56" s="1837">
        <v>-13334</v>
      </c>
      <c r="I56" s="1837"/>
      <c r="J56" s="1837">
        <v>-640</v>
      </c>
      <c r="K56" s="1837">
        <v>-53</v>
      </c>
      <c r="L56" s="1837">
        <v>-14027</v>
      </c>
      <c r="M56" s="910"/>
    </row>
    <row r="57" spans="1:13" ht="9.75" customHeight="1" x14ac:dyDescent="0.2">
      <c r="A57" s="626">
        <v>3212</v>
      </c>
      <c r="B57" s="638" t="s">
        <v>362</v>
      </c>
      <c r="C57" s="607" t="s">
        <v>571</v>
      </c>
      <c r="D57" s="1331">
        <v>-1675</v>
      </c>
      <c r="E57" s="1331">
        <v>1948</v>
      </c>
      <c r="F57" s="1331">
        <v>-5669</v>
      </c>
      <c r="G57" s="1331">
        <v>0</v>
      </c>
      <c r="H57" s="1331">
        <v>-5396</v>
      </c>
      <c r="I57" s="1331"/>
      <c r="J57" s="1331">
        <v>-2041</v>
      </c>
      <c r="K57" s="1331">
        <v>0</v>
      </c>
      <c r="L57" s="1331">
        <v>-7437</v>
      </c>
    </row>
    <row r="58" spans="1:13" ht="9.75" customHeight="1" x14ac:dyDescent="0.2">
      <c r="A58" s="626">
        <v>3213</v>
      </c>
      <c r="B58" s="638" t="s">
        <v>363</v>
      </c>
      <c r="C58" s="607" t="s">
        <v>571</v>
      </c>
      <c r="D58" s="1331">
        <v>0</v>
      </c>
      <c r="E58" s="1331">
        <v>743</v>
      </c>
      <c r="F58" s="1331">
        <v>2260</v>
      </c>
      <c r="G58" s="1331">
        <v>-2314</v>
      </c>
      <c r="H58" s="1331">
        <v>689</v>
      </c>
      <c r="I58" s="1331"/>
      <c r="J58" s="1331">
        <v>1</v>
      </c>
      <c r="K58" s="1331">
        <v>0</v>
      </c>
      <c r="L58" s="1331">
        <v>690</v>
      </c>
    </row>
    <row r="59" spans="1:13" ht="9.75" customHeight="1" x14ac:dyDescent="0.2">
      <c r="A59" s="626">
        <v>3214</v>
      </c>
      <c r="B59" s="638" t="s">
        <v>364</v>
      </c>
      <c r="C59" s="607" t="s">
        <v>571</v>
      </c>
      <c r="D59" s="1331">
        <v>9521</v>
      </c>
      <c r="E59" s="1331">
        <v>1208</v>
      </c>
      <c r="F59" s="1331">
        <v>-4</v>
      </c>
      <c r="G59" s="1331">
        <v>-5556</v>
      </c>
      <c r="H59" s="1331">
        <v>5169</v>
      </c>
      <c r="I59" s="1331"/>
      <c r="J59" s="1331">
        <v>367</v>
      </c>
      <c r="K59" s="1331">
        <v>-93</v>
      </c>
      <c r="L59" s="1331">
        <v>5443</v>
      </c>
    </row>
    <row r="60" spans="1:13" ht="9.75" customHeight="1" x14ac:dyDescent="0.2">
      <c r="A60" s="626">
        <v>3215</v>
      </c>
      <c r="B60" s="638" t="s">
        <v>365</v>
      </c>
      <c r="C60" s="607" t="s">
        <v>571</v>
      </c>
      <c r="D60" s="1331">
        <v>-6503</v>
      </c>
      <c r="E60" s="1331">
        <v>-2862</v>
      </c>
      <c r="F60" s="1331">
        <v>-762</v>
      </c>
      <c r="G60" s="1331">
        <v>0</v>
      </c>
      <c r="H60" s="1331">
        <v>-10127</v>
      </c>
      <c r="I60" s="1331"/>
      <c r="J60" s="1331">
        <v>-308</v>
      </c>
      <c r="K60" s="1331">
        <v>0</v>
      </c>
      <c r="L60" s="1331">
        <v>-10435</v>
      </c>
    </row>
    <row r="61" spans="1:13" ht="9.75" customHeight="1" x14ac:dyDescent="0.2">
      <c r="A61" s="626">
        <v>3216</v>
      </c>
      <c r="B61" s="638" t="s">
        <v>665</v>
      </c>
      <c r="C61" s="607" t="s">
        <v>571</v>
      </c>
      <c r="D61" s="1331">
        <v>0</v>
      </c>
      <c r="E61" s="1331">
        <v>0</v>
      </c>
      <c r="F61" s="1331">
        <v>0</v>
      </c>
      <c r="G61" s="1331">
        <v>0</v>
      </c>
      <c r="H61" s="1331">
        <v>0</v>
      </c>
      <c r="I61" s="1331"/>
      <c r="J61" s="1331">
        <v>0</v>
      </c>
      <c r="K61" s="1331">
        <v>0</v>
      </c>
      <c r="L61" s="1331">
        <v>0</v>
      </c>
    </row>
    <row r="62" spans="1:13" ht="9.75" customHeight="1" x14ac:dyDescent="0.2">
      <c r="A62" s="626">
        <v>3217</v>
      </c>
      <c r="B62" s="638" t="s">
        <v>366</v>
      </c>
      <c r="C62" s="607" t="s">
        <v>571</v>
      </c>
      <c r="D62" s="1331">
        <v>1</v>
      </c>
      <c r="E62" s="1331">
        <v>0</v>
      </c>
      <c r="F62" s="1331">
        <v>0</v>
      </c>
      <c r="G62" s="1331">
        <v>0</v>
      </c>
      <c r="H62" s="1331">
        <v>1</v>
      </c>
      <c r="I62" s="1331"/>
      <c r="J62" s="1331">
        <v>0</v>
      </c>
      <c r="K62" s="1331">
        <v>0</v>
      </c>
      <c r="L62" s="1331">
        <v>1</v>
      </c>
    </row>
    <row r="63" spans="1:13" ht="9.75" customHeight="1" x14ac:dyDescent="0.2">
      <c r="A63" s="626">
        <v>3218</v>
      </c>
      <c r="B63" s="638" t="s">
        <v>367</v>
      </c>
      <c r="C63" s="607" t="s">
        <v>571</v>
      </c>
      <c r="D63" s="1331">
        <v>-2998</v>
      </c>
      <c r="E63" s="1331">
        <v>278</v>
      </c>
      <c r="F63" s="1331">
        <v>-1086</v>
      </c>
      <c r="G63" s="1331">
        <v>136</v>
      </c>
      <c r="H63" s="1331">
        <v>-3670</v>
      </c>
      <c r="I63" s="1331"/>
      <c r="J63" s="1331">
        <v>1341</v>
      </c>
      <c r="K63" s="1331">
        <v>40</v>
      </c>
      <c r="L63" s="1331">
        <v>-2289</v>
      </c>
    </row>
    <row r="64" spans="1:13" s="897" customFormat="1" ht="15" customHeight="1" x14ac:dyDescent="0.2">
      <c r="A64" s="625">
        <v>322</v>
      </c>
      <c r="B64" s="637" t="s">
        <v>825</v>
      </c>
      <c r="C64" s="894" t="s">
        <v>571</v>
      </c>
      <c r="D64" s="1837">
        <v>-4359</v>
      </c>
      <c r="E64" s="1837">
        <v>2605</v>
      </c>
      <c r="F64" s="1837">
        <v>458</v>
      </c>
      <c r="G64" s="1837">
        <v>0</v>
      </c>
      <c r="H64" s="1837">
        <v>-1296</v>
      </c>
      <c r="I64" s="1837"/>
      <c r="J64" s="1837">
        <v>9</v>
      </c>
      <c r="K64" s="1837">
        <v>0</v>
      </c>
      <c r="L64" s="1330">
        <v>-1287</v>
      </c>
      <c r="M64" s="910"/>
    </row>
    <row r="65" spans="1:15" ht="9.75" customHeight="1" x14ac:dyDescent="0.2">
      <c r="A65" s="626">
        <v>3222</v>
      </c>
      <c r="B65" s="638" t="s">
        <v>362</v>
      </c>
      <c r="C65" s="607" t="s">
        <v>571</v>
      </c>
      <c r="D65" s="1331">
        <v>2223</v>
      </c>
      <c r="E65" s="1331">
        <v>0</v>
      </c>
      <c r="F65" s="1331">
        <v>0</v>
      </c>
      <c r="G65" s="1331">
        <v>0</v>
      </c>
      <c r="H65" s="1332">
        <v>2223</v>
      </c>
      <c r="I65" s="1331"/>
      <c r="J65" s="1331">
        <v>0</v>
      </c>
      <c r="K65" s="1331">
        <v>0</v>
      </c>
      <c r="L65" s="1329">
        <v>2223</v>
      </c>
    </row>
    <row r="66" spans="1:15" ht="9.75" customHeight="1" x14ac:dyDescent="0.2">
      <c r="A66" s="626">
        <v>3223</v>
      </c>
      <c r="B66" s="638" t="s">
        <v>368</v>
      </c>
      <c r="C66" s="607" t="s">
        <v>571</v>
      </c>
      <c r="D66" s="1331">
        <v>6</v>
      </c>
      <c r="E66" s="1331">
        <v>0</v>
      </c>
      <c r="F66" s="1331">
        <v>0</v>
      </c>
      <c r="G66" s="1331">
        <v>0</v>
      </c>
      <c r="H66" s="1332">
        <v>6</v>
      </c>
      <c r="I66" s="1331"/>
      <c r="J66" s="1331">
        <v>0</v>
      </c>
      <c r="K66" s="1331">
        <v>0</v>
      </c>
      <c r="L66" s="1329">
        <v>6</v>
      </c>
    </row>
    <row r="67" spans="1:15" ht="9.75" customHeight="1" x14ac:dyDescent="0.2">
      <c r="A67" s="626">
        <v>3224</v>
      </c>
      <c r="B67" s="638" t="s">
        <v>364</v>
      </c>
      <c r="C67" s="607" t="s">
        <v>571</v>
      </c>
      <c r="D67" s="1331">
        <v>120</v>
      </c>
      <c r="E67" s="1331">
        <v>0</v>
      </c>
      <c r="F67" s="1331">
        <v>0</v>
      </c>
      <c r="G67" s="1331">
        <v>0</v>
      </c>
      <c r="H67" s="1332">
        <v>120</v>
      </c>
      <c r="I67" s="1331"/>
      <c r="J67" s="1331">
        <v>0</v>
      </c>
      <c r="K67" s="1331">
        <v>0</v>
      </c>
      <c r="L67" s="1329">
        <v>120</v>
      </c>
    </row>
    <row r="68" spans="1:15" ht="9.75" customHeight="1" x14ac:dyDescent="0.2">
      <c r="A68" s="626">
        <v>3225</v>
      </c>
      <c r="B68" s="638" t="s">
        <v>365</v>
      </c>
      <c r="C68" s="607" t="s">
        <v>571</v>
      </c>
      <c r="D68" s="1331">
        <v>352</v>
      </c>
      <c r="E68" s="1331">
        <v>0</v>
      </c>
      <c r="F68" s="1331">
        <v>0</v>
      </c>
      <c r="G68" s="1331">
        <v>0</v>
      </c>
      <c r="H68" s="1332">
        <v>352</v>
      </c>
      <c r="I68" s="1331"/>
      <c r="J68" s="1331">
        <v>0</v>
      </c>
      <c r="K68" s="1331">
        <v>0</v>
      </c>
      <c r="L68" s="1329">
        <v>352</v>
      </c>
    </row>
    <row r="69" spans="1:15" ht="9.75" customHeight="1" x14ac:dyDescent="0.2">
      <c r="A69" s="626">
        <v>3226</v>
      </c>
      <c r="B69" s="638" t="s">
        <v>665</v>
      </c>
      <c r="C69" s="607" t="s">
        <v>571</v>
      </c>
      <c r="D69" s="1331">
        <v>0</v>
      </c>
      <c r="E69" s="1331">
        <v>0</v>
      </c>
      <c r="F69" s="1331">
        <v>0</v>
      </c>
      <c r="G69" s="1331">
        <v>0</v>
      </c>
      <c r="H69" s="1332">
        <v>0</v>
      </c>
      <c r="I69" s="1331"/>
      <c r="J69" s="1331">
        <v>0</v>
      </c>
      <c r="K69" s="1331">
        <v>0</v>
      </c>
      <c r="L69" s="1329">
        <v>0</v>
      </c>
    </row>
    <row r="70" spans="1:15" ht="9.75" customHeight="1" x14ac:dyDescent="0.2">
      <c r="A70" s="626">
        <v>3227</v>
      </c>
      <c r="B70" s="638" t="s">
        <v>366</v>
      </c>
      <c r="C70" s="607" t="s">
        <v>571</v>
      </c>
      <c r="D70" s="1331">
        <v>0</v>
      </c>
      <c r="E70" s="1331">
        <v>0</v>
      </c>
      <c r="F70" s="1331">
        <v>0</v>
      </c>
      <c r="G70" s="1331">
        <v>0</v>
      </c>
      <c r="H70" s="1332">
        <v>0</v>
      </c>
      <c r="I70" s="1331"/>
      <c r="J70" s="1331">
        <v>0</v>
      </c>
      <c r="K70" s="1331">
        <v>0</v>
      </c>
      <c r="L70" s="1329">
        <v>0</v>
      </c>
    </row>
    <row r="71" spans="1:15" ht="9.75" customHeight="1" x14ac:dyDescent="0.2">
      <c r="A71" s="626">
        <v>3228</v>
      </c>
      <c r="B71" s="638" t="s">
        <v>367</v>
      </c>
      <c r="C71" s="607" t="s">
        <v>571</v>
      </c>
      <c r="D71" s="1331">
        <v>-7060</v>
      </c>
      <c r="E71" s="1331">
        <v>2605</v>
      </c>
      <c r="F71" s="1331">
        <v>458</v>
      </c>
      <c r="G71" s="1331">
        <v>0</v>
      </c>
      <c r="H71" s="1332">
        <v>-3997</v>
      </c>
      <c r="I71" s="1331"/>
      <c r="J71" s="1331">
        <v>9</v>
      </c>
      <c r="K71" s="1331">
        <v>0</v>
      </c>
      <c r="L71" s="1329">
        <v>-3988</v>
      </c>
    </row>
    <row r="72" spans="1:15" ht="15" customHeight="1" x14ac:dyDescent="0.2">
      <c r="A72" s="642">
        <v>323</v>
      </c>
      <c r="B72" s="657" t="s">
        <v>285</v>
      </c>
      <c r="C72" s="613" t="s">
        <v>571</v>
      </c>
      <c r="D72" s="1839">
        <v>0</v>
      </c>
      <c r="E72" s="1839">
        <v>0</v>
      </c>
      <c r="F72" s="1839">
        <v>0</v>
      </c>
      <c r="G72" s="1839">
        <v>0</v>
      </c>
      <c r="H72" s="1840">
        <v>0</v>
      </c>
      <c r="I72" s="1839"/>
      <c r="J72" s="1839">
        <v>0</v>
      </c>
      <c r="K72" s="1839">
        <v>0</v>
      </c>
      <c r="L72" s="1841">
        <v>0</v>
      </c>
    </row>
    <row r="73" spans="1:15" s="897" customFormat="1" ht="15" customHeight="1" x14ac:dyDescent="0.2">
      <c r="A73" s="650">
        <v>33</v>
      </c>
      <c r="B73" s="825" t="s">
        <v>834</v>
      </c>
      <c r="C73" s="911" t="s">
        <v>571</v>
      </c>
      <c r="D73" s="1326">
        <v>57202</v>
      </c>
      <c r="E73" s="1326">
        <v>10098</v>
      </c>
      <c r="F73" s="1326">
        <v>8416</v>
      </c>
      <c r="G73" s="1326">
        <v>-7734</v>
      </c>
      <c r="H73" s="1326">
        <v>67982</v>
      </c>
      <c r="I73" s="1326"/>
      <c r="J73" s="1326">
        <v>13921</v>
      </c>
      <c r="K73" s="1326">
        <v>-53</v>
      </c>
      <c r="L73" s="1326">
        <v>81850</v>
      </c>
      <c r="M73" s="910"/>
    </row>
    <row r="74" spans="1:15" ht="11.25" customHeight="1" x14ac:dyDescent="0.2">
      <c r="A74" s="656" t="s">
        <v>369</v>
      </c>
      <c r="B74" s="631" t="s">
        <v>370</v>
      </c>
      <c r="C74" s="607"/>
      <c r="D74" s="1331">
        <v>0</v>
      </c>
      <c r="E74" s="1331">
        <v>1</v>
      </c>
      <c r="F74" s="1331">
        <v>9483</v>
      </c>
      <c r="G74" s="1331">
        <v>0</v>
      </c>
      <c r="H74" s="1331">
        <v>9484</v>
      </c>
      <c r="I74" s="1331"/>
      <c r="J74" s="1331">
        <v>0</v>
      </c>
      <c r="K74" s="1331">
        <v>0</v>
      </c>
      <c r="L74" s="1331">
        <v>9484</v>
      </c>
    </row>
    <row r="75" spans="1:15" ht="11.25" customHeight="1" x14ac:dyDescent="0.2">
      <c r="A75" s="656" t="s">
        <v>371</v>
      </c>
      <c r="B75" s="631" t="s">
        <v>213</v>
      </c>
      <c r="C75" s="607"/>
      <c r="D75" s="1331">
        <v>55419</v>
      </c>
      <c r="E75" s="1331">
        <v>6743</v>
      </c>
      <c r="F75" s="1331">
        <v>0</v>
      </c>
      <c r="G75" s="1331">
        <v>-2314</v>
      </c>
      <c r="H75" s="1331">
        <v>59848</v>
      </c>
      <c r="I75" s="1331"/>
      <c r="J75" s="1331">
        <v>2458</v>
      </c>
      <c r="K75" s="1331">
        <v>0</v>
      </c>
      <c r="L75" s="1331">
        <v>62306</v>
      </c>
    </row>
    <row r="76" spans="1:15" ht="12" customHeight="1" x14ac:dyDescent="0.2">
      <c r="A76" s="656" t="s">
        <v>214</v>
      </c>
      <c r="B76" s="631" t="s">
        <v>667</v>
      </c>
      <c r="C76" s="607"/>
      <c r="D76" s="1331">
        <v>9806</v>
      </c>
      <c r="E76" s="1331">
        <v>2157</v>
      </c>
      <c r="F76" s="1331">
        <v>0</v>
      </c>
      <c r="G76" s="1331">
        <v>-5556</v>
      </c>
      <c r="H76" s="1331">
        <v>6407</v>
      </c>
      <c r="I76" s="1331"/>
      <c r="J76" s="1331">
        <v>9134</v>
      </c>
      <c r="K76" s="1331">
        <v>-93</v>
      </c>
      <c r="L76" s="1331">
        <v>15448</v>
      </c>
    </row>
    <row r="77" spans="1:15" ht="12" customHeight="1" x14ac:dyDescent="0.2">
      <c r="A77" s="656" t="s">
        <v>668</v>
      </c>
      <c r="B77" s="631" t="s">
        <v>669</v>
      </c>
      <c r="C77" s="607"/>
      <c r="D77" s="1331">
        <v>0</v>
      </c>
      <c r="E77" s="1331">
        <v>0</v>
      </c>
      <c r="F77" s="1331">
        <v>0</v>
      </c>
      <c r="G77" s="1331">
        <v>0</v>
      </c>
      <c r="H77" s="1331">
        <v>0</v>
      </c>
      <c r="I77" s="1331"/>
      <c r="J77" s="1331">
        <v>0</v>
      </c>
      <c r="K77" s="1331">
        <v>0</v>
      </c>
      <c r="L77" s="1331">
        <v>0</v>
      </c>
    </row>
    <row r="78" spans="1:15" ht="12" customHeight="1" x14ac:dyDescent="0.2">
      <c r="A78" s="656" t="s">
        <v>670</v>
      </c>
      <c r="B78" s="631" t="s">
        <v>671</v>
      </c>
      <c r="C78" s="607"/>
      <c r="D78" s="1331">
        <v>0</v>
      </c>
      <c r="E78" s="1331">
        <v>0</v>
      </c>
      <c r="F78" s="1331">
        <v>0</v>
      </c>
      <c r="G78" s="1331">
        <v>0</v>
      </c>
      <c r="H78" s="1331">
        <v>0</v>
      </c>
      <c r="I78" s="1331"/>
      <c r="J78" s="1331">
        <v>0</v>
      </c>
      <c r="K78" s="1331">
        <v>0</v>
      </c>
      <c r="L78" s="1331">
        <v>0</v>
      </c>
    </row>
    <row r="79" spans="1:15" ht="11.25" customHeight="1" x14ac:dyDescent="0.2">
      <c r="A79" s="656" t="s">
        <v>672</v>
      </c>
      <c r="B79" s="631" t="s">
        <v>613</v>
      </c>
      <c r="C79" s="607"/>
      <c r="D79" s="1331">
        <v>-44</v>
      </c>
      <c r="E79" s="1331">
        <v>0</v>
      </c>
      <c r="F79" s="1331">
        <v>0</v>
      </c>
      <c r="G79" s="1331">
        <v>0</v>
      </c>
      <c r="H79" s="1331">
        <v>-44</v>
      </c>
      <c r="I79" s="1331"/>
      <c r="J79" s="1331">
        <v>0</v>
      </c>
      <c r="K79" s="1331">
        <v>0</v>
      </c>
      <c r="L79" s="1331">
        <v>-44</v>
      </c>
      <c r="N79" s="610"/>
      <c r="O79" s="610"/>
    </row>
    <row r="80" spans="1:15" ht="11.25" customHeight="1" x14ac:dyDescent="0.2">
      <c r="A80" s="656" t="s">
        <v>614</v>
      </c>
      <c r="B80" s="631" t="s">
        <v>615</v>
      </c>
      <c r="C80" s="607"/>
      <c r="D80" s="1331">
        <v>-7979</v>
      </c>
      <c r="E80" s="1331">
        <v>1197</v>
      </c>
      <c r="F80" s="1331">
        <v>-1067</v>
      </c>
      <c r="G80" s="1331">
        <v>136</v>
      </c>
      <c r="H80" s="1331">
        <v>-7713</v>
      </c>
      <c r="I80" s="1331"/>
      <c r="J80" s="1331">
        <v>2329</v>
      </c>
      <c r="K80" s="1331">
        <v>40</v>
      </c>
      <c r="L80" s="1331">
        <v>-5344</v>
      </c>
    </row>
    <row r="81" spans="1:13" s="897" customFormat="1" ht="12.75" customHeight="1" x14ac:dyDescent="0.2">
      <c r="A81" s="625">
        <v>331</v>
      </c>
      <c r="B81" s="637" t="s">
        <v>817</v>
      </c>
      <c r="C81" s="894" t="s">
        <v>571</v>
      </c>
      <c r="D81" s="1837">
        <v>11629</v>
      </c>
      <c r="E81" s="1837">
        <v>7860</v>
      </c>
      <c r="F81" s="1837">
        <v>8416</v>
      </c>
      <c r="G81" s="1837">
        <v>-7734</v>
      </c>
      <c r="H81" s="1837">
        <v>20171</v>
      </c>
      <c r="I81" s="1837"/>
      <c r="J81" s="1837">
        <v>11013</v>
      </c>
      <c r="K81" s="1837">
        <v>-53</v>
      </c>
      <c r="L81" s="1837">
        <v>31131</v>
      </c>
      <c r="M81" s="910"/>
    </row>
    <row r="82" spans="1:13" ht="9.75" customHeight="1" x14ac:dyDescent="0.2">
      <c r="A82" s="626">
        <v>3312</v>
      </c>
      <c r="B82" s="638" t="s">
        <v>616</v>
      </c>
      <c r="C82" s="607" t="s">
        <v>571</v>
      </c>
      <c r="D82" s="1331">
        <v>0</v>
      </c>
      <c r="E82" s="1331">
        <v>1</v>
      </c>
      <c r="F82" s="1331">
        <v>9483</v>
      </c>
      <c r="G82" s="1331">
        <v>0</v>
      </c>
      <c r="H82" s="1331">
        <v>9484</v>
      </c>
      <c r="I82" s="1331"/>
      <c r="J82" s="1331">
        <v>0</v>
      </c>
      <c r="K82" s="1331">
        <v>0</v>
      </c>
      <c r="L82" s="1331">
        <v>9484</v>
      </c>
    </row>
    <row r="83" spans="1:13" ht="9.75" customHeight="1" x14ac:dyDescent="0.2">
      <c r="A83" s="626">
        <v>3313</v>
      </c>
      <c r="B83" s="638" t="s">
        <v>368</v>
      </c>
      <c r="C83" s="607" t="s">
        <v>571</v>
      </c>
      <c r="D83" s="1331">
        <v>13941</v>
      </c>
      <c r="E83" s="1331">
        <v>6743</v>
      </c>
      <c r="F83" s="1331">
        <v>0</v>
      </c>
      <c r="G83" s="1331">
        <v>-2314</v>
      </c>
      <c r="H83" s="1331">
        <v>18370</v>
      </c>
      <c r="I83" s="1331"/>
      <c r="J83" s="1331">
        <v>1299</v>
      </c>
      <c r="K83" s="1331">
        <v>0</v>
      </c>
      <c r="L83" s="1331">
        <v>19669</v>
      </c>
    </row>
    <row r="84" spans="1:13" ht="9.75" customHeight="1" x14ac:dyDescent="0.2">
      <c r="A84" s="626">
        <v>3314</v>
      </c>
      <c r="B84" s="638" t="s">
        <v>364</v>
      </c>
      <c r="C84" s="607" t="s">
        <v>571</v>
      </c>
      <c r="D84" s="1331">
        <v>3483</v>
      </c>
      <c r="E84" s="1331">
        <v>-81</v>
      </c>
      <c r="F84" s="1331">
        <v>0</v>
      </c>
      <c r="G84" s="1331">
        <v>-5556</v>
      </c>
      <c r="H84" s="1331">
        <v>-2154</v>
      </c>
      <c r="I84" s="1331"/>
      <c r="J84" s="1331">
        <v>7381</v>
      </c>
      <c r="K84" s="1331">
        <v>-93</v>
      </c>
      <c r="L84" s="1331">
        <v>5134</v>
      </c>
    </row>
    <row r="85" spans="1:13" ht="9.75" customHeight="1" x14ac:dyDescent="0.2">
      <c r="A85" s="626">
        <v>3315</v>
      </c>
      <c r="B85" s="638" t="s">
        <v>365</v>
      </c>
      <c r="C85" s="607"/>
      <c r="D85" s="1331">
        <v>0</v>
      </c>
      <c r="E85" s="1331">
        <v>0</v>
      </c>
      <c r="F85" s="1331">
        <v>0</v>
      </c>
      <c r="G85" s="1331">
        <v>0</v>
      </c>
      <c r="H85" s="1331">
        <v>0</v>
      </c>
      <c r="I85" s="1331"/>
      <c r="J85" s="1331">
        <v>0</v>
      </c>
      <c r="K85" s="1331">
        <v>0</v>
      </c>
      <c r="L85" s="1331">
        <v>0</v>
      </c>
    </row>
    <row r="86" spans="1:13" ht="9.75" customHeight="1" x14ac:dyDescent="0.2">
      <c r="A86" s="626">
        <v>3316</v>
      </c>
      <c r="B86" s="638" t="s">
        <v>665</v>
      </c>
      <c r="C86" s="607" t="s">
        <v>571</v>
      </c>
      <c r="D86" s="1331">
        <v>0</v>
      </c>
      <c r="E86" s="1331">
        <v>0</v>
      </c>
      <c r="F86" s="1331">
        <v>0</v>
      </c>
      <c r="G86" s="1331">
        <v>0</v>
      </c>
      <c r="H86" s="1331">
        <v>0</v>
      </c>
      <c r="I86" s="1331"/>
      <c r="J86" s="1331">
        <v>0</v>
      </c>
      <c r="K86" s="1331">
        <v>0</v>
      </c>
      <c r="L86" s="1331">
        <v>0</v>
      </c>
    </row>
    <row r="87" spans="1:13" ht="9.75" customHeight="1" x14ac:dyDescent="0.2">
      <c r="A87" s="626">
        <v>3317</v>
      </c>
      <c r="B87" s="638" t="s">
        <v>366</v>
      </c>
      <c r="C87" s="607" t="s">
        <v>571</v>
      </c>
      <c r="D87" s="1331">
        <v>0</v>
      </c>
      <c r="E87" s="1331">
        <v>0</v>
      </c>
      <c r="F87" s="1331">
        <v>0</v>
      </c>
      <c r="G87" s="1331">
        <v>0</v>
      </c>
      <c r="H87" s="1331">
        <v>0</v>
      </c>
      <c r="I87" s="1331"/>
      <c r="J87" s="1331">
        <v>0</v>
      </c>
      <c r="K87" s="1331">
        <v>0</v>
      </c>
      <c r="L87" s="1331">
        <v>0</v>
      </c>
    </row>
    <row r="88" spans="1:13" ht="9.75" customHeight="1" x14ac:dyDescent="0.2">
      <c r="A88" s="626">
        <v>3318</v>
      </c>
      <c r="B88" s="638" t="s">
        <v>618</v>
      </c>
      <c r="C88" s="607" t="s">
        <v>571</v>
      </c>
      <c r="D88" s="1331">
        <v>-5795</v>
      </c>
      <c r="E88" s="1331">
        <v>1197</v>
      </c>
      <c r="F88" s="1331">
        <v>-1067</v>
      </c>
      <c r="G88" s="1331">
        <v>136</v>
      </c>
      <c r="H88" s="1331">
        <v>-5529</v>
      </c>
      <c r="I88" s="1331"/>
      <c r="J88" s="1331">
        <v>2333</v>
      </c>
      <c r="K88" s="1331">
        <v>40</v>
      </c>
      <c r="L88" s="1331">
        <v>-3156</v>
      </c>
    </row>
    <row r="89" spans="1:13" s="897" customFormat="1" ht="12.75" customHeight="1" x14ac:dyDescent="0.2">
      <c r="A89" s="625">
        <v>332</v>
      </c>
      <c r="B89" s="637" t="s">
        <v>825</v>
      </c>
      <c r="C89" s="894" t="s">
        <v>571</v>
      </c>
      <c r="D89" s="1837">
        <v>45573</v>
      </c>
      <c r="E89" s="1837">
        <v>2238</v>
      </c>
      <c r="F89" s="1837">
        <v>0</v>
      </c>
      <c r="G89" s="1837">
        <v>0</v>
      </c>
      <c r="H89" s="1837">
        <v>47811</v>
      </c>
      <c r="I89" s="1837"/>
      <c r="J89" s="1837">
        <v>2908</v>
      </c>
      <c r="K89" s="1837">
        <v>0</v>
      </c>
      <c r="L89" s="1837">
        <v>50719</v>
      </c>
      <c r="M89" s="910"/>
    </row>
    <row r="90" spans="1:13" ht="9.75" customHeight="1" x14ac:dyDescent="0.2">
      <c r="A90" s="626">
        <v>3322</v>
      </c>
      <c r="B90" s="638" t="s">
        <v>362</v>
      </c>
      <c r="C90" s="607" t="s">
        <v>571</v>
      </c>
      <c r="D90" s="1331">
        <v>0</v>
      </c>
      <c r="E90" s="1331">
        <v>0</v>
      </c>
      <c r="F90" s="1331">
        <v>0</v>
      </c>
      <c r="G90" s="1329">
        <v>0</v>
      </c>
      <c r="H90" s="1332">
        <v>0</v>
      </c>
      <c r="I90" s="1331"/>
      <c r="J90" s="1331">
        <v>0</v>
      </c>
      <c r="K90" s="1331">
        <v>0</v>
      </c>
      <c r="L90" s="1329">
        <v>0</v>
      </c>
    </row>
    <row r="91" spans="1:13" ht="9.75" customHeight="1" x14ac:dyDescent="0.2">
      <c r="A91" s="626">
        <v>3323</v>
      </c>
      <c r="B91" s="638" t="s">
        <v>368</v>
      </c>
      <c r="C91" s="607" t="s">
        <v>571</v>
      </c>
      <c r="D91" s="1331">
        <v>41478</v>
      </c>
      <c r="E91" s="1331">
        <v>0</v>
      </c>
      <c r="F91" s="1331">
        <v>0</v>
      </c>
      <c r="G91" s="1329">
        <v>0</v>
      </c>
      <c r="H91" s="1332">
        <v>41478</v>
      </c>
      <c r="I91" s="1331"/>
      <c r="J91" s="1331">
        <v>1159</v>
      </c>
      <c r="K91" s="1331">
        <v>0</v>
      </c>
      <c r="L91" s="1329">
        <v>42637</v>
      </c>
    </row>
    <row r="92" spans="1:13" ht="9.75" customHeight="1" x14ac:dyDescent="0.2">
      <c r="A92" s="626">
        <v>3324</v>
      </c>
      <c r="B92" s="638" t="s">
        <v>364</v>
      </c>
      <c r="C92" s="607" t="s">
        <v>571</v>
      </c>
      <c r="D92" s="1331">
        <v>6323</v>
      </c>
      <c r="E92" s="1331">
        <v>2238</v>
      </c>
      <c r="F92" s="1331">
        <v>0</v>
      </c>
      <c r="G92" s="1329">
        <v>0</v>
      </c>
      <c r="H92" s="1332">
        <v>8561</v>
      </c>
      <c r="I92" s="1331"/>
      <c r="J92" s="1331">
        <v>1753</v>
      </c>
      <c r="K92" s="1331">
        <v>0</v>
      </c>
      <c r="L92" s="1329">
        <v>10314</v>
      </c>
    </row>
    <row r="93" spans="1:13" ht="9.75" customHeight="1" x14ac:dyDescent="0.2">
      <c r="A93" s="626">
        <v>3325</v>
      </c>
      <c r="B93" s="638" t="s">
        <v>365</v>
      </c>
      <c r="C93" s="607"/>
      <c r="D93" s="1331">
        <v>0</v>
      </c>
      <c r="E93" s="1331">
        <v>0</v>
      </c>
      <c r="F93" s="1331">
        <v>0</v>
      </c>
      <c r="G93" s="1329">
        <v>0</v>
      </c>
      <c r="H93" s="1332">
        <v>0</v>
      </c>
      <c r="I93" s="1331"/>
      <c r="J93" s="1331">
        <v>0</v>
      </c>
      <c r="K93" s="1331">
        <v>0</v>
      </c>
      <c r="L93" s="1329">
        <v>0</v>
      </c>
    </row>
    <row r="94" spans="1:13" ht="9.75" customHeight="1" x14ac:dyDescent="0.2">
      <c r="A94" s="626">
        <v>3326</v>
      </c>
      <c r="B94" s="638" t="s">
        <v>665</v>
      </c>
      <c r="C94" s="607" t="s">
        <v>571</v>
      </c>
      <c r="D94" s="1331">
        <v>0</v>
      </c>
      <c r="E94" s="1331">
        <v>0</v>
      </c>
      <c r="F94" s="1331">
        <v>0</v>
      </c>
      <c r="G94" s="1329">
        <v>0</v>
      </c>
      <c r="H94" s="1332">
        <v>0</v>
      </c>
      <c r="I94" s="1331"/>
      <c r="J94" s="1331">
        <v>0</v>
      </c>
      <c r="K94" s="1331">
        <v>0</v>
      </c>
      <c r="L94" s="1329">
        <v>0</v>
      </c>
    </row>
    <row r="95" spans="1:13" ht="9.75" customHeight="1" x14ac:dyDescent="0.2">
      <c r="A95" s="626">
        <v>3327</v>
      </c>
      <c r="B95" s="638" t="s">
        <v>366</v>
      </c>
      <c r="C95" s="607" t="s">
        <v>571</v>
      </c>
      <c r="D95" s="1331">
        <v>-44</v>
      </c>
      <c r="E95" s="1331">
        <v>0</v>
      </c>
      <c r="F95" s="1331">
        <v>0</v>
      </c>
      <c r="G95" s="1329">
        <v>0</v>
      </c>
      <c r="H95" s="1332">
        <v>-44</v>
      </c>
      <c r="I95" s="1331"/>
      <c r="J95" s="1331">
        <v>0</v>
      </c>
      <c r="K95" s="1331">
        <v>0</v>
      </c>
      <c r="L95" s="1329">
        <v>-44</v>
      </c>
    </row>
    <row r="96" spans="1:13" ht="10.5" customHeight="1" x14ac:dyDescent="0.2">
      <c r="A96" s="623">
        <v>3328</v>
      </c>
      <c r="B96" s="658" t="s">
        <v>619</v>
      </c>
      <c r="C96" s="613" t="s">
        <v>571</v>
      </c>
      <c r="D96" s="1839">
        <v>-2184</v>
      </c>
      <c r="E96" s="1839">
        <v>0</v>
      </c>
      <c r="F96" s="1839">
        <v>0</v>
      </c>
      <c r="G96" s="1839">
        <v>0</v>
      </c>
      <c r="H96" s="1840">
        <v>-2184</v>
      </c>
      <c r="I96" s="1839"/>
      <c r="J96" s="1839">
        <v>-4</v>
      </c>
      <c r="K96" s="1841">
        <v>0</v>
      </c>
      <c r="L96" s="1841">
        <v>-2188</v>
      </c>
    </row>
    <row r="97" spans="1:12" ht="14.25" customHeight="1" x14ac:dyDescent="0.2">
      <c r="A97" s="614" t="s">
        <v>58</v>
      </c>
      <c r="B97" s="607"/>
      <c r="C97" s="615"/>
      <c r="D97" s="1241"/>
      <c r="E97" s="1241"/>
      <c r="F97" s="1241"/>
      <c r="G97" s="1241"/>
      <c r="H97" s="1241"/>
      <c r="I97" s="1241"/>
      <c r="J97" s="1241"/>
      <c r="K97" s="1241"/>
      <c r="L97" s="1241"/>
    </row>
    <row r="98" spans="1:12" ht="9.75" customHeight="1" x14ac:dyDescent="0.2">
      <c r="A98" s="614" t="s">
        <v>59</v>
      </c>
      <c r="B98" s="607"/>
      <c r="C98" s="615"/>
      <c r="D98" s="1241"/>
      <c r="E98" s="1241"/>
      <c r="F98" s="1241"/>
      <c r="G98" s="1241"/>
      <c r="H98" s="1241"/>
      <c r="I98" s="1241"/>
      <c r="J98" s="1241"/>
      <c r="K98" s="1241"/>
      <c r="L98" s="1241"/>
    </row>
    <row r="99" spans="1:12" ht="9.75" customHeight="1" x14ac:dyDescent="0.2">
      <c r="A99" s="607" t="s">
        <v>632</v>
      </c>
      <c r="B99" s="607"/>
      <c r="C99" s="615"/>
      <c r="D99" s="1241"/>
      <c r="E99" s="1241"/>
      <c r="F99" s="1241"/>
      <c r="G99" s="1241"/>
      <c r="H99" s="1241"/>
      <c r="I99" s="1241"/>
      <c r="J99" s="1241"/>
      <c r="K99" s="1241"/>
      <c r="L99" s="1241"/>
    </row>
    <row r="100" spans="1:12" ht="9.75" customHeight="1" x14ac:dyDescent="0.2">
      <c r="A100" s="659" t="s">
        <v>633</v>
      </c>
      <c r="B100" s="607"/>
      <c r="C100" s="615"/>
      <c r="D100" s="1241"/>
      <c r="E100" s="1241"/>
      <c r="F100" s="1241"/>
      <c r="G100" s="1241"/>
      <c r="H100" s="1241"/>
      <c r="I100" s="1241"/>
      <c r="J100" s="1241"/>
      <c r="K100" s="1241"/>
      <c r="L100" s="1241"/>
    </row>
  </sheetData>
  <mergeCells count="10">
    <mergeCell ref="A4:B5"/>
    <mergeCell ref="D4:H4"/>
    <mergeCell ref="I4:I5"/>
    <mergeCell ref="J4:J5"/>
    <mergeCell ref="G1:K1"/>
    <mergeCell ref="G2:L2"/>
    <mergeCell ref="G3:H3"/>
    <mergeCell ref="K4:K5"/>
    <mergeCell ref="L4:L5"/>
    <mergeCell ref="A1:B1"/>
  </mergeCells>
  <phoneticPr fontId="2" type="noConversion"/>
  <printOptions horizontalCentered="1"/>
  <pageMargins left="0.19685039370078741" right="0.19685039370078741" top="0.6692913385826772" bottom="0.51181102362204722" header="0" footer="0.31496062992125984"/>
  <pageSetup paperSize="9" scale="92" firstPageNumber="31" fitToWidth="0" fitToHeight="0" orientation="landscape" r:id="rId1"/>
  <headerFooter alignWithMargins="0">
    <oddFooter>&amp;C&amp;P</oddFooter>
  </headerFooter>
  <rowBreaks count="2" manualBreakCount="2">
    <brk id="47" max="11" man="1"/>
    <brk id="72" max="11" man="1"/>
  </row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7">
    <pageSetUpPr fitToPage="1"/>
  </sheetPr>
  <dimension ref="A1:O34"/>
  <sheetViews>
    <sheetView view="pageBreakPreview" zoomScale="75" zoomScaleNormal="100" zoomScaleSheetLayoutView="75" workbookViewId="0">
      <selection sqref="A1:B1"/>
    </sheetView>
  </sheetViews>
  <sheetFormatPr defaultRowHeight="12.75" x14ac:dyDescent="0.2"/>
  <cols>
    <col min="1" max="1" width="4.7109375" style="640" customWidth="1"/>
    <col min="2" max="2" width="35.28515625" style="640" customWidth="1"/>
    <col min="3" max="3" width="0.85546875" style="640" customWidth="1"/>
    <col min="4" max="4" width="10" style="1260" customWidth="1"/>
    <col min="5" max="5" width="11" style="1260" customWidth="1"/>
    <col min="6" max="12" width="10" style="1260" customWidth="1"/>
    <col min="13" max="13" width="3.28515625" style="640" customWidth="1"/>
    <col min="14" max="14" width="9.140625" style="640"/>
    <col min="15" max="15" width="11" style="640" customWidth="1"/>
    <col min="16" max="16384" width="9.140625" style="640"/>
  </cols>
  <sheetData>
    <row r="1" spans="1:15" ht="27.75" customHeight="1" x14ac:dyDescent="0.2">
      <c r="A1" s="3378" t="s">
        <v>184</v>
      </c>
      <c r="B1" s="3075"/>
      <c r="C1" s="666"/>
      <c r="D1" s="1262"/>
      <c r="E1" s="1253"/>
      <c r="F1" s="1253"/>
      <c r="G1" s="3368" t="str">
        <f>[1]Coverpage!I7</f>
        <v>Poland</v>
      </c>
      <c r="H1" s="3368"/>
      <c r="I1" s="3368"/>
      <c r="J1" s="3368"/>
      <c r="K1" s="3368"/>
      <c r="L1" s="1247">
        <f>[1]Coverpage!I9</f>
        <v>964</v>
      </c>
    </row>
    <row r="2" spans="1:15" x14ac:dyDescent="0.2">
      <c r="A2" s="665" t="s">
        <v>286</v>
      </c>
      <c r="B2" s="667"/>
      <c r="C2" s="668"/>
      <c r="D2" s="1253"/>
      <c r="E2" s="1253"/>
      <c r="F2" s="1253"/>
      <c r="G2" s="3369" t="s">
        <v>549</v>
      </c>
      <c r="H2" s="3369"/>
      <c r="I2" s="3369"/>
      <c r="J2" s="3369"/>
      <c r="K2" s="3369"/>
      <c r="L2" s="3369"/>
    </row>
    <row r="3" spans="1:15" ht="12" customHeight="1" x14ac:dyDescent="0.2">
      <c r="A3" s="676"/>
      <c r="B3" s="669"/>
      <c r="C3" s="670"/>
      <c r="D3" s="1263"/>
      <c r="E3" s="1254"/>
      <c r="F3" s="1254"/>
      <c r="G3" s="3370" t="s">
        <v>550</v>
      </c>
      <c r="H3" s="3370"/>
      <c r="I3" s="1264">
        <v>2009</v>
      </c>
      <c r="J3" s="1254"/>
      <c r="K3" s="1254"/>
      <c r="L3" s="1255"/>
    </row>
    <row r="4" spans="1:15" ht="12" customHeight="1" x14ac:dyDescent="0.2">
      <c r="A4" s="3373" t="s">
        <v>501</v>
      </c>
      <c r="B4" s="3374"/>
      <c r="C4" s="671"/>
      <c r="D4" s="3417" t="s">
        <v>552</v>
      </c>
      <c r="E4" s="3418"/>
      <c r="F4" s="3418"/>
      <c r="G4" s="3418"/>
      <c r="H4" s="3419"/>
      <c r="I4" s="3366" t="s">
        <v>553</v>
      </c>
      <c r="J4" s="3371" t="s">
        <v>554</v>
      </c>
      <c r="K4" s="3366" t="s">
        <v>555</v>
      </c>
      <c r="L4" s="3372" t="s">
        <v>502</v>
      </c>
    </row>
    <row r="5" spans="1:15" ht="30" customHeight="1" x14ac:dyDescent="0.2">
      <c r="A5" s="3373"/>
      <c r="B5" s="3374"/>
      <c r="C5" s="671"/>
      <c r="D5" s="2090" t="s">
        <v>556</v>
      </c>
      <c r="E5" s="2091" t="s">
        <v>557</v>
      </c>
      <c r="F5" s="2089" t="s">
        <v>558</v>
      </c>
      <c r="G5" s="2091" t="s">
        <v>555</v>
      </c>
      <c r="H5" s="2089" t="s">
        <v>503</v>
      </c>
      <c r="I5" s="3367"/>
      <c r="J5" s="3371"/>
      <c r="K5" s="3367"/>
      <c r="L5" s="3372"/>
    </row>
    <row r="6" spans="1:15" ht="10.5" customHeight="1" x14ac:dyDescent="0.2">
      <c r="A6" s="677"/>
      <c r="B6" s="672"/>
      <c r="C6" s="672"/>
      <c r="D6" s="1265" t="s">
        <v>559</v>
      </c>
      <c r="E6" s="1266" t="s">
        <v>560</v>
      </c>
      <c r="F6" s="1256" t="s">
        <v>561</v>
      </c>
      <c r="G6" s="1266" t="s">
        <v>562</v>
      </c>
      <c r="H6" s="1256" t="s">
        <v>563</v>
      </c>
      <c r="I6" s="1266" t="s">
        <v>564</v>
      </c>
      <c r="J6" s="1256" t="s">
        <v>565</v>
      </c>
      <c r="K6" s="1266" t="s">
        <v>566</v>
      </c>
      <c r="L6" s="1249" t="s">
        <v>567</v>
      </c>
    </row>
    <row r="7" spans="1:15" ht="10.5" customHeight="1" x14ac:dyDescent="0.2">
      <c r="A7" s="663"/>
      <c r="B7" s="673" t="s">
        <v>568</v>
      </c>
      <c r="C7" s="654"/>
      <c r="D7" s="1251" t="str">
        <f>IF([8]Coverage!J18="","",[8]Coverage!J18)</f>
        <v>A</v>
      </c>
      <c r="E7" s="1251" t="str">
        <f>IF([8]Coverage!K18="","",[8]Coverage!K18)</f>
        <v>A</v>
      </c>
      <c r="F7" s="1251" t="str">
        <f>IF([8]Coverage!L18="","",[8]Coverage!L18)</f>
        <v>A</v>
      </c>
      <c r="G7" s="1251" t="str">
        <f>IF([8]Coverage!M18="","",[8]Coverage!M18)</f>
        <v>A</v>
      </c>
      <c r="H7" s="1251" t="str">
        <f>IF([8]Coverage!M18="","",[8]Coverage!M18)</f>
        <v>A</v>
      </c>
      <c r="I7" s="1251" t="str">
        <f>IF([8]Coverage!N18="","",[8]Coverage!N18)</f>
        <v/>
      </c>
      <c r="J7" s="1251" t="str">
        <f>IF([8]Coverage!O18="","",[8]Coverage!O18)</f>
        <v>A</v>
      </c>
      <c r="K7" s="1251" t="str">
        <f>IF([8]Coverage!P18="","",[8]Coverage!P18)</f>
        <v>A</v>
      </c>
      <c r="L7" s="1251" t="str">
        <f>IF([8]Coverage!P18="","",[8]Coverage!P18)</f>
        <v>A</v>
      </c>
    </row>
    <row r="8" spans="1:15" s="910" customFormat="1" ht="15" customHeight="1" x14ac:dyDescent="0.2">
      <c r="A8" s="832">
        <v>63</v>
      </c>
      <c r="B8" s="833" t="s">
        <v>658</v>
      </c>
      <c r="C8" s="912" t="s">
        <v>571</v>
      </c>
      <c r="D8" s="1847">
        <v>631020</v>
      </c>
      <c r="E8" s="1847">
        <v>31980</v>
      </c>
      <c r="F8" s="1847">
        <v>9460</v>
      </c>
      <c r="G8" s="1847">
        <v>-26531</v>
      </c>
      <c r="H8" s="1847">
        <v>645929</v>
      </c>
      <c r="I8" s="1847"/>
      <c r="J8" s="1847">
        <v>40451</v>
      </c>
      <c r="K8" s="1847">
        <v>-2760</v>
      </c>
      <c r="L8" s="1847">
        <v>683620</v>
      </c>
      <c r="O8" s="913"/>
    </row>
    <row r="9" spans="1:15" ht="12" customHeight="1" x14ac:dyDescent="0.2">
      <c r="A9" s="656" t="s">
        <v>586</v>
      </c>
      <c r="B9" s="631" t="s">
        <v>372</v>
      </c>
      <c r="C9" s="607"/>
      <c r="D9" s="1331">
        <v>0</v>
      </c>
      <c r="E9" s="1331">
        <v>0</v>
      </c>
      <c r="F9" s="1331">
        <v>0</v>
      </c>
      <c r="G9" s="1331">
        <v>0</v>
      </c>
      <c r="H9" s="1331">
        <v>0</v>
      </c>
      <c r="I9" s="1331"/>
      <c r="J9" s="1331">
        <v>0</v>
      </c>
      <c r="K9" s="1331">
        <v>0</v>
      </c>
      <c r="L9" s="1331">
        <v>0</v>
      </c>
      <c r="O9" s="655"/>
    </row>
    <row r="10" spans="1:15" ht="12" customHeight="1" x14ac:dyDescent="0.2">
      <c r="A10" s="656" t="s">
        <v>373</v>
      </c>
      <c r="B10" s="631" t="s">
        <v>374</v>
      </c>
      <c r="C10" s="607"/>
      <c r="D10" s="1331">
        <v>585885</v>
      </c>
      <c r="E10" s="1331">
        <v>9916</v>
      </c>
      <c r="F10" s="1331">
        <v>0</v>
      </c>
      <c r="G10" s="1331">
        <v>-9429</v>
      </c>
      <c r="H10" s="1331">
        <v>586372</v>
      </c>
      <c r="I10" s="1331"/>
      <c r="J10" s="1331">
        <v>5193</v>
      </c>
      <c r="K10" s="1331">
        <v>-540</v>
      </c>
      <c r="L10" s="1331">
        <v>591025</v>
      </c>
      <c r="O10" s="655"/>
    </row>
    <row r="11" spans="1:15" ht="12" customHeight="1" x14ac:dyDescent="0.2">
      <c r="A11" s="656" t="s">
        <v>375</v>
      </c>
      <c r="B11" s="631" t="s">
        <v>376</v>
      </c>
      <c r="C11" s="607"/>
      <c r="D11" s="1331">
        <v>45135</v>
      </c>
      <c r="E11" s="1331">
        <v>22064</v>
      </c>
      <c r="F11" s="1331">
        <v>9460</v>
      </c>
      <c r="G11" s="1331">
        <v>-17102</v>
      </c>
      <c r="H11" s="1331">
        <v>59557</v>
      </c>
      <c r="I11" s="1331"/>
      <c r="J11" s="1331">
        <v>35258</v>
      </c>
      <c r="K11" s="1331">
        <v>-2220</v>
      </c>
      <c r="L11" s="1331">
        <v>92595</v>
      </c>
      <c r="O11" s="655"/>
    </row>
    <row r="12" spans="1:15" ht="12" customHeight="1" x14ac:dyDescent="0.2">
      <c r="A12" s="656" t="s">
        <v>377</v>
      </c>
      <c r="B12" s="631" t="s">
        <v>378</v>
      </c>
      <c r="C12" s="607"/>
      <c r="D12" s="1331">
        <v>0</v>
      </c>
      <c r="E12" s="1331">
        <v>0</v>
      </c>
      <c r="F12" s="1331">
        <v>0</v>
      </c>
      <c r="G12" s="1331">
        <v>0</v>
      </c>
      <c r="H12" s="1331">
        <v>0</v>
      </c>
      <c r="I12" s="1331"/>
      <c r="J12" s="1331">
        <v>0</v>
      </c>
      <c r="K12" s="1331">
        <v>0</v>
      </c>
      <c r="L12" s="1331">
        <v>0</v>
      </c>
      <c r="O12" s="655"/>
    </row>
    <row r="13" spans="1:15" ht="12" customHeight="1" x14ac:dyDescent="0.2">
      <c r="A13" s="656" t="s">
        <v>379</v>
      </c>
      <c r="B13" s="631" t="s">
        <v>380</v>
      </c>
      <c r="C13" s="607"/>
      <c r="D13" s="1331">
        <v>0</v>
      </c>
      <c r="E13" s="1331">
        <v>0</v>
      </c>
      <c r="F13" s="1331">
        <v>0</v>
      </c>
      <c r="G13" s="1331">
        <v>0</v>
      </c>
      <c r="H13" s="1331">
        <v>0</v>
      </c>
      <c r="I13" s="1331"/>
      <c r="J13" s="1331">
        <v>0</v>
      </c>
      <c r="K13" s="1331">
        <v>0</v>
      </c>
      <c r="L13" s="1331">
        <v>0</v>
      </c>
      <c r="O13" s="655"/>
    </row>
    <row r="14" spans="1:15" ht="12" customHeight="1" x14ac:dyDescent="0.2">
      <c r="A14" s="656" t="s">
        <v>381</v>
      </c>
      <c r="B14" s="631" t="s">
        <v>382</v>
      </c>
      <c r="C14" s="607"/>
      <c r="D14" s="1331">
        <v>0</v>
      </c>
      <c r="E14" s="1331">
        <v>0</v>
      </c>
      <c r="F14" s="1331">
        <v>0</v>
      </c>
      <c r="G14" s="1331">
        <v>0</v>
      </c>
      <c r="H14" s="1331">
        <v>0</v>
      </c>
      <c r="I14" s="1331"/>
      <c r="J14" s="1331">
        <v>0</v>
      </c>
      <c r="K14" s="1331">
        <v>0</v>
      </c>
      <c r="L14" s="1331">
        <v>0</v>
      </c>
      <c r="O14" s="655"/>
    </row>
    <row r="15" spans="1:15" ht="12" customHeight="1" x14ac:dyDescent="0.2">
      <c r="A15" s="656" t="s">
        <v>383</v>
      </c>
      <c r="B15" s="631" t="s">
        <v>472</v>
      </c>
      <c r="C15" s="607"/>
      <c r="D15" s="1331">
        <v>0</v>
      </c>
      <c r="E15" s="1331">
        <v>0</v>
      </c>
      <c r="F15" s="1331">
        <v>0</v>
      </c>
      <c r="G15" s="1331">
        <v>0</v>
      </c>
      <c r="H15" s="1331">
        <v>0</v>
      </c>
      <c r="I15" s="1331"/>
      <c r="J15" s="1331">
        <v>0</v>
      </c>
      <c r="K15" s="1331">
        <v>0</v>
      </c>
      <c r="L15" s="1331">
        <v>0</v>
      </c>
      <c r="O15" s="655"/>
    </row>
    <row r="16" spans="1:15" s="910" customFormat="1" ht="13.5" customHeight="1" x14ac:dyDescent="0.2">
      <c r="A16" s="664">
        <v>631</v>
      </c>
      <c r="B16" s="662" t="s">
        <v>817</v>
      </c>
      <c r="C16" s="909" t="s">
        <v>571</v>
      </c>
      <c r="D16" s="1327">
        <v>385731</v>
      </c>
      <c r="E16" s="1327">
        <v>25352</v>
      </c>
      <c r="F16" s="1327">
        <v>9460</v>
      </c>
      <c r="G16" s="1327">
        <v>-26531</v>
      </c>
      <c r="H16" s="1327">
        <v>394012</v>
      </c>
      <c r="I16" s="1327"/>
      <c r="J16" s="1327">
        <v>33197</v>
      </c>
      <c r="K16" s="1327">
        <v>-2760</v>
      </c>
      <c r="L16" s="1327">
        <v>424449</v>
      </c>
      <c r="O16" s="913"/>
    </row>
    <row r="17" spans="1:15" ht="12" customHeight="1" x14ac:dyDescent="0.2">
      <c r="A17" s="663">
        <v>6312</v>
      </c>
      <c r="B17" s="660" t="s">
        <v>616</v>
      </c>
      <c r="C17" s="661" t="s">
        <v>571</v>
      </c>
      <c r="D17" s="1328">
        <v>0</v>
      </c>
      <c r="E17" s="1328">
        <v>0</v>
      </c>
      <c r="F17" s="1328">
        <v>0</v>
      </c>
      <c r="G17" s="1328">
        <v>0</v>
      </c>
      <c r="H17" s="1328">
        <v>0</v>
      </c>
      <c r="I17" s="1861"/>
      <c r="J17" s="1328">
        <v>0</v>
      </c>
      <c r="K17" s="1328">
        <v>0</v>
      </c>
      <c r="L17" s="1328">
        <v>0</v>
      </c>
      <c r="O17" s="655"/>
    </row>
    <row r="18" spans="1:15" ht="12" customHeight="1" x14ac:dyDescent="0.2">
      <c r="A18" s="663">
        <v>6313</v>
      </c>
      <c r="B18" s="660" t="s">
        <v>368</v>
      </c>
      <c r="C18" s="661" t="s">
        <v>571</v>
      </c>
      <c r="D18" s="1328">
        <v>375420</v>
      </c>
      <c r="E18" s="1328">
        <v>9095</v>
      </c>
      <c r="F18" s="1328">
        <v>0</v>
      </c>
      <c r="G18" s="1328">
        <v>-9429</v>
      </c>
      <c r="H18" s="1328">
        <v>375086</v>
      </c>
      <c r="I18" s="1861"/>
      <c r="J18" s="1328">
        <v>4035</v>
      </c>
      <c r="K18" s="1328">
        <v>-540</v>
      </c>
      <c r="L18" s="1328">
        <v>378581</v>
      </c>
      <c r="N18" s="655"/>
      <c r="O18" s="655"/>
    </row>
    <row r="19" spans="1:15" ht="12" customHeight="1" x14ac:dyDescent="0.2">
      <c r="A19" s="663">
        <v>6314</v>
      </c>
      <c r="B19" s="660" t="s">
        <v>364</v>
      </c>
      <c r="C19" s="661" t="s">
        <v>571</v>
      </c>
      <c r="D19" s="1328">
        <v>10311</v>
      </c>
      <c r="E19" s="1328">
        <v>16257</v>
      </c>
      <c r="F19" s="1328">
        <v>9460</v>
      </c>
      <c r="G19" s="1328">
        <v>-17102</v>
      </c>
      <c r="H19" s="1328">
        <v>18926</v>
      </c>
      <c r="I19" s="1861"/>
      <c r="J19" s="1328">
        <v>29162</v>
      </c>
      <c r="K19" s="1328">
        <v>-2220</v>
      </c>
      <c r="L19" s="1328">
        <v>45868</v>
      </c>
      <c r="O19" s="655"/>
    </row>
    <row r="20" spans="1:15" ht="12" customHeight="1" x14ac:dyDescent="0.2">
      <c r="A20" s="663">
        <v>6315</v>
      </c>
      <c r="B20" s="660" t="s">
        <v>473</v>
      </c>
      <c r="C20" s="661"/>
      <c r="D20" s="1328">
        <v>0</v>
      </c>
      <c r="E20" s="1328">
        <v>0</v>
      </c>
      <c r="F20" s="1328">
        <v>0</v>
      </c>
      <c r="G20" s="1328">
        <v>0</v>
      </c>
      <c r="H20" s="1328">
        <v>0</v>
      </c>
      <c r="I20" s="1861"/>
      <c r="J20" s="1328">
        <v>0</v>
      </c>
      <c r="K20" s="1328">
        <v>0</v>
      </c>
      <c r="L20" s="1328">
        <v>0</v>
      </c>
      <c r="O20" s="655"/>
    </row>
    <row r="21" spans="1:15" ht="12" customHeight="1" x14ac:dyDescent="0.2">
      <c r="A21" s="663">
        <v>6316</v>
      </c>
      <c r="B21" s="660" t="s">
        <v>665</v>
      </c>
      <c r="C21" s="661" t="s">
        <v>571</v>
      </c>
      <c r="D21" s="1328">
        <v>0</v>
      </c>
      <c r="E21" s="1328">
        <v>0</v>
      </c>
      <c r="F21" s="1328">
        <v>0</v>
      </c>
      <c r="G21" s="1328">
        <v>0</v>
      </c>
      <c r="H21" s="1328">
        <v>0</v>
      </c>
      <c r="I21" s="1328"/>
      <c r="J21" s="1328">
        <v>0</v>
      </c>
      <c r="K21" s="1328">
        <v>0</v>
      </c>
      <c r="L21" s="1328">
        <v>0</v>
      </c>
      <c r="O21" s="655"/>
    </row>
    <row r="22" spans="1:15" ht="12" customHeight="1" x14ac:dyDescent="0.2">
      <c r="A22" s="663">
        <v>6317</v>
      </c>
      <c r="B22" s="660" t="s">
        <v>366</v>
      </c>
      <c r="C22" s="661" t="s">
        <v>571</v>
      </c>
      <c r="D22" s="1328">
        <v>0</v>
      </c>
      <c r="E22" s="1328">
        <v>0</v>
      </c>
      <c r="F22" s="1328">
        <v>0</v>
      </c>
      <c r="G22" s="1328">
        <v>0</v>
      </c>
      <c r="H22" s="1328">
        <v>0</v>
      </c>
      <c r="I22" s="1328"/>
      <c r="J22" s="1328">
        <v>0</v>
      </c>
      <c r="K22" s="1328">
        <v>0</v>
      </c>
      <c r="L22" s="1328">
        <v>0</v>
      </c>
      <c r="O22" s="655"/>
    </row>
    <row r="23" spans="1:15" ht="12" customHeight="1" x14ac:dyDescent="0.2">
      <c r="A23" s="663">
        <v>6318</v>
      </c>
      <c r="B23" s="660" t="s">
        <v>618</v>
      </c>
      <c r="C23" s="661" t="s">
        <v>571</v>
      </c>
      <c r="D23" s="1328">
        <v>0</v>
      </c>
      <c r="E23" s="1328">
        <v>0</v>
      </c>
      <c r="F23" s="1328">
        <v>0</v>
      </c>
      <c r="G23" s="1328">
        <v>0</v>
      </c>
      <c r="H23" s="1328">
        <v>0</v>
      </c>
      <c r="I23" s="1328"/>
      <c r="J23" s="1328">
        <v>0</v>
      </c>
      <c r="K23" s="1328">
        <v>0</v>
      </c>
      <c r="L23" s="1328">
        <v>0</v>
      </c>
      <c r="O23" s="655"/>
    </row>
    <row r="24" spans="1:15" s="910" customFormat="1" ht="15" customHeight="1" x14ac:dyDescent="0.2">
      <c r="A24" s="664">
        <v>632</v>
      </c>
      <c r="B24" s="662" t="s">
        <v>825</v>
      </c>
      <c r="C24" s="909" t="s">
        <v>571</v>
      </c>
      <c r="D24" s="1327">
        <v>245289</v>
      </c>
      <c r="E24" s="1327">
        <v>6628</v>
      </c>
      <c r="F24" s="1327">
        <v>0</v>
      </c>
      <c r="G24" s="1327">
        <v>0</v>
      </c>
      <c r="H24" s="1327">
        <v>251917</v>
      </c>
      <c r="I24" s="1327"/>
      <c r="J24" s="1327">
        <v>7254</v>
      </c>
      <c r="K24" s="1327">
        <v>0</v>
      </c>
      <c r="L24" s="1327">
        <v>259171</v>
      </c>
      <c r="O24" s="913"/>
    </row>
    <row r="25" spans="1:15" ht="12" customHeight="1" x14ac:dyDescent="0.2">
      <c r="A25" s="663">
        <v>6322</v>
      </c>
      <c r="B25" s="660" t="s">
        <v>362</v>
      </c>
      <c r="C25" s="661" t="s">
        <v>571</v>
      </c>
      <c r="D25" s="1328">
        <v>0</v>
      </c>
      <c r="E25" s="1328">
        <v>0</v>
      </c>
      <c r="F25" s="1328">
        <v>0</v>
      </c>
      <c r="G25" s="1328">
        <v>0</v>
      </c>
      <c r="H25" s="1858">
        <v>0</v>
      </c>
      <c r="I25" s="1861"/>
      <c r="J25" s="1328">
        <v>0</v>
      </c>
      <c r="K25" s="1328">
        <v>0</v>
      </c>
      <c r="L25" s="1859">
        <v>0</v>
      </c>
      <c r="O25" s="655"/>
    </row>
    <row r="26" spans="1:15" ht="12" customHeight="1" x14ac:dyDescent="0.2">
      <c r="A26" s="663">
        <v>6323</v>
      </c>
      <c r="B26" s="660" t="s">
        <v>368</v>
      </c>
      <c r="C26" s="661" t="s">
        <v>571</v>
      </c>
      <c r="D26" s="1328">
        <v>210465</v>
      </c>
      <c r="E26" s="1328">
        <v>821</v>
      </c>
      <c r="F26" s="1328">
        <v>0</v>
      </c>
      <c r="G26" s="1328">
        <v>0</v>
      </c>
      <c r="H26" s="1858">
        <v>211286</v>
      </c>
      <c r="I26" s="1861"/>
      <c r="J26" s="1328">
        <v>1158</v>
      </c>
      <c r="K26" s="1328">
        <v>0</v>
      </c>
      <c r="L26" s="1859">
        <v>212444</v>
      </c>
      <c r="O26" s="655"/>
    </row>
    <row r="27" spans="1:15" ht="12" customHeight="1" x14ac:dyDescent="0.2">
      <c r="A27" s="663">
        <v>6324</v>
      </c>
      <c r="B27" s="660" t="s">
        <v>364</v>
      </c>
      <c r="C27" s="661" t="s">
        <v>571</v>
      </c>
      <c r="D27" s="1328">
        <v>34824</v>
      </c>
      <c r="E27" s="1328">
        <v>5807</v>
      </c>
      <c r="F27" s="1328">
        <v>0</v>
      </c>
      <c r="G27" s="1328">
        <v>0</v>
      </c>
      <c r="H27" s="1858">
        <v>40631</v>
      </c>
      <c r="I27" s="1861"/>
      <c r="J27" s="1328">
        <v>6096</v>
      </c>
      <c r="K27" s="1328">
        <v>0</v>
      </c>
      <c r="L27" s="1859">
        <v>46727</v>
      </c>
      <c r="O27" s="655"/>
    </row>
    <row r="28" spans="1:15" ht="12" customHeight="1" x14ac:dyDescent="0.2">
      <c r="A28" s="663">
        <v>6325</v>
      </c>
      <c r="B28" s="660" t="s">
        <v>474</v>
      </c>
      <c r="C28" s="661"/>
      <c r="D28" s="1328">
        <v>0</v>
      </c>
      <c r="E28" s="1328">
        <v>0</v>
      </c>
      <c r="F28" s="1328">
        <v>0</v>
      </c>
      <c r="G28" s="1328">
        <v>0</v>
      </c>
      <c r="H28" s="1858">
        <v>0</v>
      </c>
      <c r="I28" s="1861"/>
      <c r="J28" s="1328">
        <v>0</v>
      </c>
      <c r="K28" s="1328">
        <v>0</v>
      </c>
      <c r="L28" s="1859">
        <v>0</v>
      </c>
      <c r="O28" s="655"/>
    </row>
    <row r="29" spans="1:15" ht="12" customHeight="1" x14ac:dyDescent="0.2">
      <c r="A29" s="663">
        <v>6326</v>
      </c>
      <c r="B29" s="660" t="s">
        <v>665</v>
      </c>
      <c r="C29" s="661" t="s">
        <v>571</v>
      </c>
      <c r="D29" s="1328">
        <v>0</v>
      </c>
      <c r="E29" s="1328">
        <v>0</v>
      </c>
      <c r="F29" s="1328">
        <v>0</v>
      </c>
      <c r="G29" s="1328">
        <v>0</v>
      </c>
      <c r="H29" s="1858">
        <v>0</v>
      </c>
      <c r="I29" s="1328"/>
      <c r="J29" s="1328">
        <v>0</v>
      </c>
      <c r="K29" s="1328">
        <v>0</v>
      </c>
      <c r="L29" s="1859">
        <v>0</v>
      </c>
      <c r="O29" s="655"/>
    </row>
    <row r="30" spans="1:15" ht="12" customHeight="1" x14ac:dyDescent="0.2">
      <c r="A30" s="663">
        <v>6327</v>
      </c>
      <c r="B30" s="660" t="s">
        <v>366</v>
      </c>
      <c r="C30" s="661" t="s">
        <v>571</v>
      </c>
      <c r="D30" s="1328">
        <v>0</v>
      </c>
      <c r="E30" s="1328">
        <v>0</v>
      </c>
      <c r="F30" s="1328">
        <v>0</v>
      </c>
      <c r="G30" s="1328">
        <v>0</v>
      </c>
      <c r="H30" s="1858">
        <v>0</v>
      </c>
      <c r="I30" s="1328"/>
      <c r="J30" s="1328">
        <v>0</v>
      </c>
      <c r="K30" s="1328">
        <v>0</v>
      </c>
      <c r="L30" s="1859">
        <v>0</v>
      </c>
      <c r="O30" s="655"/>
    </row>
    <row r="31" spans="1:15" ht="12" customHeight="1" x14ac:dyDescent="0.2">
      <c r="A31" s="677">
        <v>6328</v>
      </c>
      <c r="B31" s="675" t="s">
        <v>619</v>
      </c>
      <c r="C31" s="674" t="s">
        <v>571</v>
      </c>
      <c r="D31" s="1853">
        <v>0</v>
      </c>
      <c r="E31" s="1853">
        <v>0</v>
      </c>
      <c r="F31" s="1853">
        <v>0</v>
      </c>
      <c r="G31" s="1853">
        <v>0</v>
      </c>
      <c r="H31" s="1853">
        <v>0</v>
      </c>
      <c r="I31" s="1853"/>
      <c r="J31" s="1853">
        <v>0</v>
      </c>
      <c r="K31" s="1853">
        <v>0</v>
      </c>
      <c r="L31" s="1853">
        <v>0</v>
      </c>
      <c r="O31" s="655"/>
    </row>
    <row r="32" spans="1:15" ht="12.75" customHeight="1" x14ac:dyDescent="0.2">
      <c r="A32" s="639" t="s">
        <v>634</v>
      </c>
      <c r="B32" s="661"/>
      <c r="C32" s="621"/>
      <c r="D32" s="1267"/>
      <c r="E32" s="1267"/>
      <c r="F32" s="1267"/>
      <c r="G32" s="1267"/>
      <c r="H32" s="1267"/>
      <c r="I32" s="1267"/>
      <c r="J32" s="1267"/>
      <c r="K32" s="1267"/>
      <c r="L32" s="1267"/>
    </row>
    <row r="33" spans="1:12" ht="9.75" customHeight="1" x14ac:dyDescent="0.2">
      <c r="A33" s="639" t="s">
        <v>635</v>
      </c>
      <c r="B33" s="661"/>
      <c r="C33" s="621"/>
      <c r="D33" s="1259"/>
      <c r="E33" s="1259"/>
      <c r="F33" s="1259"/>
      <c r="G33" s="1259"/>
      <c r="H33" s="1259"/>
      <c r="I33" s="1259"/>
      <c r="J33" s="1259"/>
      <c r="K33" s="1259"/>
      <c r="L33" s="1259"/>
    </row>
    <row r="34" spans="1:12" ht="9.75" customHeight="1" x14ac:dyDescent="0.2">
      <c r="A34" s="639" t="s">
        <v>636</v>
      </c>
      <c r="B34" s="661"/>
      <c r="C34" s="621"/>
      <c r="D34" s="1252"/>
      <c r="E34" s="1268"/>
      <c r="F34" s="1252"/>
      <c r="G34" s="1252"/>
      <c r="H34" s="1252"/>
      <c r="I34" s="1252"/>
      <c r="J34" s="1252"/>
      <c r="K34" s="1252"/>
      <c r="L34" s="1252"/>
    </row>
  </sheetData>
  <mergeCells count="10">
    <mergeCell ref="A4:B5"/>
    <mergeCell ref="D4:H4"/>
    <mergeCell ref="I4:I5"/>
    <mergeCell ref="J4:J5"/>
    <mergeCell ref="G1:K1"/>
    <mergeCell ref="G2:L2"/>
    <mergeCell ref="G3:H3"/>
    <mergeCell ref="K4:K5"/>
    <mergeCell ref="L4:L5"/>
    <mergeCell ref="A1:B1"/>
  </mergeCells>
  <phoneticPr fontId="2" type="noConversion"/>
  <printOptions horizontalCentered="1"/>
  <pageMargins left="0.19685039370078741" right="0.19685039370078741" top="0.6692913385826772" bottom="0.51181102362204722" header="0" footer="0.31496062992125984"/>
  <pageSetup paperSize="9" firstPageNumber="31" fitToWidth="0" orientation="landscape" r:id="rId1"/>
  <headerFooter alignWithMargins="0">
    <oddFooter>&amp;C&amp;P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8">
    <pageSetUpPr fitToPage="1"/>
  </sheetPr>
  <dimension ref="A1:N36"/>
  <sheetViews>
    <sheetView view="pageBreakPreview" zoomScale="75" zoomScaleNormal="100" zoomScaleSheetLayoutView="75" workbookViewId="0">
      <selection sqref="A1:B1"/>
    </sheetView>
  </sheetViews>
  <sheetFormatPr defaultRowHeight="12.75" x14ac:dyDescent="0.2"/>
  <cols>
    <col min="1" max="1" width="4.7109375" style="598" customWidth="1"/>
    <col min="2" max="2" width="35.28515625" style="598" customWidth="1"/>
    <col min="3" max="3" width="0.85546875" style="598" customWidth="1"/>
    <col min="4" max="4" width="10" style="1244" customWidth="1"/>
    <col min="5" max="5" width="11" style="1244" customWidth="1"/>
    <col min="6" max="12" width="10" style="1244" customWidth="1"/>
    <col min="13" max="13" width="3.28515625" style="598" customWidth="1"/>
    <col min="14" max="16384" width="9.140625" style="598"/>
  </cols>
  <sheetData>
    <row r="1" spans="1:14" ht="27.75" customHeight="1" x14ac:dyDescent="0.2">
      <c r="A1" s="3363" t="s">
        <v>184</v>
      </c>
      <c r="B1" s="3075"/>
      <c r="C1" s="597"/>
      <c r="D1" s="1220"/>
      <c r="E1" s="1221"/>
      <c r="F1" s="1221"/>
      <c r="G1" s="3354" t="str">
        <f>[1]Coverpage!I7</f>
        <v>Poland</v>
      </c>
      <c r="H1" s="3354"/>
      <c r="I1" s="3354"/>
      <c r="J1" s="3354"/>
      <c r="K1" s="3354"/>
      <c r="L1" s="1222">
        <f>[1]Coverpage!I9</f>
        <v>964</v>
      </c>
    </row>
    <row r="2" spans="1:14" x14ac:dyDescent="0.2">
      <c r="A2" s="596" t="s">
        <v>44</v>
      </c>
      <c r="B2" s="630"/>
      <c r="C2" s="619"/>
      <c r="D2" s="1221"/>
      <c r="E2" s="1221"/>
      <c r="F2" s="1221"/>
      <c r="G2" s="3355" t="s">
        <v>549</v>
      </c>
      <c r="H2" s="3355"/>
      <c r="I2" s="3355"/>
      <c r="J2" s="3355"/>
      <c r="K2" s="3355"/>
      <c r="L2" s="3355"/>
    </row>
    <row r="3" spans="1:14" ht="12" customHeight="1" x14ac:dyDescent="0.2">
      <c r="A3" s="622"/>
      <c r="B3" s="602"/>
      <c r="C3" s="603"/>
      <c r="D3" s="1224"/>
      <c r="E3" s="1225"/>
      <c r="F3" s="1225"/>
      <c r="G3" s="3356" t="s">
        <v>550</v>
      </c>
      <c r="H3" s="3356"/>
      <c r="I3" s="1226">
        <v>2009</v>
      </c>
      <c r="J3" s="1225"/>
      <c r="K3" s="1225"/>
      <c r="L3" s="1227"/>
      <c r="N3" s="2045"/>
    </row>
    <row r="4" spans="1:14" ht="12" customHeight="1" x14ac:dyDescent="0.2">
      <c r="A4" s="3357" t="s">
        <v>45</v>
      </c>
      <c r="B4" s="3358"/>
      <c r="C4" s="601"/>
      <c r="D4" s="3359" t="s">
        <v>552</v>
      </c>
      <c r="E4" s="3360"/>
      <c r="F4" s="3360"/>
      <c r="G4" s="3360"/>
      <c r="H4" s="3361"/>
      <c r="I4" s="3350" t="s">
        <v>553</v>
      </c>
      <c r="J4" s="3362" t="s">
        <v>554</v>
      </c>
      <c r="K4" s="3350" t="s">
        <v>555</v>
      </c>
      <c r="L4" s="3352" t="s">
        <v>60</v>
      </c>
    </row>
    <row r="5" spans="1:14" ht="34.5" x14ac:dyDescent="0.2">
      <c r="A5" s="3357"/>
      <c r="B5" s="3358"/>
      <c r="C5" s="601"/>
      <c r="D5" s="2043" t="s">
        <v>556</v>
      </c>
      <c r="E5" s="2044" t="s">
        <v>557</v>
      </c>
      <c r="F5" s="2042" t="s">
        <v>558</v>
      </c>
      <c r="G5" s="2044" t="s">
        <v>555</v>
      </c>
      <c r="H5" s="2042" t="s">
        <v>61</v>
      </c>
      <c r="I5" s="3351"/>
      <c r="J5" s="3362"/>
      <c r="K5" s="3351"/>
      <c r="L5" s="3352"/>
    </row>
    <row r="6" spans="1:14" ht="10.5" customHeight="1" x14ac:dyDescent="0.2">
      <c r="A6" s="623"/>
      <c r="B6" s="604"/>
      <c r="C6" s="604"/>
      <c r="D6" s="1228" t="s">
        <v>559</v>
      </c>
      <c r="E6" s="1229" t="s">
        <v>560</v>
      </c>
      <c r="F6" s="1230" t="s">
        <v>561</v>
      </c>
      <c r="G6" s="1229" t="s">
        <v>562</v>
      </c>
      <c r="H6" s="1230" t="s">
        <v>563</v>
      </c>
      <c r="I6" s="1229" t="s">
        <v>564</v>
      </c>
      <c r="J6" s="1230" t="s">
        <v>565</v>
      </c>
      <c r="K6" s="1229" t="s">
        <v>566</v>
      </c>
      <c r="L6" s="1231" t="s">
        <v>567</v>
      </c>
    </row>
    <row r="7" spans="1:14" ht="10.5" customHeight="1" x14ac:dyDescent="0.2">
      <c r="A7" s="626"/>
      <c r="B7" s="605" t="s">
        <v>568</v>
      </c>
      <c r="C7" s="618"/>
      <c r="D7" s="1269" t="str">
        <f>IF([8]Coverage!J18="","",[8]Coverage!J18)</f>
        <v>A</v>
      </c>
      <c r="E7" s="1269" t="str">
        <f>IF([8]Coverage!K18="","",[8]Coverage!K18)</f>
        <v>A</v>
      </c>
      <c r="F7" s="1269" t="str">
        <f>IF([8]Coverage!L18="","",[8]Coverage!L18)</f>
        <v>A</v>
      </c>
      <c r="G7" s="1269" t="str">
        <f>IF([8]Coverage!M18="","",[8]Coverage!M18)</f>
        <v>A</v>
      </c>
      <c r="H7" s="1269" t="str">
        <f>IF([8]Coverage!M18="","",[8]Coverage!M18)</f>
        <v>A</v>
      </c>
      <c r="I7" s="1269" t="str">
        <f>IF([8]Coverage!N18="","",[8]Coverage!N18)</f>
        <v/>
      </c>
      <c r="J7" s="1269" t="str">
        <f>IF([8]Coverage!O18="","",[8]Coverage!O18)</f>
        <v>A</v>
      </c>
      <c r="K7" s="1269" t="str">
        <f>IF([8]Coverage!P18="","",[8]Coverage!P18)</f>
        <v>A</v>
      </c>
      <c r="L7" s="1269" t="str">
        <f>IF([8]Coverage!P18="","",[8]Coverage!P18)</f>
        <v>A</v>
      </c>
    </row>
    <row r="8" spans="1:14" s="897" customFormat="1" ht="15" customHeight="1" x14ac:dyDescent="0.2">
      <c r="A8" s="650">
        <v>7</v>
      </c>
      <c r="B8" s="825" t="s">
        <v>388</v>
      </c>
      <c r="C8" s="911" t="s">
        <v>571</v>
      </c>
      <c r="D8" s="1326">
        <v>308480</v>
      </c>
      <c r="E8" s="1326">
        <v>59461</v>
      </c>
      <c r="F8" s="1326">
        <v>237478</v>
      </c>
      <c r="G8" s="1326">
        <v>-98742</v>
      </c>
      <c r="H8" s="1326">
        <v>506677</v>
      </c>
      <c r="I8" s="1326"/>
      <c r="J8" s="1326">
        <v>197405</v>
      </c>
      <c r="K8" s="1326">
        <v>-98062</v>
      </c>
      <c r="L8" s="1326">
        <v>606020</v>
      </c>
    </row>
    <row r="9" spans="1:14" s="897" customFormat="1" ht="16.5" customHeight="1" x14ac:dyDescent="0.2">
      <c r="A9" s="625">
        <v>701</v>
      </c>
      <c r="B9" s="637" t="s">
        <v>659</v>
      </c>
      <c r="C9" s="894" t="s">
        <v>571</v>
      </c>
      <c r="D9" s="1327">
        <v>72213</v>
      </c>
      <c r="E9" s="1327">
        <v>6056</v>
      </c>
      <c r="F9" s="1327">
        <v>53</v>
      </c>
      <c r="G9" s="1327">
        <v>-3268</v>
      </c>
      <c r="H9" s="1327">
        <v>75054</v>
      </c>
      <c r="I9" s="1327"/>
      <c r="J9" s="1327">
        <v>18193</v>
      </c>
      <c r="K9" s="1327">
        <v>-14701</v>
      </c>
      <c r="L9" s="1327">
        <v>78546</v>
      </c>
    </row>
    <row r="10" spans="1:14" ht="11.25" customHeight="1" x14ac:dyDescent="0.2">
      <c r="A10" s="626">
        <v>7017</v>
      </c>
      <c r="B10" s="638" t="s">
        <v>392</v>
      </c>
      <c r="C10" s="607" t="s">
        <v>571</v>
      </c>
      <c r="D10" s="1328">
        <v>33125</v>
      </c>
      <c r="E10" s="1328">
        <v>432</v>
      </c>
      <c r="F10" s="1328">
        <v>53</v>
      </c>
      <c r="G10" s="1328">
        <v>-286</v>
      </c>
      <c r="H10" s="1328">
        <v>33324</v>
      </c>
      <c r="I10" s="1328"/>
      <c r="J10" s="1328">
        <v>1580</v>
      </c>
      <c r="K10" s="1328">
        <v>-1</v>
      </c>
      <c r="L10" s="1329">
        <v>34903</v>
      </c>
    </row>
    <row r="11" spans="1:14" ht="12" customHeight="1" x14ac:dyDescent="0.2">
      <c r="A11" s="626">
        <v>7018</v>
      </c>
      <c r="B11" s="638" t="s">
        <v>676</v>
      </c>
      <c r="C11" s="607"/>
      <c r="D11" s="1328">
        <v>11904</v>
      </c>
      <c r="E11" s="1328">
        <v>0</v>
      </c>
      <c r="F11" s="1328">
        <v>0</v>
      </c>
      <c r="G11" s="1328">
        <v>0</v>
      </c>
      <c r="H11" s="1328">
        <v>11904</v>
      </c>
      <c r="I11" s="1328"/>
      <c r="J11" s="1328">
        <v>1808</v>
      </c>
      <c r="K11" s="1328">
        <v>-13712</v>
      </c>
      <c r="L11" s="1329">
        <v>0</v>
      </c>
    </row>
    <row r="12" spans="1:14" s="897" customFormat="1" ht="16.5" customHeight="1" x14ac:dyDescent="0.2">
      <c r="A12" s="625">
        <v>702</v>
      </c>
      <c r="B12" s="637" t="s">
        <v>396</v>
      </c>
      <c r="C12" s="894" t="s">
        <v>571</v>
      </c>
      <c r="D12" s="1327">
        <v>12259</v>
      </c>
      <c r="E12" s="1327">
        <v>407</v>
      </c>
      <c r="F12" s="1327">
        <v>0</v>
      </c>
      <c r="G12" s="1327">
        <v>-57</v>
      </c>
      <c r="H12" s="1327">
        <v>12609</v>
      </c>
      <c r="I12" s="1327"/>
      <c r="J12" s="1327">
        <v>61</v>
      </c>
      <c r="K12" s="1327">
        <v>-214</v>
      </c>
      <c r="L12" s="1330">
        <v>12456</v>
      </c>
    </row>
    <row r="13" spans="1:14" s="897" customFormat="1" ht="16.5" customHeight="1" x14ac:dyDescent="0.2">
      <c r="A13" s="625">
        <v>703</v>
      </c>
      <c r="B13" s="637" t="s">
        <v>398</v>
      </c>
      <c r="C13" s="894" t="s">
        <v>571</v>
      </c>
      <c r="D13" s="1327">
        <v>23775</v>
      </c>
      <c r="E13" s="1327">
        <v>1212</v>
      </c>
      <c r="F13" s="1327">
        <v>0</v>
      </c>
      <c r="G13" s="1327">
        <v>-189</v>
      </c>
      <c r="H13" s="1327">
        <v>24798</v>
      </c>
      <c r="I13" s="1327"/>
      <c r="J13" s="1327">
        <v>3518</v>
      </c>
      <c r="K13" s="1327">
        <v>-2106</v>
      </c>
      <c r="L13" s="1330">
        <v>26210</v>
      </c>
    </row>
    <row r="14" spans="1:14" s="897" customFormat="1" ht="16.5" customHeight="1" x14ac:dyDescent="0.2">
      <c r="A14" s="625">
        <v>704</v>
      </c>
      <c r="B14" s="637" t="s">
        <v>202</v>
      </c>
      <c r="C14" s="894" t="s">
        <v>571</v>
      </c>
      <c r="D14" s="1327">
        <v>29453</v>
      </c>
      <c r="E14" s="1327">
        <v>16562</v>
      </c>
      <c r="F14" s="1327">
        <v>0</v>
      </c>
      <c r="G14" s="1327">
        <v>-3145</v>
      </c>
      <c r="H14" s="1327">
        <v>42870</v>
      </c>
      <c r="I14" s="1327"/>
      <c r="J14" s="1327">
        <v>33813</v>
      </c>
      <c r="K14" s="1327">
        <v>-4293</v>
      </c>
      <c r="L14" s="1330">
        <v>72390</v>
      </c>
    </row>
    <row r="15" spans="1:14" ht="10.5" customHeight="1" x14ac:dyDescent="0.2">
      <c r="A15" s="626">
        <v>7042</v>
      </c>
      <c r="B15" s="638" t="s">
        <v>46</v>
      </c>
      <c r="C15" s="607" t="s">
        <v>571</v>
      </c>
      <c r="D15" s="1328">
        <v>10746</v>
      </c>
      <c r="E15" s="1328">
        <v>2310</v>
      </c>
      <c r="F15" s="1328">
        <v>0</v>
      </c>
      <c r="G15" s="1328">
        <v>-2795</v>
      </c>
      <c r="H15" s="1328">
        <v>10261</v>
      </c>
      <c r="I15" s="1328"/>
      <c r="J15" s="1328">
        <v>2069</v>
      </c>
      <c r="K15" s="1328">
        <v>-1316</v>
      </c>
      <c r="L15" s="1329">
        <v>11014</v>
      </c>
    </row>
    <row r="16" spans="1:14" ht="10.5" customHeight="1" x14ac:dyDescent="0.2">
      <c r="A16" s="626">
        <v>7043</v>
      </c>
      <c r="B16" s="638" t="s">
        <v>520</v>
      </c>
      <c r="C16" s="607" t="s">
        <v>571</v>
      </c>
      <c r="D16" s="1328">
        <v>488</v>
      </c>
      <c r="E16" s="1328">
        <v>0</v>
      </c>
      <c r="F16" s="1328">
        <v>0</v>
      </c>
      <c r="G16" s="1328">
        <v>0</v>
      </c>
      <c r="H16" s="1328">
        <v>488</v>
      </c>
      <c r="I16" s="1328"/>
      <c r="J16" s="1328">
        <v>6</v>
      </c>
      <c r="K16" s="1328">
        <v>0</v>
      </c>
      <c r="L16" s="1329">
        <v>494</v>
      </c>
    </row>
    <row r="17" spans="1:12" ht="10.5" customHeight="1" x14ac:dyDescent="0.2">
      <c r="A17" s="626">
        <v>7044</v>
      </c>
      <c r="B17" s="638" t="s">
        <v>521</v>
      </c>
      <c r="C17" s="607" t="s">
        <v>571</v>
      </c>
      <c r="D17" s="1328">
        <v>724</v>
      </c>
      <c r="E17" s="1328">
        <v>3</v>
      </c>
      <c r="F17" s="1328">
        <v>0</v>
      </c>
      <c r="G17" s="1328">
        <v>0</v>
      </c>
      <c r="H17" s="1328">
        <v>727</v>
      </c>
      <c r="I17" s="1328"/>
      <c r="J17" s="1328">
        <v>697</v>
      </c>
      <c r="K17" s="1328">
        <v>-163</v>
      </c>
      <c r="L17" s="1329">
        <v>1261</v>
      </c>
    </row>
    <row r="18" spans="1:12" ht="10.5" customHeight="1" x14ac:dyDescent="0.2">
      <c r="A18" s="626">
        <v>7045</v>
      </c>
      <c r="B18" s="638" t="s">
        <v>522</v>
      </c>
      <c r="C18" s="607" t="s">
        <v>571</v>
      </c>
      <c r="D18" s="1328">
        <v>14600</v>
      </c>
      <c r="E18" s="1328">
        <v>11758</v>
      </c>
      <c r="F18" s="1328">
        <v>0</v>
      </c>
      <c r="G18" s="1328">
        <v>-34</v>
      </c>
      <c r="H18" s="1328">
        <v>26324</v>
      </c>
      <c r="I18" s="1328"/>
      <c r="J18" s="1328">
        <v>29308</v>
      </c>
      <c r="K18" s="1328">
        <v>-2718</v>
      </c>
      <c r="L18" s="1329">
        <v>52914</v>
      </c>
    </row>
    <row r="19" spans="1:12" ht="10.5" customHeight="1" x14ac:dyDescent="0.2">
      <c r="A19" s="626">
        <v>7046</v>
      </c>
      <c r="B19" s="638" t="s">
        <v>460</v>
      </c>
      <c r="C19" s="607" t="s">
        <v>571</v>
      </c>
      <c r="D19" s="1328">
        <v>98</v>
      </c>
      <c r="E19" s="1328">
        <v>3</v>
      </c>
      <c r="F19" s="1328">
        <v>0</v>
      </c>
      <c r="G19" s="1328">
        <v>0</v>
      </c>
      <c r="H19" s="1328">
        <v>101</v>
      </c>
      <c r="I19" s="1328"/>
      <c r="J19" s="1328">
        <v>1</v>
      </c>
      <c r="K19" s="1328">
        <v>0</v>
      </c>
      <c r="L19" s="1329">
        <v>102</v>
      </c>
    </row>
    <row r="20" spans="1:12" s="897" customFormat="1" ht="16.5" customHeight="1" x14ac:dyDescent="0.2">
      <c r="A20" s="625">
        <v>705</v>
      </c>
      <c r="B20" s="637" t="s">
        <v>407</v>
      </c>
      <c r="C20" s="894" t="s">
        <v>571</v>
      </c>
      <c r="D20" s="1327">
        <v>516</v>
      </c>
      <c r="E20" s="1327">
        <v>868</v>
      </c>
      <c r="F20" s="1327">
        <v>0</v>
      </c>
      <c r="G20" s="1327">
        <v>-223</v>
      </c>
      <c r="H20" s="1327">
        <v>1161</v>
      </c>
      <c r="I20" s="1327"/>
      <c r="J20" s="1327">
        <v>8945</v>
      </c>
      <c r="K20" s="1327">
        <v>-133</v>
      </c>
      <c r="L20" s="1330">
        <v>9973</v>
      </c>
    </row>
    <row r="21" spans="1:12" s="897" customFormat="1" ht="16.5" customHeight="1" x14ac:dyDescent="0.2">
      <c r="A21" s="625">
        <v>706</v>
      </c>
      <c r="B21" s="637" t="s">
        <v>409</v>
      </c>
      <c r="C21" s="894" t="s">
        <v>571</v>
      </c>
      <c r="D21" s="1327">
        <v>1297</v>
      </c>
      <c r="E21" s="1327">
        <v>877</v>
      </c>
      <c r="F21" s="1327">
        <v>0</v>
      </c>
      <c r="G21" s="1327">
        <v>-305</v>
      </c>
      <c r="H21" s="1327">
        <v>1869</v>
      </c>
      <c r="I21" s="1327"/>
      <c r="J21" s="1327">
        <v>11628</v>
      </c>
      <c r="K21" s="1327">
        <v>-1198</v>
      </c>
      <c r="L21" s="1330">
        <v>12299</v>
      </c>
    </row>
    <row r="22" spans="1:12" s="897" customFormat="1" ht="16.5" customHeight="1" x14ac:dyDescent="0.2">
      <c r="A22" s="625">
        <v>707</v>
      </c>
      <c r="B22" s="637" t="s">
        <v>411</v>
      </c>
      <c r="C22" s="894" t="s">
        <v>571</v>
      </c>
      <c r="D22" s="1327">
        <v>5624</v>
      </c>
      <c r="E22" s="1327">
        <v>9507</v>
      </c>
      <c r="F22" s="1327">
        <v>57282</v>
      </c>
      <c r="G22" s="1327">
        <v>-9703</v>
      </c>
      <c r="H22" s="1327">
        <v>62710</v>
      </c>
      <c r="I22" s="1327"/>
      <c r="J22" s="1327">
        <v>30997</v>
      </c>
      <c r="K22" s="1327">
        <v>-26167</v>
      </c>
      <c r="L22" s="1330">
        <v>67540</v>
      </c>
    </row>
    <row r="23" spans="1:12" ht="10.5" customHeight="1" x14ac:dyDescent="0.2">
      <c r="A23" s="626">
        <v>7072</v>
      </c>
      <c r="B23" s="638" t="s">
        <v>776</v>
      </c>
      <c r="C23" s="607" t="s">
        <v>571</v>
      </c>
      <c r="D23" s="1328">
        <v>1938</v>
      </c>
      <c r="E23" s="1328">
        <v>3680</v>
      </c>
      <c r="F23" s="1328">
        <v>19009</v>
      </c>
      <c r="G23" s="1328">
        <v>-4850</v>
      </c>
      <c r="H23" s="1328">
        <v>19777</v>
      </c>
      <c r="I23" s="1328"/>
      <c r="J23" s="1328">
        <v>11363.165000000001</v>
      </c>
      <c r="K23" s="1328">
        <v>-8527</v>
      </c>
      <c r="L23" s="1329">
        <v>22613.165000000001</v>
      </c>
    </row>
    <row r="24" spans="1:12" ht="10.5" customHeight="1" x14ac:dyDescent="0.2">
      <c r="A24" s="626">
        <v>7073</v>
      </c>
      <c r="B24" s="638" t="s">
        <v>777</v>
      </c>
      <c r="C24" s="607" t="s">
        <v>571</v>
      </c>
      <c r="D24" s="1328">
        <v>1000</v>
      </c>
      <c r="E24" s="1328">
        <v>5527</v>
      </c>
      <c r="F24" s="1328">
        <v>28544</v>
      </c>
      <c r="G24" s="1328">
        <v>-3737</v>
      </c>
      <c r="H24" s="1328">
        <v>31334</v>
      </c>
      <c r="I24" s="1328"/>
      <c r="J24" s="1328">
        <v>18244.355</v>
      </c>
      <c r="K24" s="1328">
        <v>-13595</v>
      </c>
      <c r="L24" s="1329">
        <v>35983.354999999996</v>
      </c>
    </row>
    <row r="25" spans="1:12" ht="10.5" customHeight="1" x14ac:dyDescent="0.2">
      <c r="A25" s="626">
        <v>7074</v>
      </c>
      <c r="B25" s="638" t="s">
        <v>778</v>
      </c>
      <c r="C25" s="607" t="s">
        <v>571</v>
      </c>
      <c r="D25" s="1328">
        <v>967</v>
      </c>
      <c r="E25" s="1328">
        <v>160</v>
      </c>
      <c r="F25" s="1328">
        <v>193</v>
      </c>
      <c r="G25" s="1328">
        <v>-32</v>
      </c>
      <c r="H25" s="1328">
        <v>1288</v>
      </c>
      <c r="I25" s="1328"/>
      <c r="J25" s="1328">
        <v>178.62</v>
      </c>
      <c r="K25" s="1328">
        <v>-77</v>
      </c>
      <c r="L25" s="1329">
        <v>1389.62</v>
      </c>
    </row>
    <row r="26" spans="1:12" s="897" customFormat="1" ht="16.5" customHeight="1" x14ac:dyDescent="0.2">
      <c r="A26" s="625">
        <v>708</v>
      </c>
      <c r="B26" s="637" t="s">
        <v>416</v>
      </c>
      <c r="C26" s="894" t="s">
        <v>571</v>
      </c>
      <c r="D26" s="1327">
        <v>2728</v>
      </c>
      <c r="E26" s="1327">
        <v>2569</v>
      </c>
      <c r="F26" s="1327">
        <v>0</v>
      </c>
      <c r="G26" s="1327">
        <v>-970</v>
      </c>
      <c r="H26" s="1327">
        <v>4327</v>
      </c>
      <c r="I26" s="1327"/>
      <c r="J26" s="1327">
        <v>14424</v>
      </c>
      <c r="K26" s="1327">
        <v>-1085</v>
      </c>
      <c r="L26" s="1330">
        <v>17666</v>
      </c>
    </row>
    <row r="27" spans="1:12" s="897" customFormat="1" ht="16.5" customHeight="1" x14ac:dyDescent="0.2">
      <c r="A27" s="625">
        <v>709</v>
      </c>
      <c r="B27" s="637" t="s">
        <v>418</v>
      </c>
      <c r="C27" s="894" t="s">
        <v>571</v>
      </c>
      <c r="D27" s="1327">
        <v>47121</v>
      </c>
      <c r="E27" s="1327">
        <v>16744</v>
      </c>
      <c r="F27" s="1327">
        <v>0</v>
      </c>
      <c r="G27" s="1327">
        <v>-11361</v>
      </c>
      <c r="H27" s="1327">
        <v>52504</v>
      </c>
      <c r="I27" s="1327"/>
      <c r="J27" s="1327">
        <v>52297</v>
      </c>
      <c r="K27" s="1327">
        <v>-34199</v>
      </c>
      <c r="L27" s="1330">
        <v>70602</v>
      </c>
    </row>
    <row r="28" spans="1:12" ht="10.5" customHeight="1" x14ac:dyDescent="0.2">
      <c r="A28" s="626">
        <v>7091</v>
      </c>
      <c r="B28" s="638" t="s">
        <v>779</v>
      </c>
      <c r="C28" s="607" t="s">
        <v>571</v>
      </c>
      <c r="D28" s="1328">
        <v>498</v>
      </c>
      <c r="E28" s="1331">
        <v>0</v>
      </c>
      <c r="F28" s="1331">
        <v>0</v>
      </c>
      <c r="G28" s="1331">
        <v>0</v>
      </c>
      <c r="H28" s="1332">
        <v>498</v>
      </c>
      <c r="I28" s="1331"/>
      <c r="J28" s="1331">
        <v>25194</v>
      </c>
      <c r="K28" s="1331">
        <v>-455</v>
      </c>
      <c r="L28" s="1329">
        <v>25237</v>
      </c>
    </row>
    <row r="29" spans="1:12" ht="10.5" customHeight="1" x14ac:dyDescent="0.2">
      <c r="A29" s="626">
        <v>7092</v>
      </c>
      <c r="B29" s="638" t="s">
        <v>673</v>
      </c>
      <c r="C29" s="607" t="s">
        <v>571</v>
      </c>
      <c r="D29" s="1328">
        <v>727</v>
      </c>
      <c r="E29" s="1331">
        <v>8</v>
      </c>
      <c r="F29" s="1331">
        <v>0</v>
      </c>
      <c r="G29" s="1331">
        <v>0</v>
      </c>
      <c r="H29" s="1332">
        <v>735</v>
      </c>
      <c r="I29" s="1331"/>
      <c r="J29" s="1331">
        <v>20891</v>
      </c>
      <c r="K29" s="1331">
        <v>-71</v>
      </c>
      <c r="L29" s="1329">
        <v>21555</v>
      </c>
    </row>
    <row r="30" spans="1:12" ht="10.5" customHeight="1" x14ac:dyDescent="0.2">
      <c r="A30" s="626">
        <v>7094</v>
      </c>
      <c r="B30" s="638" t="s">
        <v>674</v>
      </c>
      <c r="C30" s="607" t="s">
        <v>571</v>
      </c>
      <c r="D30" s="1328">
        <v>11297</v>
      </c>
      <c r="E30" s="1331">
        <v>16594</v>
      </c>
      <c r="F30" s="1331">
        <v>0</v>
      </c>
      <c r="G30" s="1331">
        <v>-11355</v>
      </c>
      <c r="H30" s="1332">
        <v>16536</v>
      </c>
      <c r="I30" s="1331"/>
      <c r="J30" s="1331">
        <v>60</v>
      </c>
      <c r="K30" s="1331">
        <v>-220</v>
      </c>
      <c r="L30" s="1329">
        <v>16376</v>
      </c>
    </row>
    <row r="31" spans="1:12" s="897" customFormat="1" ht="16.5" customHeight="1" x14ac:dyDescent="0.2">
      <c r="A31" s="642">
        <v>710</v>
      </c>
      <c r="B31" s="643" t="s">
        <v>423</v>
      </c>
      <c r="C31" s="899" t="s">
        <v>571</v>
      </c>
      <c r="D31" s="1333">
        <v>113494</v>
      </c>
      <c r="E31" s="1333">
        <v>4659</v>
      </c>
      <c r="F31" s="1333">
        <v>180143</v>
      </c>
      <c r="G31" s="1333">
        <v>-69521</v>
      </c>
      <c r="H31" s="1333">
        <v>228775</v>
      </c>
      <c r="I31" s="1333"/>
      <c r="J31" s="1333">
        <v>23529</v>
      </c>
      <c r="K31" s="1333">
        <v>-13966</v>
      </c>
      <c r="L31" s="1333">
        <v>238338</v>
      </c>
    </row>
    <row r="32" spans="1:12" ht="12.75" customHeight="1" x14ac:dyDescent="0.2">
      <c r="A32" s="614" t="s">
        <v>58</v>
      </c>
      <c r="B32" s="607"/>
      <c r="C32" s="607"/>
      <c r="D32" s="1236"/>
      <c r="E32" s="1236"/>
      <c r="F32" s="1236"/>
      <c r="G32" s="1236"/>
      <c r="H32" s="1236"/>
      <c r="I32" s="1236"/>
      <c r="J32" s="1236"/>
      <c r="K32" s="1236"/>
      <c r="L32" s="1236"/>
    </row>
    <row r="33" spans="1:12" ht="9.75" customHeight="1" x14ac:dyDescent="0.2">
      <c r="A33" s="614" t="s">
        <v>59</v>
      </c>
      <c r="B33" s="607"/>
      <c r="C33" s="607"/>
      <c r="D33" s="1236"/>
      <c r="E33" s="1236"/>
      <c r="F33" s="1236"/>
      <c r="G33" s="1236"/>
      <c r="H33" s="1236"/>
      <c r="I33" s="1236"/>
      <c r="J33" s="1236"/>
      <c r="K33" s="1236"/>
      <c r="L33" s="1236"/>
    </row>
    <row r="34" spans="1:12" ht="9.75" customHeight="1" x14ac:dyDescent="0.2">
      <c r="A34" s="659" t="s">
        <v>675</v>
      </c>
      <c r="B34" s="607"/>
      <c r="C34" s="607"/>
      <c r="D34" s="1236"/>
      <c r="E34" s="1236"/>
      <c r="F34" s="1236"/>
      <c r="G34" s="1236"/>
      <c r="H34" s="1236"/>
      <c r="I34" s="1236"/>
      <c r="J34" s="1236"/>
      <c r="K34" s="1236"/>
      <c r="L34" s="1236"/>
    </row>
    <row r="35" spans="1:12" ht="10.5" customHeight="1" x14ac:dyDescent="0.2"/>
    <row r="36" spans="1:12" ht="10.5" customHeight="1" x14ac:dyDescent="0.2"/>
  </sheetData>
  <mergeCells count="10">
    <mergeCell ref="A4:B5"/>
    <mergeCell ref="D4:H4"/>
    <mergeCell ref="I4:I5"/>
    <mergeCell ref="J4:J5"/>
    <mergeCell ref="G1:K1"/>
    <mergeCell ref="G2:L2"/>
    <mergeCell ref="G3:H3"/>
    <mergeCell ref="K4:K5"/>
    <mergeCell ref="L4:L5"/>
    <mergeCell ref="A1:B1"/>
  </mergeCells>
  <phoneticPr fontId="2" type="noConversion"/>
  <printOptions horizontalCentered="1"/>
  <pageMargins left="0.19685039370078741" right="0.19685039370078741" top="0.6692913385826772" bottom="0.51181102362204722" header="0" footer="0.31496062992125984"/>
  <pageSetup paperSize="9" firstPageNumber="31" fitToWidth="0" orientation="landscape" r:id="rId1"/>
  <headerFooter alignWithMargins="0">
    <oddFooter>&amp;C&amp;P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9">
    <pageSetUpPr fitToPage="1"/>
  </sheetPr>
  <dimension ref="A1:L38"/>
  <sheetViews>
    <sheetView view="pageBreakPreview" zoomScale="75" zoomScaleNormal="100" zoomScaleSheetLayoutView="75" workbookViewId="0">
      <selection sqref="A1:B1"/>
    </sheetView>
  </sheetViews>
  <sheetFormatPr defaultRowHeight="12.75" x14ac:dyDescent="0.2"/>
  <cols>
    <col min="1" max="1" width="4.7109375" style="598" customWidth="1"/>
    <col min="2" max="2" width="35.28515625" style="598" customWidth="1"/>
    <col min="3" max="3" width="0.85546875" style="598" customWidth="1"/>
    <col min="4" max="4" width="10" style="1244" customWidth="1"/>
    <col min="5" max="5" width="11" style="1244" customWidth="1"/>
    <col min="6" max="12" width="10" style="1244" customWidth="1"/>
    <col min="13" max="13" width="3.28515625" style="598" customWidth="1"/>
    <col min="14" max="16384" width="9.140625" style="598"/>
  </cols>
  <sheetData>
    <row r="1" spans="1:12" ht="27.75" customHeight="1" x14ac:dyDescent="0.2">
      <c r="A1" s="3363" t="s">
        <v>184</v>
      </c>
      <c r="B1" s="3075"/>
      <c r="C1" s="597"/>
      <c r="D1" s="1220"/>
      <c r="E1" s="1221"/>
      <c r="F1" s="1221"/>
      <c r="G1" s="3354" t="str">
        <f>[1]Coverpage!I7</f>
        <v>Poland</v>
      </c>
      <c r="H1" s="3354"/>
      <c r="I1" s="3354"/>
      <c r="J1" s="3354"/>
      <c r="K1" s="3354"/>
      <c r="L1" s="1222">
        <f>[1]Coverpage!I9</f>
        <v>964</v>
      </c>
    </row>
    <row r="2" spans="1:12" x14ac:dyDescent="0.2">
      <c r="A2" s="596" t="s">
        <v>677</v>
      </c>
      <c r="B2" s="630"/>
      <c r="C2" s="619"/>
      <c r="D2" s="1221"/>
      <c r="E2" s="1221"/>
      <c r="F2" s="1221"/>
      <c r="G2" s="3355" t="s">
        <v>549</v>
      </c>
      <c r="H2" s="3355"/>
      <c r="I2" s="3355"/>
      <c r="J2" s="3355"/>
      <c r="K2" s="3355"/>
      <c r="L2" s="3355"/>
    </row>
    <row r="3" spans="1:12" ht="12" customHeight="1" x14ac:dyDescent="0.2">
      <c r="A3" s="622"/>
      <c r="B3" s="602"/>
      <c r="C3" s="603"/>
      <c r="D3" s="1224"/>
      <c r="E3" s="1225"/>
      <c r="F3" s="1225"/>
      <c r="G3" s="3356" t="s">
        <v>550</v>
      </c>
      <c r="H3" s="3356"/>
      <c r="I3" s="1226">
        <v>2009</v>
      </c>
      <c r="J3" s="1225"/>
      <c r="K3" s="1225"/>
      <c r="L3" s="1227"/>
    </row>
    <row r="4" spans="1:12" ht="12" customHeight="1" x14ac:dyDescent="0.2">
      <c r="A4" s="3357" t="s">
        <v>678</v>
      </c>
      <c r="B4" s="3358"/>
      <c r="C4" s="601"/>
      <c r="D4" s="3414" t="s">
        <v>552</v>
      </c>
      <c r="E4" s="3415"/>
      <c r="F4" s="3415"/>
      <c r="G4" s="3415"/>
      <c r="H4" s="3416"/>
      <c r="I4" s="3350" t="s">
        <v>553</v>
      </c>
      <c r="J4" s="3362" t="s">
        <v>554</v>
      </c>
      <c r="K4" s="3350" t="s">
        <v>555</v>
      </c>
      <c r="L4" s="3352" t="s">
        <v>60</v>
      </c>
    </row>
    <row r="5" spans="1:12" ht="30" customHeight="1" x14ac:dyDescent="0.2">
      <c r="A5" s="3357"/>
      <c r="B5" s="3358"/>
      <c r="C5" s="601"/>
      <c r="D5" s="2043" t="s">
        <v>556</v>
      </c>
      <c r="E5" s="2044" t="s">
        <v>557</v>
      </c>
      <c r="F5" s="2042" t="s">
        <v>558</v>
      </c>
      <c r="G5" s="2044" t="s">
        <v>555</v>
      </c>
      <c r="H5" s="2042" t="s">
        <v>61</v>
      </c>
      <c r="I5" s="3351"/>
      <c r="J5" s="3362"/>
      <c r="K5" s="3351"/>
      <c r="L5" s="3352"/>
    </row>
    <row r="6" spans="1:12" ht="10.5" customHeight="1" x14ac:dyDescent="0.2">
      <c r="A6" s="623"/>
      <c r="B6" s="604"/>
      <c r="C6" s="604"/>
      <c r="D6" s="1228" t="s">
        <v>559</v>
      </c>
      <c r="E6" s="1229" t="s">
        <v>560</v>
      </c>
      <c r="F6" s="1230" t="s">
        <v>561</v>
      </c>
      <c r="G6" s="1229" t="s">
        <v>562</v>
      </c>
      <c r="H6" s="1230" t="s">
        <v>563</v>
      </c>
      <c r="I6" s="1229" t="s">
        <v>564</v>
      </c>
      <c r="J6" s="1230" t="s">
        <v>565</v>
      </c>
      <c r="K6" s="1229" t="s">
        <v>566</v>
      </c>
      <c r="L6" s="1231" t="s">
        <v>567</v>
      </c>
    </row>
    <row r="7" spans="1:12" ht="10.5" customHeight="1" x14ac:dyDescent="0.2">
      <c r="A7" s="626"/>
      <c r="B7" s="605" t="s">
        <v>568</v>
      </c>
      <c r="C7" s="618"/>
      <c r="D7" s="1269" t="str">
        <f>IF([8]Coverage!J18="","",[8]Coverage!J18)</f>
        <v>A</v>
      </c>
      <c r="E7" s="1269" t="str">
        <f>IF([8]Coverage!K18="","",[8]Coverage!K18)</f>
        <v>A</v>
      </c>
      <c r="F7" s="1269" t="str">
        <f>IF([8]Coverage!L18="","",[8]Coverage!L18)</f>
        <v>A</v>
      </c>
      <c r="G7" s="1269" t="str">
        <f>IF([8]Coverage!M18="","",[8]Coverage!M18)</f>
        <v>A</v>
      </c>
      <c r="H7" s="1269" t="str">
        <f>IF([8]Coverage!M18="","",[8]Coverage!M18)</f>
        <v>A</v>
      </c>
      <c r="I7" s="1269" t="str">
        <f>IF([8]Coverage!N18="","",[8]Coverage!N18)</f>
        <v/>
      </c>
      <c r="J7" s="1269" t="str">
        <f>IF([8]Coverage!O18="","",[8]Coverage!O18)</f>
        <v>A</v>
      </c>
      <c r="K7" s="1269" t="str">
        <f>IF([8]Coverage!P18="","",[8]Coverage!P18)</f>
        <v>A</v>
      </c>
      <c r="L7" s="1269" t="str">
        <f>IF([8]Coverage!P18="","",[8]Coverage!P18)</f>
        <v>A</v>
      </c>
    </row>
    <row r="8" spans="1:12" s="897" customFormat="1" ht="15" customHeight="1" x14ac:dyDescent="0.2">
      <c r="A8" s="650">
        <v>82</v>
      </c>
      <c r="B8" s="825" t="s">
        <v>203</v>
      </c>
      <c r="C8" s="911" t="s">
        <v>571</v>
      </c>
      <c r="D8" s="1326">
        <v>-6013</v>
      </c>
      <c r="E8" s="1326">
        <v>3920</v>
      </c>
      <c r="F8" s="1326">
        <v>-4803</v>
      </c>
      <c r="G8" s="1326">
        <v>-7734</v>
      </c>
      <c r="H8" s="1326">
        <v>-14630</v>
      </c>
      <c r="I8" s="1326"/>
      <c r="J8" s="1326">
        <v>-631</v>
      </c>
      <c r="K8" s="1326">
        <v>-53</v>
      </c>
      <c r="L8" s="1326">
        <v>-15314</v>
      </c>
    </row>
    <row r="9" spans="1:12" s="897" customFormat="1" ht="15.75" customHeight="1" x14ac:dyDescent="0.2">
      <c r="A9" s="625">
        <v>821</v>
      </c>
      <c r="B9" s="637" t="s">
        <v>204</v>
      </c>
      <c r="C9" s="894" t="s">
        <v>571</v>
      </c>
      <c r="D9" s="1837">
        <v>-1654</v>
      </c>
      <c r="E9" s="1837">
        <v>1315</v>
      </c>
      <c r="F9" s="1837">
        <v>-5261</v>
      </c>
      <c r="G9" s="1837">
        <v>-7734</v>
      </c>
      <c r="H9" s="1837">
        <v>-13334</v>
      </c>
      <c r="I9" s="1837"/>
      <c r="J9" s="1837">
        <v>-640</v>
      </c>
      <c r="K9" s="1837">
        <v>-53</v>
      </c>
      <c r="L9" s="1837">
        <v>-14027</v>
      </c>
    </row>
    <row r="10" spans="1:12" ht="9.75" customHeight="1" x14ac:dyDescent="0.2">
      <c r="A10" s="626">
        <v>8211</v>
      </c>
      <c r="B10" s="638" t="s">
        <v>679</v>
      </c>
      <c r="C10" s="607" t="s">
        <v>571</v>
      </c>
      <c r="D10" s="1331">
        <v>5429</v>
      </c>
      <c r="E10" s="1331">
        <v>138</v>
      </c>
      <c r="F10" s="1331">
        <v>2260</v>
      </c>
      <c r="G10" s="1331">
        <v>-7734</v>
      </c>
      <c r="H10" s="1331">
        <v>93</v>
      </c>
      <c r="I10" s="1331"/>
      <c r="J10" s="1331">
        <v>-40</v>
      </c>
      <c r="K10" s="1331">
        <v>-53</v>
      </c>
      <c r="L10" s="1331">
        <v>0</v>
      </c>
    </row>
    <row r="11" spans="1:12" ht="9.75" customHeight="1" x14ac:dyDescent="0.2">
      <c r="A11" s="626">
        <v>8212</v>
      </c>
      <c r="B11" s="638" t="s">
        <v>680</v>
      </c>
      <c r="C11" s="607" t="s">
        <v>571</v>
      </c>
      <c r="D11" s="1331">
        <v>-1675</v>
      </c>
      <c r="E11" s="1331">
        <v>3</v>
      </c>
      <c r="F11" s="1331">
        <v>230</v>
      </c>
      <c r="G11" s="1331">
        <v>0</v>
      </c>
      <c r="H11" s="1331">
        <v>-1442</v>
      </c>
      <c r="I11" s="1331"/>
      <c r="J11" s="1331">
        <v>0</v>
      </c>
      <c r="K11" s="1331">
        <v>0</v>
      </c>
      <c r="L11" s="1331">
        <v>-1442</v>
      </c>
    </row>
    <row r="12" spans="1:12" ht="9.75" customHeight="1" x14ac:dyDescent="0.2">
      <c r="A12" s="626">
        <v>8213</v>
      </c>
      <c r="B12" s="638" t="s">
        <v>681</v>
      </c>
      <c r="C12" s="607" t="s">
        <v>571</v>
      </c>
      <c r="D12" s="1331">
        <v>-1885</v>
      </c>
      <c r="E12" s="1331">
        <v>1949</v>
      </c>
      <c r="F12" s="1331">
        <v>-5899</v>
      </c>
      <c r="G12" s="1331">
        <v>0</v>
      </c>
      <c r="H12" s="1331">
        <v>-5835</v>
      </c>
      <c r="I12" s="1331"/>
      <c r="J12" s="1331">
        <v>-1781</v>
      </c>
      <c r="K12" s="1331">
        <v>0</v>
      </c>
      <c r="L12" s="1331">
        <v>-7616</v>
      </c>
    </row>
    <row r="13" spans="1:12" ht="9.75" customHeight="1" x14ac:dyDescent="0.2">
      <c r="A13" s="626">
        <v>8214</v>
      </c>
      <c r="B13" s="638" t="s">
        <v>682</v>
      </c>
      <c r="C13" s="607" t="s">
        <v>571</v>
      </c>
      <c r="D13" s="1331">
        <v>-3232</v>
      </c>
      <c r="E13" s="1331">
        <v>2</v>
      </c>
      <c r="F13" s="1331">
        <v>0</v>
      </c>
      <c r="G13" s="1331">
        <v>0</v>
      </c>
      <c r="H13" s="1331">
        <v>-3230</v>
      </c>
      <c r="I13" s="1331"/>
      <c r="J13" s="1331">
        <v>0</v>
      </c>
      <c r="K13" s="1331">
        <v>0</v>
      </c>
      <c r="L13" s="1331">
        <v>-3230</v>
      </c>
    </row>
    <row r="14" spans="1:12" ht="9.75" customHeight="1" x14ac:dyDescent="0.2">
      <c r="A14" s="626">
        <v>8215</v>
      </c>
      <c r="B14" s="638" t="s">
        <v>683</v>
      </c>
      <c r="C14" s="607" t="s">
        <v>571</v>
      </c>
      <c r="D14" s="1331">
        <v>-1001</v>
      </c>
      <c r="E14" s="1331">
        <v>-770</v>
      </c>
      <c r="F14" s="1331">
        <v>-1848</v>
      </c>
      <c r="G14" s="1331">
        <v>0</v>
      </c>
      <c r="H14" s="1331">
        <v>-3619</v>
      </c>
      <c r="I14" s="1331"/>
      <c r="J14" s="1331">
        <v>904</v>
      </c>
      <c r="K14" s="1331">
        <v>0</v>
      </c>
      <c r="L14" s="1331">
        <v>-2715</v>
      </c>
    </row>
    <row r="15" spans="1:12" ht="9.75" customHeight="1" x14ac:dyDescent="0.2">
      <c r="A15" s="626">
        <v>8216</v>
      </c>
      <c r="B15" s="638" t="s">
        <v>684</v>
      </c>
      <c r="C15" s="607" t="s">
        <v>571</v>
      </c>
      <c r="D15" s="1331">
        <v>710</v>
      </c>
      <c r="E15" s="1331">
        <v>-7</v>
      </c>
      <c r="F15" s="1331">
        <v>-4</v>
      </c>
      <c r="G15" s="1331">
        <v>0</v>
      </c>
      <c r="H15" s="1331">
        <v>699</v>
      </c>
      <c r="I15" s="1331"/>
      <c r="J15" s="1331">
        <v>277</v>
      </c>
      <c r="K15" s="1331">
        <v>0</v>
      </c>
      <c r="L15" s="1331">
        <v>976</v>
      </c>
    </row>
    <row r="16" spans="1:12" s="897" customFormat="1" ht="15.75" customHeight="1" x14ac:dyDescent="0.2">
      <c r="A16" s="625">
        <v>822</v>
      </c>
      <c r="B16" s="637" t="s">
        <v>205</v>
      </c>
      <c r="C16" s="894" t="s">
        <v>571</v>
      </c>
      <c r="D16" s="1837">
        <v>-4359</v>
      </c>
      <c r="E16" s="1837">
        <v>2605</v>
      </c>
      <c r="F16" s="1837">
        <v>458</v>
      </c>
      <c r="G16" s="1837">
        <v>0</v>
      </c>
      <c r="H16" s="1837">
        <v>-1296</v>
      </c>
      <c r="I16" s="1837"/>
      <c r="J16" s="1837">
        <v>9</v>
      </c>
      <c r="K16" s="1837">
        <v>0</v>
      </c>
      <c r="L16" s="1837">
        <v>-1287</v>
      </c>
    </row>
    <row r="17" spans="1:12" ht="9.75" customHeight="1" x14ac:dyDescent="0.2">
      <c r="A17" s="626">
        <v>8221</v>
      </c>
      <c r="B17" s="638" t="s">
        <v>685</v>
      </c>
      <c r="C17" s="607" t="s">
        <v>571</v>
      </c>
      <c r="D17" s="1331">
        <v>126</v>
      </c>
      <c r="E17" s="1331">
        <v>0</v>
      </c>
      <c r="F17" s="1331">
        <v>0</v>
      </c>
      <c r="G17" s="1331">
        <v>0</v>
      </c>
      <c r="H17" s="1332">
        <v>126</v>
      </c>
      <c r="I17" s="1331"/>
      <c r="J17" s="1331">
        <v>0</v>
      </c>
      <c r="K17" s="1331">
        <v>0</v>
      </c>
      <c r="L17" s="1329">
        <v>126</v>
      </c>
    </row>
    <row r="18" spans="1:12" ht="9.75" customHeight="1" x14ac:dyDescent="0.2">
      <c r="A18" s="626">
        <v>8227</v>
      </c>
      <c r="B18" s="638" t="s">
        <v>686</v>
      </c>
      <c r="C18" s="607" t="s">
        <v>571</v>
      </c>
      <c r="D18" s="1331">
        <v>-1482</v>
      </c>
      <c r="E18" s="1331">
        <v>2811</v>
      </c>
      <c r="F18" s="1331">
        <v>458</v>
      </c>
      <c r="G18" s="1331">
        <v>0</v>
      </c>
      <c r="H18" s="1332">
        <v>1787</v>
      </c>
      <c r="I18" s="1331"/>
      <c r="J18" s="1331">
        <v>9</v>
      </c>
      <c r="K18" s="1331">
        <v>0</v>
      </c>
      <c r="L18" s="1329">
        <v>1796</v>
      </c>
    </row>
    <row r="19" spans="1:12" ht="9.75" customHeight="1" x14ac:dyDescent="0.2">
      <c r="A19" s="626">
        <v>8228</v>
      </c>
      <c r="B19" s="638" t="s">
        <v>295</v>
      </c>
      <c r="C19" s="607" t="s">
        <v>571</v>
      </c>
      <c r="D19" s="1331">
        <v>-3003</v>
      </c>
      <c r="E19" s="1331">
        <v>0</v>
      </c>
      <c r="F19" s="1331">
        <v>0</v>
      </c>
      <c r="G19" s="1331">
        <v>0</v>
      </c>
      <c r="H19" s="1332">
        <v>-3003</v>
      </c>
      <c r="I19" s="1331"/>
      <c r="J19" s="1331">
        <v>0</v>
      </c>
      <c r="K19" s="1331">
        <v>0</v>
      </c>
      <c r="L19" s="1329">
        <v>-3003</v>
      </c>
    </row>
    <row r="20" spans="1:12" ht="9.75" customHeight="1" x14ac:dyDescent="0.2">
      <c r="A20" s="626">
        <v>8229</v>
      </c>
      <c r="B20" s="638" t="s">
        <v>296</v>
      </c>
      <c r="C20" s="607" t="s">
        <v>571</v>
      </c>
      <c r="D20" s="1331">
        <v>0</v>
      </c>
      <c r="E20" s="1331">
        <v>-206</v>
      </c>
      <c r="F20" s="1331">
        <v>0</v>
      </c>
      <c r="G20" s="1331">
        <v>0</v>
      </c>
      <c r="H20" s="1332">
        <v>-206</v>
      </c>
      <c r="I20" s="1331"/>
      <c r="J20" s="1331">
        <v>0</v>
      </c>
      <c r="K20" s="1331">
        <v>0</v>
      </c>
      <c r="L20" s="1329">
        <v>-206</v>
      </c>
    </row>
    <row r="21" spans="1:12" s="897" customFormat="1" ht="15.75" customHeight="1" x14ac:dyDescent="0.2">
      <c r="A21" s="642">
        <v>823</v>
      </c>
      <c r="B21" s="643" t="s">
        <v>206</v>
      </c>
      <c r="C21" s="899" t="s">
        <v>571</v>
      </c>
      <c r="D21" s="1845">
        <v>0</v>
      </c>
      <c r="E21" s="1845">
        <v>0</v>
      </c>
      <c r="F21" s="1845">
        <v>0</v>
      </c>
      <c r="G21" s="1845">
        <v>0</v>
      </c>
      <c r="H21" s="1862">
        <v>0</v>
      </c>
      <c r="I21" s="1845"/>
      <c r="J21" s="1845">
        <v>0</v>
      </c>
      <c r="K21" s="1845">
        <v>0</v>
      </c>
      <c r="L21" s="1852">
        <v>0</v>
      </c>
    </row>
    <row r="22" spans="1:12" s="897" customFormat="1" ht="15.75" customHeight="1" x14ac:dyDescent="0.2">
      <c r="A22" s="650">
        <v>83</v>
      </c>
      <c r="B22" s="825" t="s">
        <v>593</v>
      </c>
      <c r="C22" s="911" t="s">
        <v>571</v>
      </c>
      <c r="D22" s="1326">
        <v>57202</v>
      </c>
      <c r="E22" s="1326">
        <v>10098</v>
      </c>
      <c r="F22" s="1326">
        <v>8416</v>
      </c>
      <c r="G22" s="1326">
        <v>-7734</v>
      </c>
      <c r="H22" s="1863">
        <v>67982</v>
      </c>
      <c r="I22" s="1326"/>
      <c r="J22" s="1326">
        <v>13921</v>
      </c>
      <c r="K22" s="1326">
        <v>-53</v>
      </c>
      <c r="L22" s="1846">
        <v>81850</v>
      </c>
    </row>
    <row r="23" spans="1:12" s="897" customFormat="1" ht="15.75" customHeight="1" x14ac:dyDescent="0.2">
      <c r="A23" s="625">
        <v>831</v>
      </c>
      <c r="B23" s="637" t="s">
        <v>594</v>
      </c>
      <c r="C23" s="894" t="s">
        <v>571</v>
      </c>
      <c r="D23" s="1837">
        <v>11629</v>
      </c>
      <c r="E23" s="1837">
        <v>7860</v>
      </c>
      <c r="F23" s="1837">
        <v>8416</v>
      </c>
      <c r="G23" s="1837">
        <v>-7734</v>
      </c>
      <c r="H23" s="1838">
        <v>20171</v>
      </c>
      <c r="I23" s="1837"/>
      <c r="J23" s="1837">
        <v>11013</v>
      </c>
      <c r="K23" s="1837">
        <v>-53</v>
      </c>
      <c r="L23" s="1330">
        <v>31131</v>
      </c>
    </row>
    <row r="24" spans="1:12" ht="9.75" customHeight="1" x14ac:dyDescent="0.2">
      <c r="A24" s="626">
        <v>8311</v>
      </c>
      <c r="B24" s="638" t="s">
        <v>685</v>
      </c>
      <c r="C24" s="607" t="s">
        <v>571</v>
      </c>
      <c r="D24" s="1331">
        <v>1883</v>
      </c>
      <c r="E24" s="1331">
        <v>-823</v>
      </c>
      <c r="F24" s="1331">
        <v>5500</v>
      </c>
      <c r="G24" s="1331">
        <v>-7734</v>
      </c>
      <c r="H24" s="1332">
        <v>-1174</v>
      </c>
      <c r="I24" s="1331"/>
      <c r="J24" s="1331">
        <v>93</v>
      </c>
      <c r="K24" s="1331">
        <v>-53</v>
      </c>
      <c r="L24" s="1329">
        <v>-1134</v>
      </c>
    </row>
    <row r="25" spans="1:12" ht="9.75" customHeight="1" x14ac:dyDescent="0.2">
      <c r="A25" s="626">
        <v>8312</v>
      </c>
      <c r="B25" s="638" t="s">
        <v>642</v>
      </c>
      <c r="C25" s="607" t="s">
        <v>571</v>
      </c>
      <c r="D25" s="1331">
        <v>0</v>
      </c>
      <c r="E25" s="1331">
        <v>0</v>
      </c>
      <c r="F25" s="1331">
        <v>0</v>
      </c>
      <c r="G25" s="1331">
        <v>0</v>
      </c>
      <c r="H25" s="1332">
        <v>0</v>
      </c>
      <c r="I25" s="1331"/>
      <c r="J25" s="1331">
        <v>0</v>
      </c>
      <c r="K25" s="1331">
        <v>0</v>
      </c>
      <c r="L25" s="1329">
        <v>0</v>
      </c>
    </row>
    <row r="26" spans="1:12" ht="9.75" customHeight="1" x14ac:dyDescent="0.2">
      <c r="A26" s="626">
        <v>8313</v>
      </c>
      <c r="B26" s="638" t="s">
        <v>643</v>
      </c>
      <c r="C26" s="607" t="s">
        <v>571</v>
      </c>
      <c r="D26" s="1331">
        <v>11341</v>
      </c>
      <c r="E26" s="1331">
        <v>2439</v>
      </c>
      <c r="F26" s="1331">
        <v>3983</v>
      </c>
      <c r="G26" s="1331">
        <v>0</v>
      </c>
      <c r="H26" s="1332">
        <v>17763</v>
      </c>
      <c r="I26" s="1331"/>
      <c r="J26" s="1331">
        <v>7944</v>
      </c>
      <c r="K26" s="1331">
        <v>0</v>
      </c>
      <c r="L26" s="1329">
        <v>25707</v>
      </c>
    </row>
    <row r="27" spans="1:12" ht="9.75" customHeight="1" x14ac:dyDescent="0.2">
      <c r="A27" s="626">
        <v>8314</v>
      </c>
      <c r="B27" s="638" t="s">
        <v>682</v>
      </c>
      <c r="C27" s="607" t="s">
        <v>571</v>
      </c>
      <c r="D27" s="1331">
        <v>4134</v>
      </c>
      <c r="E27" s="1331">
        <v>5239</v>
      </c>
      <c r="F27" s="1331">
        <v>0</v>
      </c>
      <c r="G27" s="1331">
        <v>0</v>
      </c>
      <c r="H27" s="1332">
        <v>9373</v>
      </c>
      <c r="I27" s="1331"/>
      <c r="J27" s="1331">
        <v>694</v>
      </c>
      <c r="K27" s="1331">
        <v>0</v>
      </c>
      <c r="L27" s="1329">
        <v>10067</v>
      </c>
    </row>
    <row r="28" spans="1:12" ht="9.75" customHeight="1" x14ac:dyDescent="0.2">
      <c r="A28" s="626">
        <v>8315</v>
      </c>
      <c r="B28" s="638" t="s">
        <v>702</v>
      </c>
      <c r="C28" s="607" t="s">
        <v>571</v>
      </c>
      <c r="D28" s="1331">
        <v>-6011</v>
      </c>
      <c r="E28" s="1331">
        <v>503</v>
      </c>
      <c r="F28" s="1331">
        <v>-634</v>
      </c>
      <c r="G28" s="1331">
        <v>0</v>
      </c>
      <c r="H28" s="1332">
        <v>-6142</v>
      </c>
      <c r="I28" s="1331"/>
      <c r="J28" s="1331">
        <v>1440</v>
      </c>
      <c r="K28" s="1331">
        <v>0</v>
      </c>
      <c r="L28" s="1329">
        <v>-4702</v>
      </c>
    </row>
    <row r="29" spans="1:12" ht="9.75" customHeight="1" x14ac:dyDescent="0.2">
      <c r="A29" s="626">
        <v>8316</v>
      </c>
      <c r="B29" s="638" t="s">
        <v>684</v>
      </c>
      <c r="C29" s="607" t="s">
        <v>571</v>
      </c>
      <c r="D29" s="1331">
        <v>282</v>
      </c>
      <c r="E29" s="1331">
        <v>502</v>
      </c>
      <c r="F29" s="1331">
        <v>-433</v>
      </c>
      <c r="G29" s="1331">
        <v>0</v>
      </c>
      <c r="H29" s="1332">
        <v>351</v>
      </c>
      <c r="I29" s="1331"/>
      <c r="J29" s="1331">
        <v>842</v>
      </c>
      <c r="K29" s="1331">
        <v>0</v>
      </c>
      <c r="L29" s="1329">
        <v>1193</v>
      </c>
    </row>
    <row r="30" spans="1:12" s="897" customFormat="1" ht="15.75" customHeight="1" x14ac:dyDescent="0.2">
      <c r="A30" s="625">
        <v>832</v>
      </c>
      <c r="B30" s="637" t="s">
        <v>595</v>
      </c>
      <c r="C30" s="894" t="s">
        <v>571</v>
      </c>
      <c r="D30" s="1837">
        <v>45573</v>
      </c>
      <c r="E30" s="1837">
        <v>2238</v>
      </c>
      <c r="F30" s="1837">
        <v>0</v>
      </c>
      <c r="G30" s="1837">
        <v>0</v>
      </c>
      <c r="H30" s="1838">
        <v>47811</v>
      </c>
      <c r="I30" s="1837"/>
      <c r="J30" s="1837">
        <v>2908</v>
      </c>
      <c r="K30" s="1837">
        <v>0</v>
      </c>
      <c r="L30" s="1330">
        <v>50719</v>
      </c>
    </row>
    <row r="31" spans="1:12" ht="9.75" customHeight="1" x14ac:dyDescent="0.2">
      <c r="A31" s="626">
        <v>8321</v>
      </c>
      <c r="B31" s="638" t="s">
        <v>679</v>
      </c>
      <c r="C31" s="607" t="s">
        <v>571</v>
      </c>
      <c r="D31" s="1331">
        <v>-2477</v>
      </c>
      <c r="E31" s="1331">
        <v>0</v>
      </c>
      <c r="F31" s="1331">
        <v>0</v>
      </c>
      <c r="G31" s="1331">
        <v>0</v>
      </c>
      <c r="H31" s="1332">
        <v>-2477</v>
      </c>
      <c r="I31" s="1331"/>
      <c r="J31" s="1331">
        <v>0</v>
      </c>
      <c r="K31" s="1331">
        <v>0</v>
      </c>
      <c r="L31" s="1329">
        <v>-2477</v>
      </c>
    </row>
    <row r="32" spans="1:12" ht="9.75" customHeight="1" x14ac:dyDescent="0.2">
      <c r="A32" s="626">
        <v>8327</v>
      </c>
      <c r="B32" s="638" t="s">
        <v>686</v>
      </c>
      <c r="C32" s="607" t="s">
        <v>571</v>
      </c>
      <c r="D32" s="1331">
        <v>9617</v>
      </c>
      <c r="E32" s="1331">
        <v>0</v>
      </c>
      <c r="F32" s="1331">
        <v>0</v>
      </c>
      <c r="G32" s="1331">
        <v>0</v>
      </c>
      <c r="H32" s="1332">
        <v>9617</v>
      </c>
      <c r="I32" s="1331"/>
      <c r="J32" s="1331">
        <v>-4</v>
      </c>
      <c r="K32" s="1331">
        <v>0</v>
      </c>
      <c r="L32" s="1329">
        <v>9613</v>
      </c>
    </row>
    <row r="33" spans="1:12" ht="9.75" customHeight="1" x14ac:dyDescent="0.2">
      <c r="A33" s="626">
        <v>8328</v>
      </c>
      <c r="B33" s="638" t="s">
        <v>295</v>
      </c>
      <c r="C33" s="607" t="s">
        <v>571</v>
      </c>
      <c r="D33" s="1331">
        <v>38412</v>
      </c>
      <c r="E33" s="1331">
        <v>2238</v>
      </c>
      <c r="F33" s="1331">
        <v>0</v>
      </c>
      <c r="G33" s="1331">
        <v>0</v>
      </c>
      <c r="H33" s="1332">
        <v>40650</v>
      </c>
      <c r="I33" s="1331"/>
      <c r="J33" s="1331">
        <v>2912</v>
      </c>
      <c r="K33" s="1331">
        <v>0</v>
      </c>
      <c r="L33" s="1329">
        <v>43562</v>
      </c>
    </row>
    <row r="34" spans="1:12" ht="10.5" customHeight="1" x14ac:dyDescent="0.2">
      <c r="A34" s="623">
        <v>8329</v>
      </c>
      <c r="B34" s="658" t="s">
        <v>296</v>
      </c>
      <c r="C34" s="613" t="s">
        <v>571</v>
      </c>
      <c r="D34" s="1839">
        <v>21</v>
      </c>
      <c r="E34" s="1839">
        <v>0</v>
      </c>
      <c r="F34" s="1839">
        <v>0</v>
      </c>
      <c r="G34" s="1839">
        <v>0</v>
      </c>
      <c r="H34" s="1840">
        <v>21</v>
      </c>
      <c r="I34" s="1839"/>
      <c r="J34" s="1839">
        <v>0</v>
      </c>
      <c r="K34" s="1839">
        <v>0</v>
      </c>
      <c r="L34" s="1841">
        <v>21</v>
      </c>
    </row>
    <row r="35" spans="1:12" ht="12.75" customHeight="1" x14ac:dyDescent="0.2">
      <c r="A35" s="614" t="s">
        <v>58</v>
      </c>
      <c r="B35" s="607"/>
      <c r="C35" s="607"/>
      <c r="D35" s="1236"/>
      <c r="E35" s="1236"/>
      <c r="F35" s="1236"/>
      <c r="G35" s="1236"/>
      <c r="H35" s="1236"/>
      <c r="I35" s="1236"/>
      <c r="J35" s="1236"/>
      <c r="K35" s="1236"/>
      <c r="L35" s="1236"/>
    </row>
    <row r="36" spans="1:12" ht="9.75" customHeight="1" x14ac:dyDescent="0.2">
      <c r="A36" s="614" t="s">
        <v>59</v>
      </c>
      <c r="B36" s="607"/>
      <c r="C36" s="607"/>
      <c r="D36" s="1236"/>
      <c r="E36" s="1236"/>
      <c r="F36" s="1236"/>
      <c r="G36" s="1236"/>
      <c r="H36" s="1236"/>
      <c r="I36" s="1236"/>
      <c r="J36" s="1236"/>
      <c r="K36" s="1236"/>
      <c r="L36" s="1236"/>
    </row>
    <row r="37" spans="1:12" ht="10.5" customHeight="1" x14ac:dyDescent="0.2"/>
    <row r="38" spans="1:12" ht="10.5" customHeight="1" x14ac:dyDescent="0.2"/>
  </sheetData>
  <mergeCells count="10">
    <mergeCell ref="A4:B5"/>
    <mergeCell ref="D4:H4"/>
    <mergeCell ref="I4:I5"/>
    <mergeCell ref="J4:J5"/>
    <mergeCell ref="G1:K1"/>
    <mergeCell ref="G2:L2"/>
    <mergeCell ref="G3:H3"/>
    <mergeCell ref="K4:K5"/>
    <mergeCell ref="L4:L5"/>
    <mergeCell ref="A1:B1"/>
  </mergeCells>
  <phoneticPr fontId="2" type="noConversion"/>
  <printOptions horizontalCentered="1"/>
  <pageMargins left="0.19685039370078741" right="0.19685039370078741" top="0.6692913385826772" bottom="0.51181102362204722" header="0" footer="0.31496062992125984"/>
  <pageSetup paperSize="9" firstPageNumber="31" fitToWidth="0" orientation="landscape" r:id="rId1"/>
  <headerFooter alignWithMargins="0">
    <oddFooter>&amp;C&amp;P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1:AL35"/>
  <sheetViews>
    <sheetView view="pageBreakPreview" zoomScale="50" zoomScaleNormal="100" zoomScaleSheetLayoutView="50" workbookViewId="0">
      <selection activeCell="N48" sqref="N48"/>
    </sheetView>
  </sheetViews>
  <sheetFormatPr defaultRowHeight="12.75" x14ac:dyDescent="0.2"/>
  <cols>
    <col min="1" max="1" width="4.7109375" style="46" bestFit="1" customWidth="1"/>
    <col min="2" max="2" width="25.7109375" style="46" customWidth="1"/>
    <col min="3" max="8" width="9.7109375" style="46" customWidth="1"/>
    <col min="9" max="11" width="9.7109375" style="78" customWidth="1"/>
    <col min="12" max="12" width="9.85546875" style="78" customWidth="1"/>
    <col min="13" max="13" width="9.7109375" style="78" customWidth="1"/>
    <col min="14" max="14" width="9.28515625" style="78" customWidth="1"/>
    <col min="15" max="15" width="9.5703125" style="78" customWidth="1"/>
    <col min="16" max="16" width="9.85546875" style="78" customWidth="1"/>
    <col min="17" max="17" width="9.28515625" style="78" customWidth="1"/>
    <col min="18" max="19" width="9.5703125" style="78" customWidth="1"/>
    <col min="20" max="20" width="9.140625" style="78"/>
    <col min="21" max="21" width="9.5703125" style="78" customWidth="1"/>
    <col min="22" max="22" width="9.7109375" style="78" customWidth="1"/>
    <col min="23" max="23" width="9.140625" style="78"/>
    <col min="24" max="24" width="9.85546875" style="46" customWidth="1"/>
    <col min="25" max="25" width="9.5703125" style="46" customWidth="1"/>
    <col min="26" max="26" width="9.140625" style="46"/>
    <col min="27" max="27" width="9.85546875" style="46" customWidth="1"/>
    <col min="28" max="28" width="9.5703125" style="46" customWidth="1"/>
    <col min="29" max="30" width="9.140625" style="46"/>
    <col min="31" max="31" width="10" style="46" customWidth="1"/>
    <col min="32" max="33" width="9.140625" style="46"/>
    <col min="34" max="34" width="9.7109375" style="46" customWidth="1"/>
    <col min="35" max="36" width="9.140625" style="46"/>
    <col min="37" max="37" width="9.7109375" style="46" customWidth="1"/>
    <col min="38" max="256" width="9.140625" style="46"/>
    <col min="257" max="257" width="4.7109375" style="46" bestFit="1" customWidth="1"/>
    <col min="258" max="258" width="25.7109375" style="46" customWidth="1"/>
    <col min="259" max="267" width="9.7109375" style="46" customWidth="1"/>
    <col min="268" max="268" width="9.85546875" style="46" customWidth="1"/>
    <col min="269" max="269" width="9.7109375" style="46" customWidth="1"/>
    <col min="270" max="270" width="9.28515625" style="46" customWidth="1"/>
    <col min="271" max="271" width="9.5703125" style="46" customWidth="1"/>
    <col min="272" max="272" width="9.85546875" style="46" customWidth="1"/>
    <col min="273" max="273" width="9.28515625" style="46" customWidth="1"/>
    <col min="274" max="275" width="9.5703125" style="46" customWidth="1"/>
    <col min="276" max="276" width="9.140625" style="46"/>
    <col min="277" max="277" width="9.5703125" style="46" customWidth="1"/>
    <col min="278" max="278" width="9.7109375" style="46" customWidth="1"/>
    <col min="279" max="279" width="9.140625" style="46"/>
    <col min="280" max="280" width="9.85546875" style="46" customWidth="1"/>
    <col min="281" max="281" width="9.5703125" style="46" customWidth="1"/>
    <col min="282" max="282" width="9.140625" style="46"/>
    <col min="283" max="283" width="9.85546875" style="46" customWidth="1"/>
    <col min="284" max="284" width="9.5703125" style="46" customWidth="1"/>
    <col min="285" max="286" width="9.140625" style="46"/>
    <col min="287" max="287" width="10" style="46" customWidth="1"/>
    <col min="288" max="289" width="9.140625" style="46"/>
    <col min="290" max="290" width="9.7109375" style="46" customWidth="1"/>
    <col min="291" max="292" width="9.140625" style="46"/>
    <col min="293" max="293" width="9.7109375" style="46" customWidth="1"/>
    <col min="294" max="512" width="9.140625" style="46"/>
    <col min="513" max="513" width="4.7109375" style="46" bestFit="1" customWidth="1"/>
    <col min="514" max="514" width="25.7109375" style="46" customWidth="1"/>
    <col min="515" max="523" width="9.7109375" style="46" customWidth="1"/>
    <col min="524" max="524" width="9.85546875" style="46" customWidth="1"/>
    <col min="525" max="525" width="9.7109375" style="46" customWidth="1"/>
    <col min="526" max="526" width="9.28515625" style="46" customWidth="1"/>
    <col min="527" max="527" width="9.5703125" style="46" customWidth="1"/>
    <col min="528" max="528" width="9.85546875" style="46" customWidth="1"/>
    <col min="529" max="529" width="9.28515625" style="46" customWidth="1"/>
    <col min="530" max="531" width="9.5703125" style="46" customWidth="1"/>
    <col min="532" max="532" width="9.140625" style="46"/>
    <col min="533" max="533" width="9.5703125" style="46" customWidth="1"/>
    <col min="534" max="534" width="9.7109375" style="46" customWidth="1"/>
    <col min="535" max="535" width="9.140625" style="46"/>
    <col min="536" max="536" width="9.85546875" style="46" customWidth="1"/>
    <col min="537" max="537" width="9.5703125" style="46" customWidth="1"/>
    <col min="538" max="538" width="9.140625" style="46"/>
    <col min="539" max="539" width="9.85546875" style="46" customWidth="1"/>
    <col min="540" max="540" width="9.5703125" style="46" customWidth="1"/>
    <col min="541" max="542" width="9.140625" style="46"/>
    <col min="543" max="543" width="10" style="46" customWidth="1"/>
    <col min="544" max="545" width="9.140625" style="46"/>
    <col min="546" max="546" width="9.7109375" style="46" customWidth="1"/>
    <col min="547" max="548" width="9.140625" style="46"/>
    <col min="549" max="549" width="9.7109375" style="46" customWidth="1"/>
    <col min="550" max="768" width="9.140625" style="46"/>
    <col min="769" max="769" width="4.7109375" style="46" bestFit="1" customWidth="1"/>
    <col min="770" max="770" width="25.7109375" style="46" customWidth="1"/>
    <col min="771" max="779" width="9.7109375" style="46" customWidth="1"/>
    <col min="780" max="780" width="9.85546875" style="46" customWidth="1"/>
    <col min="781" max="781" width="9.7109375" style="46" customWidth="1"/>
    <col min="782" max="782" width="9.28515625" style="46" customWidth="1"/>
    <col min="783" max="783" width="9.5703125" style="46" customWidth="1"/>
    <col min="784" max="784" width="9.85546875" style="46" customWidth="1"/>
    <col min="785" max="785" width="9.28515625" style="46" customWidth="1"/>
    <col min="786" max="787" width="9.5703125" style="46" customWidth="1"/>
    <col min="788" max="788" width="9.140625" style="46"/>
    <col min="789" max="789" width="9.5703125" style="46" customWidth="1"/>
    <col min="790" max="790" width="9.7109375" style="46" customWidth="1"/>
    <col min="791" max="791" width="9.140625" style="46"/>
    <col min="792" max="792" width="9.85546875" style="46" customWidth="1"/>
    <col min="793" max="793" width="9.5703125" style="46" customWidth="1"/>
    <col min="794" max="794" width="9.140625" style="46"/>
    <col min="795" max="795" width="9.85546875" style="46" customWidth="1"/>
    <col min="796" max="796" width="9.5703125" style="46" customWidth="1"/>
    <col min="797" max="798" width="9.140625" style="46"/>
    <col min="799" max="799" width="10" style="46" customWidth="1"/>
    <col min="800" max="801" width="9.140625" style="46"/>
    <col min="802" max="802" width="9.7109375" style="46" customWidth="1"/>
    <col min="803" max="804" width="9.140625" style="46"/>
    <col min="805" max="805" width="9.7109375" style="46" customWidth="1"/>
    <col min="806" max="1024" width="9.140625" style="46"/>
    <col min="1025" max="1025" width="4.7109375" style="46" bestFit="1" customWidth="1"/>
    <col min="1026" max="1026" width="25.7109375" style="46" customWidth="1"/>
    <col min="1027" max="1035" width="9.7109375" style="46" customWidth="1"/>
    <col min="1036" max="1036" width="9.85546875" style="46" customWidth="1"/>
    <col min="1037" max="1037" width="9.7109375" style="46" customWidth="1"/>
    <col min="1038" max="1038" width="9.28515625" style="46" customWidth="1"/>
    <col min="1039" max="1039" width="9.5703125" style="46" customWidth="1"/>
    <col min="1040" max="1040" width="9.85546875" style="46" customWidth="1"/>
    <col min="1041" max="1041" width="9.28515625" style="46" customWidth="1"/>
    <col min="1042" max="1043" width="9.5703125" style="46" customWidth="1"/>
    <col min="1044" max="1044" width="9.140625" style="46"/>
    <col min="1045" max="1045" width="9.5703125" style="46" customWidth="1"/>
    <col min="1046" max="1046" width="9.7109375" style="46" customWidth="1"/>
    <col min="1047" max="1047" width="9.140625" style="46"/>
    <col min="1048" max="1048" width="9.85546875" style="46" customWidth="1"/>
    <col min="1049" max="1049" width="9.5703125" style="46" customWidth="1"/>
    <col min="1050" max="1050" width="9.140625" style="46"/>
    <col min="1051" max="1051" width="9.85546875" style="46" customWidth="1"/>
    <col min="1052" max="1052" width="9.5703125" style="46" customWidth="1"/>
    <col min="1053" max="1054" width="9.140625" style="46"/>
    <col min="1055" max="1055" width="10" style="46" customWidth="1"/>
    <col min="1056" max="1057" width="9.140625" style="46"/>
    <col min="1058" max="1058" width="9.7109375" style="46" customWidth="1"/>
    <col min="1059" max="1060" width="9.140625" style="46"/>
    <col min="1061" max="1061" width="9.7109375" style="46" customWidth="1"/>
    <col min="1062" max="1280" width="9.140625" style="46"/>
    <col min="1281" max="1281" width="4.7109375" style="46" bestFit="1" customWidth="1"/>
    <col min="1282" max="1282" width="25.7109375" style="46" customWidth="1"/>
    <col min="1283" max="1291" width="9.7109375" style="46" customWidth="1"/>
    <col min="1292" max="1292" width="9.85546875" style="46" customWidth="1"/>
    <col min="1293" max="1293" width="9.7109375" style="46" customWidth="1"/>
    <col min="1294" max="1294" width="9.28515625" style="46" customWidth="1"/>
    <col min="1295" max="1295" width="9.5703125" style="46" customWidth="1"/>
    <col min="1296" max="1296" width="9.85546875" style="46" customWidth="1"/>
    <col min="1297" max="1297" width="9.28515625" style="46" customWidth="1"/>
    <col min="1298" max="1299" width="9.5703125" style="46" customWidth="1"/>
    <col min="1300" max="1300" width="9.140625" style="46"/>
    <col min="1301" max="1301" width="9.5703125" style="46" customWidth="1"/>
    <col min="1302" max="1302" width="9.7109375" style="46" customWidth="1"/>
    <col min="1303" max="1303" width="9.140625" style="46"/>
    <col min="1304" max="1304" width="9.85546875" style="46" customWidth="1"/>
    <col min="1305" max="1305" width="9.5703125" style="46" customWidth="1"/>
    <col min="1306" max="1306" width="9.140625" style="46"/>
    <col min="1307" max="1307" width="9.85546875" style="46" customWidth="1"/>
    <col min="1308" max="1308" width="9.5703125" style="46" customWidth="1"/>
    <col min="1309" max="1310" width="9.140625" style="46"/>
    <col min="1311" max="1311" width="10" style="46" customWidth="1"/>
    <col min="1312" max="1313" width="9.140625" style="46"/>
    <col min="1314" max="1314" width="9.7109375" style="46" customWidth="1"/>
    <col min="1315" max="1316" width="9.140625" style="46"/>
    <col min="1317" max="1317" width="9.7109375" style="46" customWidth="1"/>
    <col min="1318" max="1536" width="9.140625" style="46"/>
    <col min="1537" max="1537" width="4.7109375" style="46" bestFit="1" customWidth="1"/>
    <col min="1538" max="1538" width="25.7109375" style="46" customWidth="1"/>
    <col min="1539" max="1547" width="9.7109375" style="46" customWidth="1"/>
    <col min="1548" max="1548" width="9.85546875" style="46" customWidth="1"/>
    <col min="1549" max="1549" width="9.7109375" style="46" customWidth="1"/>
    <col min="1550" max="1550" width="9.28515625" style="46" customWidth="1"/>
    <col min="1551" max="1551" width="9.5703125" style="46" customWidth="1"/>
    <col min="1552" max="1552" width="9.85546875" style="46" customWidth="1"/>
    <col min="1553" max="1553" width="9.28515625" style="46" customWidth="1"/>
    <col min="1554" max="1555" width="9.5703125" style="46" customWidth="1"/>
    <col min="1556" max="1556" width="9.140625" style="46"/>
    <col min="1557" max="1557" width="9.5703125" style="46" customWidth="1"/>
    <col min="1558" max="1558" width="9.7109375" style="46" customWidth="1"/>
    <col min="1559" max="1559" width="9.140625" style="46"/>
    <col min="1560" max="1560" width="9.85546875" style="46" customWidth="1"/>
    <col min="1561" max="1561" width="9.5703125" style="46" customWidth="1"/>
    <col min="1562" max="1562" width="9.140625" style="46"/>
    <col min="1563" max="1563" width="9.85546875" style="46" customWidth="1"/>
    <col min="1564" max="1564" width="9.5703125" style="46" customWidth="1"/>
    <col min="1565" max="1566" width="9.140625" style="46"/>
    <col min="1567" max="1567" width="10" style="46" customWidth="1"/>
    <col min="1568" max="1569" width="9.140625" style="46"/>
    <col min="1570" max="1570" width="9.7109375" style="46" customWidth="1"/>
    <col min="1571" max="1572" width="9.140625" style="46"/>
    <col min="1573" max="1573" width="9.7109375" style="46" customWidth="1"/>
    <col min="1574" max="1792" width="9.140625" style="46"/>
    <col min="1793" max="1793" width="4.7109375" style="46" bestFit="1" customWidth="1"/>
    <col min="1794" max="1794" width="25.7109375" style="46" customWidth="1"/>
    <col min="1795" max="1803" width="9.7109375" style="46" customWidth="1"/>
    <col min="1804" max="1804" width="9.85546875" style="46" customWidth="1"/>
    <col min="1805" max="1805" width="9.7109375" style="46" customWidth="1"/>
    <col min="1806" max="1806" width="9.28515625" style="46" customWidth="1"/>
    <col min="1807" max="1807" width="9.5703125" style="46" customWidth="1"/>
    <col min="1808" max="1808" width="9.85546875" style="46" customWidth="1"/>
    <col min="1809" max="1809" width="9.28515625" style="46" customWidth="1"/>
    <col min="1810" max="1811" width="9.5703125" style="46" customWidth="1"/>
    <col min="1812" max="1812" width="9.140625" style="46"/>
    <col min="1813" max="1813" width="9.5703125" style="46" customWidth="1"/>
    <col min="1814" max="1814" width="9.7109375" style="46" customWidth="1"/>
    <col min="1815" max="1815" width="9.140625" style="46"/>
    <col min="1816" max="1816" width="9.85546875" style="46" customWidth="1"/>
    <col min="1817" max="1817" width="9.5703125" style="46" customWidth="1"/>
    <col min="1818" max="1818" width="9.140625" style="46"/>
    <col min="1819" max="1819" width="9.85546875" style="46" customWidth="1"/>
    <col min="1820" max="1820" width="9.5703125" style="46" customWidth="1"/>
    <col min="1821" max="1822" width="9.140625" style="46"/>
    <col min="1823" max="1823" width="10" style="46" customWidth="1"/>
    <col min="1824" max="1825" width="9.140625" style="46"/>
    <col min="1826" max="1826" width="9.7109375" style="46" customWidth="1"/>
    <col min="1827" max="1828" width="9.140625" style="46"/>
    <col min="1829" max="1829" width="9.7109375" style="46" customWidth="1"/>
    <col min="1830" max="2048" width="9.140625" style="46"/>
    <col min="2049" max="2049" width="4.7109375" style="46" bestFit="1" customWidth="1"/>
    <col min="2050" max="2050" width="25.7109375" style="46" customWidth="1"/>
    <col min="2051" max="2059" width="9.7109375" style="46" customWidth="1"/>
    <col min="2060" max="2060" width="9.85546875" style="46" customWidth="1"/>
    <col min="2061" max="2061" width="9.7109375" style="46" customWidth="1"/>
    <col min="2062" max="2062" width="9.28515625" style="46" customWidth="1"/>
    <col min="2063" max="2063" width="9.5703125" style="46" customWidth="1"/>
    <col min="2064" max="2064" width="9.85546875" style="46" customWidth="1"/>
    <col min="2065" max="2065" width="9.28515625" style="46" customWidth="1"/>
    <col min="2066" max="2067" width="9.5703125" style="46" customWidth="1"/>
    <col min="2068" max="2068" width="9.140625" style="46"/>
    <col min="2069" max="2069" width="9.5703125" style="46" customWidth="1"/>
    <col min="2070" max="2070" width="9.7109375" style="46" customWidth="1"/>
    <col min="2071" max="2071" width="9.140625" style="46"/>
    <col min="2072" max="2072" width="9.85546875" style="46" customWidth="1"/>
    <col min="2073" max="2073" width="9.5703125" style="46" customWidth="1"/>
    <col min="2074" max="2074" width="9.140625" style="46"/>
    <col min="2075" max="2075" width="9.85546875" style="46" customWidth="1"/>
    <col min="2076" max="2076" width="9.5703125" style="46" customWidth="1"/>
    <col min="2077" max="2078" width="9.140625" style="46"/>
    <col min="2079" max="2079" width="10" style="46" customWidth="1"/>
    <col min="2080" max="2081" width="9.140625" style="46"/>
    <col min="2082" max="2082" width="9.7109375" style="46" customWidth="1"/>
    <col min="2083" max="2084" width="9.140625" style="46"/>
    <col min="2085" max="2085" width="9.7109375" style="46" customWidth="1"/>
    <col min="2086" max="2304" width="9.140625" style="46"/>
    <col min="2305" max="2305" width="4.7109375" style="46" bestFit="1" customWidth="1"/>
    <col min="2306" max="2306" width="25.7109375" style="46" customWidth="1"/>
    <col min="2307" max="2315" width="9.7109375" style="46" customWidth="1"/>
    <col min="2316" max="2316" width="9.85546875" style="46" customWidth="1"/>
    <col min="2317" max="2317" width="9.7109375" style="46" customWidth="1"/>
    <col min="2318" max="2318" width="9.28515625" style="46" customWidth="1"/>
    <col min="2319" max="2319" width="9.5703125" style="46" customWidth="1"/>
    <col min="2320" max="2320" width="9.85546875" style="46" customWidth="1"/>
    <col min="2321" max="2321" width="9.28515625" style="46" customWidth="1"/>
    <col min="2322" max="2323" width="9.5703125" style="46" customWidth="1"/>
    <col min="2324" max="2324" width="9.140625" style="46"/>
    <col min="2325" max="2325" width="9.5703125" style="46" customWidth="1"/>
    <col min="2326" max="2326" width="9.7109375" style="46" customWidth="1"/>
    <col min="2327" max="2327" width="9.140625" style="46"/>
    <col min="2328" max="2328" width="9.85546875" style="46" customWidth="1"/>
    <col min="2329" max="2329" width="9.5703125" style="46" customWidth="1"/>
    <col min="2330" max="2330" width="9.140625" style="46"/>
    <col min="2331" max="2331" width="9.85546875" style="46" customWidth="1"/>
    <col min="2332" max="2332" width="9.5703125" style="46" customWidth="1"/>
    <col min="2333" max="2334" width="9.140625" style="46"/>
    <col min="2335" max="2335" width="10" style="46" customWidth="1"/>
    <col min="2336" max="2337" width="9.140625" style="46"/>
    <col min="2338" max="2338" width="9.7109375" style="46" customWidth="1"/>
    <col min="2339" max="2340" width="9.140625" style="46"/>
    <col min="2341" max="2341" width="9.7109375" style="46" customWidth="1"/>
    <col min="2342" max="2560" width="9.140625" style="46"/>
    <col min="2561" max="2561" width="4.7109375" style="46" bestFit="1" customWidth="1"/>
    <col min="2562" max="2562" width="25.7109375" style="46" customWidth="1"/>
    <col min="2563" max="2571" width="9.7109375" style="46" customWidth="1"/>
    <col min="2572" max="2572" width="9.85546875" style="46" customWidth="1"/>
    <col min="2573" max="2573" width="9.7109375" style="46" customWidth="1"/>
    <col min="2574" max="2574" width="9.28515625" style="46" customWidth="1"/>
    <col min="2575" max="2575" width="9.5703125" style="46" customWidth="1"/>
    <col min="2576" max="2576" width="9.85546875" style="46" customWidth="1"/>
    <col min="2577" max="2577" width="9.28515625" style="46" customWidth="1"/>
    <col min="2578" max="2579" width="9.5703125" style="46" customWidth="1"/>
    <col min="2580" max="2580" width="9.140625" style="46"/>
    <col min="2581" max="2581" width="9.5703125" style="46" customWidth="1"/>
    <col min="2582" max="2582" width="9.7109375" style="46" customWidth="1"/>
    <col min="2583" max="2583" width="9.140625" style="46"/>
    <col min="2584" max="2584" width="9.85546875" style="46" customWidth="1"/>
    <col min="2585" max="2585" width="9.5703125" style="46" customWidth="1"/>
    <col min="2586" max="2586" width="9.140625" style="46"/>
    <col min="2587" max="2587" width="9.85546875" style="46" customWidth="1"/>
    <col min="2588" max="2588" width="9.5703125" style="46" customWidth="1"/>
    <col min="2589" max="2590" width="9.140625" style="46"/>
    <col min="2591" max="2591" width="10" style="46" customWidth="1"/>
    <col min="2592" max="2593" width="9.140625" style="46"/>
    <col min="2594" max="2594" width="9.7109375" style="46" customWidth="1"/>
    <col min="2595" max="2596" width="9.140625" style="46"/>
    <col min="2597" max="2597" width="9.7109375" style="46" customWidth="1"/>
    <col min="2598" max="2816" width="9.140625" style="46"/>
    <col min="2817" max="2817" width="4.7109375" style="46" bestFit="1" customWidth="1"/>
    <col min="2818" max="2818" width="25.7109375" style="46" customWidth="1"/>
    <col min="2819" max="2827" width="9.7109375" style="46" customWidth="1"/>
    <col min="2828" max="2828" width="9.85546875" style="46" customWidth="1"/>
    <col min="2829" max="2829" width="9.7109375" style="46" customWidth="1"/>
    <col min="2830" max="2830" width="9.28515625" style="46" customWidth="1"/>
    <col min="2831" max="2831" width="9.5703125" style="46" customWidth="1"/>
    <col min="2832" max="2832" width="9.85546875" style="46" customWidth="1"/>
    <col min="2833" max="2833" width="9.28515625" style="46" customWidth="1"/>
    <col min="2834" max="2835" width="9.5703125" style="46" customWidth="1"/>
    <col min="2836" max="2836" width="9.140625" style="46"/>
    <col min="2837" max="2837" width="9.5703125" style="46" customWidth="1"/>
    <col min="2838" max="2838" width="9.7109375" style="46" customWidth="1"/>
    <col min="2839" max="2839" width="9.140625" style="46"/>
    <col min="2840" max="2840" width="9.85546875" style="46" customWidth="1"/>
    <col min="2841" max="2841" width="9.5703125" style="46" customWidth="1"/>
    <col min="2842" max="2842" width="9.140625" style="46"/>
    <col min="2843" max="2843" width="9.85546875" style="46" customWidth="1"/>
    <col min="2844" max="2844" width="9.5703125" style="46" customWidth="1"/>
    <col min="2845" max="2846" width="9.140625" style="46"/>
    <col min="2847" max="2847" width="10" style="46" customWidth="1"/>
    <col min="2848" max="2849" width="9.140625" style="46"/>
    <col min="2850" max="2850" width="9.7109375" style="46" customWidth="1"/>
    <col min="2851" max="2852" width="9.140625" style="46"/>
    <col min="2853" max="2853" width="9.7109375" style="46" customWidth="1"/>
    <col min="2854" max="3072" width="9.140625" style="46"/>
    <col min="3073" max="3073" width="4.7109375" style="46" bestFit="1" customWidth="1"/>
    <col min="3074" max="3074" width="25.7109375" style="46" customWidth="1"/>
    <col min="3075" max="3083" width="9.7109375" style="46" customWidth="1"/>
    <col min="3084" max="3084" width="9.85546875" style="46" customWidth="1"/>
    <col min="3085" max="3085" width="9.7109375" style="46" customWidth="1"/>
    <col min="3086" max="3086" width="9.28515625" style="46" customWidth="1"/>
    <col min="3087" max="3087" width="9.5703125" style="46" customWidth="1"/>
    <col min="3088" max="3088" width="9.85546875" style="46" customWidth="1"/>
    <col min="3089" max="3089" width="9.28515625" style="46" customWidth="1"/>
    <col min="3090" max="3091" width="9.5703125" style="46" customWidth="1"/>
    <col min="3092" max="3092" width="9.140625" style="46"/>
    <col min="3093" max="3093" width="9.5703125" style="46" customWidth="1"/>
    <col min="3094" max="3094" width="9.7109375" style="46" customWidth="1"/>
    <col min="3095" max="3095" width="9.140625" style="46"/>
    <col min="3096" max="3096" width="9.85546875" style="46" customWidth="1"/>
    <col min="3097" max="3097" width="9.5703125" style="46" customWidth="1"/>
    <col min="3098" max="3098" width="9.140625" style="46"/>
    <col min="3099" max="3099" width="9.85546875" style="46" customWidth="1"/>
    <col min="3100" max="3100" width="9.5703125" style="46" customWidth="1"/>
    <col min="3101" max="3102" width="9.140625" style="46"/>
    <col min="3103" max="3103" width="10" style="46" customWidth="1"/>
    <col min="3104" max="3105" width="9.140625" style="46"/>
    <col min="3106" max="3106" width="9.7109375" style="46" customWidth="1"/>
    <col min="3107" max="3108" width="9.140625" style="46"/>
    <col min="3109" max="3109" width="9.7109375" style="46" customWidth="1"/>
    <col min="3110" max="3328" width="9.140625" style="46"/>
    <col min="3329" max="3329" width="4.7109375" style="46" bestFit="1" customWidth="1"/>
    <col min="3330" max="3330" width="25.7109375" style="46" customWidth="1"/>
    <col min="3331" max="3339" width="9.7109375" style="46" customWidth="1"/>
    <col min="3340" max="3340" width="9.85546875" style="46" customWidth="1"/>
    <col min="3341" max="3341" width="9.7109375" style="46" customWidth="1"/>
    <col min="3342" max="3342" width="9.28515625" style="46" customWidth="1"/>
    <col min="3343" max="3343" width="9.5703125" style="46" customWidth="1"/>
    <col min="3344" max="3344" width="9.85546875" style="46" customWidth="1"/>
    <col min="3345" max="3345" width="9.28515625" style="46" customWidth="1"/>
    <col min="3346" max="3347" width="9.5703125" style="46" customWidth="1"/>
    <col min="3348" max="3348" width="9.140625" style="46"/>
    <col min="3349" max="3349" width="9.5703125" style="46" customWidth="1"/>
    <col min="3350" max="3350" width="9.7109375" style="46" customWidth="1"/>
    <col min="3351" max="3351" width="9.140625" style="46"/>
    <col min="3352" max="3352" width="9.85546875" style="46" customWidth="1"/>
    <col min="3353" max="3353" width="9.5703125" style="46" customWidth="1"/>
    <col min="3354" max="3354" width="9.140625" style="46"/>
    <col min="3355" max="3355" width="9.85546875" style="46" customWidth="1"/>
    <col min="3356" max="3356" width="9.5703125" style="46" customWidth="1"/>
    <col min="3357" max="3358" width="9.140625" style="46"/>
    <col min="3359" max="3359" width="10" style="46" customWidth="1"/>
    <col min="3360" max="3361" width="9.140625" style="46"/>
    <col min="3362" max="3362" width="9.7109375" style="46" customWidth="1"/>
    <col min="3363" max="3364" width="9.140625" style="46"/>
    <col min="3365" max="3365" width="9.7109375" style="46" customWidth="1"/>
    <col min="3366" max="3584" width="9.140625" style="46"/>
    <col min="3585" max="3585" width="4.7109375" style="46" bestFit="1" customWidth="1"/>
    <col min="3586" max="3586" width="25.7109375" style="46" customWidth="1"/>
    <col min="3587" max="3595" width="9.7109375" style="46" customWidth="1"/>
    <col min="3596" max="3596" width="9.85546875" style="46" customWidth="1"/>
    <col min="3597" max="3597" width="9.7109375" style="46" customWidth="1"/>
    <col min="3598" max="3598" width="9.28515625" style="46" customWidth="1"/>
    <col min="3599" max="3599" width="9.5703125" style="46" customWidth="1"/>
    <col min="3600" max="3600" width="9.85546875" style="46" customWidth="1"/>
    <col min="3601" max="3601" width="9.28515625" style="46" customWidth="1"/>
    <col min="3602" max="3603" width="9.5703125" style="46" customWidth="1"/>
    <col min="3604" max="3604" width="9.140625" style="46"/>
    <col min="3605" max="3605" width="9.5703125" style="46" customWidth="1"/>
    <col min="3606" max="3606" width="9.7109375" style="46" customWidth="1"/>
    <col min="3607" max="3607" width="9.140625" style="46"/>
    <col min="3608" max="3608" width="9.85546875" style="46" customWidth="1"/>
    <col min="3609" max="3609" width="9.5703125" style="46" customWidth="1"/>
    <col min="3610" max="3610" width="9.140625" style="46"/>
    <col min="3611" max="3611" width="9.85546875" style="46" customWidth="1"/>
    <col min="3612" max="3612" width="9.5703125" style="46" customWidth="1"/>
    <col min="3613" max="3614" width="9.140625" style="46"/>
    <col min="3615" max="3615" width="10" style="46" customWidth="1"/>
    <col min="3616" max="3617" width="9.140625" style="46"/>
    <col min="3618" max="3618" width="9.7109375" style="46" customWidth="1"/>
    <col min="3619" max="3620" width="9.140625" style="46"/>
    <col min="3621" max="3621" width="9.7109375" style="46" customWidth="1"/>
    <col min="3622" max="3840" width="9.140625" style="46"/>
    <col min="3841" max="3841" width="4.7109375" style="46" bestFit="1" customWidth="1"/>
    <col min="3842" max="3842" width="25.7109375" style="46" customWidth="1"/>
    <col min="3843" max="3851" width="9.7109375" style="46" customWidth="1"/>
    <col min="3852" max="3852" width="9.85546875" style="46" customWidth="1"/>
    <col min="3853" max="3853" width="9.7109375" style="46" customWidth="1"/>
    <col min="3854" max="3854" width="9.28515625" style="46" customWidth="1"/>
    <col min="3855" max="3855" width="9.5703125" style="46" customWidth="1"/>
    <col min="3856" max="3856" width="9.85546875" style="46" customWidth="1"/>
    <col min="3857" max="3857" width="9.28515625" style="46" customWidth="1"/>
    <col min="3858" max="3859" width="9.5703125" style="46" customWidth="1"/>
    <col min="3860" max="3860" width="9.140625" style="46"/>
    <col min="3861" max="3861" width="9.5703125" style="46" customWidth="1"/>
    <col min="3862" max="3862" width="9.7109375" style="46" customWidth="1"/>
    <col min="3863" max="3863" width="9.140625" style="46"/>
    <col min="3864" max="3864" width="9.85546875" style="46" customWidth="1"/>
    <col min="3865" max="3865" width="9.5703125" style="46" customWidth="1"/>
    <col min="3866" max="3866" width="9.140625" style="46"/>
    <col min="3867" max="3867" width="9.85546875" style="46" customWidth="1"/>
    <col min="3868" max="3868" width="9.5703125" style="46" customWidth="1"/>
    <col min="3869" max="3870" width="9.140625" style="46"/>
    <col min="3871" max="3871" width="10" style="46" customWidth="1"/>
    <col min="3872" max="3873" width="9.140625" style="46"/>
    <col min="3874" max="3874" width="9.7109375" style="46" customWidth="1"/>
    <col min="3875" max="3876" width="9.140625" style="46"/>
    <col min="3877" max="3877" width="9.7109375" style="46" customWidth="1"/>
    <col min="3878" max="4096" width="9.140625" style="46"/>
    <col min="4097" max="4097" width="4.7109375" style="46" bestFit="1" customWidth="1"/>
    <col min="4098" max="4098" width="25.7109375" style="46" customWidth="1"/>
    <col min="4099" max="4107" width="9.7109375" style="46" customWidth="1"/>
    <col min="4108" max="4108" width="9.85546875" style="46" customWidth="1"/>
    <col min="4109" max="4109" width="9.7109375" style="46" customWidth="1"/>
    <col min="4110" max="4110" width="9.28515625" style="46" customWidth="1"/>
    <col min="4111" max="4111" width="9.5703125" style="46" customWidth="1"/>
    <col min="4112" max="4112" width="9.85546875" style="46" customWidth="1"/>
    <col min="4113" max="4113" width="9.28515625" style="46" customWidth="1"/>
    <col min="4114" max="4115" width="9.5703125" style="46" customWidth="1"/>
    <col min="4116" max="4116" width="9.140625" style="46"/>
    <col min="4117" max="4117" width="9.5703125" style="46" customWidth="1"/>
    <col min="4118" max="4118" width="9.7109375" style="46" customWidth="1"/>
    <col min="4119" max="4119" width="9.140625" style="46"/>
    <col min="4120" max="4120" width="9.85546875" style="46" customWidth="1"/>
    <col min="4121" max="4121" width="9.5703125" style="46" customWidth="1"/>
    <col min="4122" max="4122" width="9.140625" style="46"/>
    <col min="4123" max="4123" width="9.85546875" style="46" customWidth="1"/>
    <col min="4124" max="4124" width="9.5703125" style="46" customWidth="1"/>
    <col min="4125" max="4126" width="9.140625" style="46"/>
    <col min="4127" max="4127" width="10" style="46" customWidth="1"/>
    <col min="4128" max="4129" width="9.140625" style="46"/>
    <col min="4130" max="4130" width="9.7109375" style="46" customWidth="1"/>
    <col min="4131" max="4132" width="9.140625" style="46"/>
    <col min="4133" max="4133" width="9.7109375" style="46" customWidth="1"/>
    <col min="4134" max="4352" width="9.140625" style="46"/>
    <col min="4353" max="4353" width="4.7109375" style="46" bestFit="1" customWidth="1"/>
    <col min="4354" max="4354" width="25.7109375" style="46" customWidth="1"/>
    <col min="4355" max="4363" width="9.7109375" style="46" customWidth="1"/>
    <col min="4364" max="4364" width="9.85546875" style="46" customWidth="1"/>
    <col min="4365" max="4365" width="9.7109375" style="46" customWidth="1"/>
    <col min="4366" max="4366" width="9.28515625" style="46" customWidth="1"/>
    <col min="4367" max="4367" width="9.5703125" style="46" customWidth="1"/>
    <col min="4368" max="4368" width="9.85546875" style="46" customWidth="1"/>
    <col min="4369" max="4369" width="9.28515625" style="46" customWidth="1"/>
    <col min="4370" max="4371" width="9.5703125" style="46" customWidth="1"/>
    <col min="4372" max="4372" width="9.140625" style="46"/>
    <col min="4373" max="4373" width="9.5703125" style="46" customWidth="1"/>
    <col min="4374" max="4374" width="9.7109375" style="46" customWidth="1"/>
    <col min="4375" max="4375" width="9.140625" style="46"/>
    <col min="4376" max="4376" width="9.85546875" style="46" customWidth="1"/>
    <col min="4377" max="4377" width="9.5703125" style="46" customWidth="1"/>
    <col min="4378" max="4378" width="9.140625" style="46"/>
    <col min="4379" max="4379" width="9.85546875" style="46" customWidth="1"/>
    <col min="4380" max="4380" width="9.5703125" style="46" customWidth="1"/>
    <col min="4381" max="4382" width="9.140625" style="46"/>
    <col min="4383" max="4383" width="10" style="46" customWidth="1"/>
    <col min="4384" max="4385" width="9.140625" style="46"/>
    <col min="4386" max="4386" width="9.7109375" style="46" customWidth="1"/>
    <col min="4387" max="4388" width="9.140625" style="46"/>
    <col min="4389" max="4389" width="9.7109375" style="46" customWidth="1"/>
    <col min="4390" max="4608" width="9.140625" style="46"/>
    <col min="4609" max="4609" width="4.7109375" style="46" bestFit="1" customWidth="1"/>
    <col min="4610" max="4610" width="25.7109375" style="46" customWidth="1"/>
    <col min="4611" max="4619" width="9.7109375" style="46" customWidth="1"/>
    <col min="4620" max="4620" width="9.85546875" style="46" customWidth="1"/>
    <col min="4621" max="4621" width="9.7109375" style="46" customWidth="1"/>
    <col min="4622" max="4622" width="9.28515625" style="46" customWidth="1"/>
    <col min="4623" max="4623" width="9.5703125" style="46" customWidth="1"/>
    <col min="4624" max="4624" width="9.85546875" style="46" customWidth="1"/>
    <col min="4625" max="4625" width="9.28515625" style="46" customWidth="1"/>
    <col min="4626" max="4627" width="9.5703125" style="46" customWidth="1"/>
    <col min="4628" max="4628" width="9.140625" style="46"/>
    <col min="4629" max="4629" width="9.5703125" style="46" customWidth="1"/>
    <col min="4630" max="4630" width="9.7109375" style="46" customWidth="1"/>
    <col min="4631" max="4631" width="9.140625" style="46"/>
    <col min="4632" max="4632" width="9.85546875" style="46" customWidth="1"/>
    <col min="4633" max="4633" width="9.5703125" style="46" customWidth="1"/>
    <col min="4634" max="4634" width="9.140625" style="46"/>
    <col min="4635" max="4635" width="9.85546875" style="46" customWidth="1"/>
    <col min="4636" max="4636" width="9.5703125" style="46" customWidth="1"/>
    <col min="4637" max="4638" width="9.140625" style="46"/>
    <col min="4639" max="4639" width="10" style="46" customWidth="1"/>
    <col min="4640" max="4641" width="9.140625" style="46"/>
    <col min="4642" max="4642" width="9.7109375" style="46" customWidth="1"/>
    <col min="4643" max="4644" width="9.140625" style="46"/>
    <col min="4645" max="4645" width="9.7109375" style="46" customWidth="1"/>
    <col min="4646" max="4864" width="9.140625" style="46"/>
    <col min="4865" max="4865" width="4.7109375" style="46" bestFit="1" customWidth="1"/>
    <col min="4866" max="4866" width="25.7109375" style="46" customWidth="1"/>
    <col min="4867" max="4875" width="9.7109375" style="46" customWidth="1"/>
    <col min="4876" max="4876" width="9.85546875" style="46" customWidth="1"/>
    <col min="4877" max="4877" width="9.7109375" style="46" customWidth="1"/>
    <col min="4878" max="4878" width="9.28515625" style="46" customWidth="1"/>
    <col min="4879" max="4879" width="9.5703125" style="46" customWidth="1"/>
    <col min="4880" max="4880" width="9.85546875" style="46" customWidth="1"/>
    <col min="4881" max="4881" width="9.28515625" style="46" customWidth="1"/>
    <col min="4882" max="4883" width="9.5703125" style="46" customWidth="1"/>
    <col min="4884" max="4884" width="9.140625" style="46"/>
    <col min="4885" max="4885" width="9.5703125" style="46" customWidth="1"/>
    <col min="4886" max="4886" width="9.7109375" style="46" customWidth="1"/>
    <col min="4887" max="4887" width="9.140625" style="46"/>
    <col min="4888" max="4888" width="9.85546875" style="46" customWidth="1"/>
    <col min="4889" max="4889" width="9.5703125" style="46" customWidth="1"/>
    <col min="4890" max="4890" width="9.140625" style="46"/>
    <col min="4891" max="4891" width="9.85546875" style="46" customWidth="1"/>
    <col min="4892" max="4892" width="9.5703125" style="46" customWidth="1"/>
    <col min="4893" max="4894" width="9.140625" style="46"/>
    <col min="4895" max="4895" width="10" style="46" customWidth="1"/>
    <col min="4896" max="4897" width="9.140625" style="46"/>
    <col min="4898" max="4898" width="9.7109375" style="46" customWidth="1"/>
    <col min="4899" max="4900" width="9.140625" style="46"/>
    <col min="4901" max="4901" width="9.7109375" style="46" customWidth="1"/>
    <col min="4902" max="5120" width="9.140625" style="46"/>
    <col min="5121" max="5121" width="4.7109375" style="46" bestFit="1" customWidth="1"/>
    <col min="5122" max="5122" width="25.7109375" style="46" customWidth="1"/>
    <col min="5123" max="5131" width="9.7109375" style="46" customWidth="1"/>
    <col min="5132" max="5132" width="9.85546875" style="46" customWidth="1"/>
    <col min="5133" max="5133" width="9.7109375" style="46" customWidth="1"/>
    <col min="5134" max="5134" width="9.28515625" style="46" customWidth="1"/>
    <col min="5135" max="5135" width="9.5703125" style="46" customWidth="1"/>
    <col min="5136" max="5136" width="9.85546875" style="46" customWidth="1"/>
    <col min="5137" max="5137" width="9.28515625" style="46" customWidth="1"/>
    <col min="5138" max="5139" width="9.5703125" style="46" customWidth="1"/>
    <col min="5140" max="5140" width="9.140625" style="46"/>
    <col min="5141" max="5141" width="9.5703125" style="46" customWidth="1"/>
    <col min="5142" max="5142" width="9.7109375" style="46" customWidth="1"/>
    <col min="5143" max="5143" width="9.140625" style="46"/>
    <col min="5144" max="5144" width="9.85546875" style="46" customWidth="1"/>
    <col min="5145" max="5145" width="9.5703125" style="46" customWidth="1"/>
    <col min="5146" max="5146" width="9.140625" style="46"/>
    <col min="5147" max="5147" width="9.85546875" style="46" customWidth="1"/>
    <col min="5148" max="5148" width="9.5703125" style="46" customWidth="1"/>
    <col min="5149" max="5150" width="9.140625" style="46"/>
    <col min="5151" max="5151" width="10" style="46" customWidth="1"/>
    <col min="5152" max="5153" width="9.140625" style="46"/>
    <col min="5154" max="5154" width="9.7109375" style="46" customWidth="1"/>
    <col min="5155" max="5156" width="9.140625" style="46"/>
    <col min="5157" max="5157" width="9.7109375" style="46" customWidth="1"/>
    <col min="5158" max="5376" width="9.140625" style="46"/>
    <col min="5377" max="5377" width="4.7109375" style="46" bestFit="1" customWidth="1"/>
    <col min="5378" max="5378" width="25.7109375" style="46" customWidth="1"/>
    <col min="5379" max="5387" width="9.7109375" style="46" customWidth="1"/>
    <col min="5388" max="5388" width="9.85546875" style="46" customWidth="1"/>
    <col min="5389" max="5389" width="9.7109375" style="46" customWidth="1"/>
    <col min="5390" max="5390" width="9.28515625" style="46" customWidth="1"/>
    <col min="5391" max="5391" width="9.5703125" style="46" customWidth="1"/>
    <col min="5392" max="5392" width="9.85546875" style="46" customWidth="1"/>
    <col min="5393" max="5393" width="9.28515625" style="46" customWidth="1"/>
    <col min="5394" max="5395" width="9.5703125" style="46" customWidth="1"/>
    <col min="5396" max="5396" width="9.140625" style="46"/>
    <col min="5397" max="5397" width="9.5703125" style="46" customWidth="1"/>
    <col min="5398" max="5398" width="9.7109375" style="46" customWidth="1"/>
    <col min="5399" max="5399" width="9.140625" style="46"/>
    <col min="5400" max="5400" width="9.85546875" style="46" customWidth="1"/>
    <col min="5401" max="5401" width="9.5703125" style="46" customWidth="1"/>
    <col min="5402" max="5402" width="9.140625" style="46"/>
    <col min="5403" max="5403" width="9.85546875" style="46" customWidth="1"/>
    <col min="5404" max="5404" width="9.5703125" style="46" customWidth="1"/>
    <col min="5405" max="5406" width="9.140625" style="46"/>
    <col min="5407" max="5407" width="10" style="46" customWidth="1"/>
    <col min="5408" max="5409" width="9.140625" style="46"/>
    <col min="5410" max="5410" width="9.7109375" style="46" customWidth="1"/>
    <col min="5411" max="5412" width="9.140625" style="46"/>
    <col min="5413" max="5413" width="9.7109375" style="46" customWidth="1"/>
    <col min="5414" max="5632" width="9.140625" style="46"/>
    <col min="5633" max="5633" width="4.7109375" style="46" bestFit="1" customWidth="1"/>
    <col min="5634" max="5634" width="25.7109375" style="46" customWidth="1"/>
    <col min="5635" max="5643" width="9.7109375" style="46" customWidth="1"/>
    <col min="5644" max="5644" width="9.85546875" style="46" customWidth="1"/>
    <col min="5645" max="5645" width="9.7109375" style="46" customWidth="1"/>
    <col min="5646" max="5646" width="9.28515625" style="46" customWidth="1"/>
    <col min="5647" max="5647" width="9.5703125" style="46" customWidth="1"/>
    <col min="5648" max="5648" width="9.85546875" style="46" customWidth="1"/>
    <col min="5649" max="5649" width="9.28515625" style="46" customWidth="1"/>
    <col min="5650" max="5651" width="9.5703125" style="46" customWidth="1"/>
    <col min="5652" max="5652" width="9.140625" style="46"/>
    <col min="5653" max="5653" width="9.5703125" style="46" customWidth="1"/>
    <col min="5654" max="5654" width="9.7109375" style="46" customWidth="1"/>
    <col min="5655" max="5655" width="9.140625" style="46"/>
    <col min="5656" max="5656" width="9.85546875" style="46" customWidth="1"/>
    <col min="5657" max="5657" width="9.5703125" style="46" customWidth="1"/>
    <col min="5658" max="5658" width="9.140625" style="46"/>
    <col min="5659" max="5659" width="9.85546875" style="46" customWidth="1"/>
    <col min="5660" max="5660" width="9.5703125" style="46" customWidth="1"/>
    <col min="5661" max="5662" width="9.140625" style="46"/>
    <col min="5663" max="5663" width="10" style="46" customWidth="1"/>
    <col min="5664" max="5665" width="9.140625" style="46"/>
    <col min="5666" max="5666" width="9.7109375" style="46" customWidth="1"/>
    <col min="5667" max="5668" width="9.140625" style="46"/>
    <col min="5669" max="5669" width="9.7109375" style="46" customWidth="1"/>
    <col min="5670" max="5888" width="9.140625" style="46"/>
    <col min="5889" max="5889" width="4.7109375" style="46" bestFit="1" customWidth="1"/>
    <col min="5890" max="5890" width="25.7109375" style="46" customWidth="1"/>
    <col min="5891" max="5899" width="9.7109375" style="46" customWidth="1"/>
    <col min="5900" max="5900" width="9.85546875" style="46" customWidth="1"/>
    <col min="5901" max="5901" width="9.7109375" style="46" customWidth="1"/>
    <col min="5902" max="5902" width="9.28515625" style="46" customWidth="1"/>
    <col min="5903" max="5903" width="9.5703125" style="46" customWidth="1"/>
    <col min="5904" max="5904" width="9.85546875" style="46" customWidth="1"/>
    <col min="5905" max="5905" width="9.28515625" style="46" customWidth="1"/>
    <col min="5906" max="5907" width="9.5703125" style="46" customWidth="1"/>
    <col min="5908" max="5908" width="9.140625" style="46"/>
    <col min="5909" max="5909" width="9.5703125" style="46" customWidth="1"/>
    <col min="5910" max="5910" width="9.7109375" style="46" customWidth="1"/>
    <col min="5911" max="5911" width="9.140625" style="46"/>
    <col min="5912" max="5912" width="9.85546875" style="46" customWidth="1"/>
    <col min="5913" max="5913" width="9.5703125" style="46" customWidth="1"/>
    <col min="5914" max="5914" width="9.140625" style="46"/>
    <col min="5915" max="5915" width="9.85546875" style="46" customWidth="1"/>
    <col min="5916" max="5916" width="9.5703125" style="46" customWidth="1"/>
    <col min="5917" max="5918" width="9.140625" style="46"/>
    <col min="5919" max="5919" width="10" style="46" customWidth="1"/>
    <col min="5920" max="5921" width="9.140625" style="46"/>
    <col min="5922" max="5922" width="9.7109375" style="46" customWidth="1"/>
    <col min="5923" max="5924" width="9.140625" style="46"/>
    <col min="5925" max="5925" width="9.7109375" style="46" customWidth="1"/>
    <col min="5926" max="6144" width="9.140625" style="46"/>
    <col min="6145" max="6145" width="4.7109375" style="46" bestFit="1" customWidth="1"/>
    <col min="6146" max="6146" width="25.7109375" style="46" customWidth="1"/>
    <col min="6147" max="6155" width="9.7109375" style="46" customWidth="1"/>
    <col min="6156" max="6156" width="9.85546875" style="46" customWidth="1"/>
    <col min="6157" max="6157" width="9.7109375" style="46" customWidth="1"/>
    <col min="6158" max="6158" width="9.28515625" style="46" customWidth="1"/>
    <col min="6159" max="6159" width="9.5703125" style="46" customWidth="1"/>
    <col min="6160" max="6160" width="9.85546875" style="46" customWidth="1"/>
    <col min="6161" max="6161" width="9.28515625" style="46" customWidth="1"/>
    <col min="6162" max="6163" width="9.5703125" style="46" customWidth="1"/>
    <col min="6164" max="6164" width="9.140625" style="46"/>
    <col min="6165" max="6165" width="9.5703125" style="46" customWidth="1"/>
    <col min="6166" max="6166" width="9.7109375" style="46" customWidth="1"/>
    <col min="6167" max="6167" width="9.140625" style="46"/>
    <col min="6168" max="6168" width="9.85546875" style="46" customWidth="1"/>
    <col min="6169" max="6169" width="9.5703125" style="46" customWidth="1"/>
    <col min="6170" max="6170" width="9.140625" style="46"/>
    <col min="6171" max="6171" width="9.85546875" style="46" customWidth="1"/>
    <col min="6172" max="6172" width="9.5703125" style="46" customWidth="1"/>
    <col min="6173" max="6174" width="9.140625" style="46"/>
    <col min="6175" max="6175" width="10" style="46" customWidth="1"/>
    <col min="6176" max="6177" width="9.140625" style="46"/>
    <col min="6178" max="6178" width="9.7109375" style="46" customWidth="1"/>
    <col min="6179" max="6180" width="9.140625" style="46"/>
    <col min="6181" max="6181" width="9.7109375" style="46" customWidth="1"/>
    <col min="6182" max="6400" width="9.140625" style="46"/>
    <col min="6401" max="6401" width="4.7109375" style="46" bestFit="1" customWidth="1"/>
    <col min="6402" max="6402" width="25.7109375" style="46" customWidth="1"/>
    <col min="6403" max="6411" width="9.7109375" style="46" customWidth="1"/>
    <col min="6412" max="6412" width="9.85546875" style="46" customWidth="1"/>
    <col min="6413" max="6413" width="9.7109375" style="46" customWidth="1"/>
    <col min="6414" max="6414" width="9.28515625" style="46" customWidth="1"/>
    <col min="6415" max="6415" width="9.5703125" style="46" customWidth="1"/>
    <col min="6416" max="6416" width="9.85546875" style="46" customWidth="1"/>
    <col min="6417" max="6417" width="9.28515625" style="46" customWidth="1"/>
    <col min="6418" max="6419" width="9.5703125" style="46" customWidth="1"/>
    <col min="6420" max="6420" width="9.140625" style="46"/>
    <col min="6421" max="6421" width="9.5703125" style="46" customWidth="1"/>
    <col min="6422" max="6422" width="9.7109375" style="46" customWidth="1"/>
    <col min="6423" max="6423" width="9.140625" style="46"/>
    <col min="6424" max="6424" width="9.85546875" style="46" customWidth="1"/>
    <col min="6425" max="6425" width="9.5703125" style="46" customWidth="1"/>
    <col min="6426" max="6426" width="9.140625" style="46"/>
    <col min="6427" max="6427" width="9.85546875" style="46" customWidth="1"/>
    <col min="6428" max="6428" width="9.5703125" style="46" customWidth="1"/>
    <col min="6429" max="6430" width="9.140625" style="46"/>
    <col min="6431" max="6431" width="10" style="46" customWidth="1"/>
    <col min="6432" max="6433" width="9.140625" style="46"/>
    <col min="6434" max="6434" width="9.7109375" style="46" customWidth="1"/>
    <col min="6435" max="6436" width="9.140625" style="46"/>
    <col min="6437" max="6437" width="9.7109375" style="46" customWidth="1"/>
    <col min="6438" max="6656" width="9.140625" style="46"/>
    <col min="6657" max="6657" width="4.7109375" style="46" bestFit="1" customWidth="1"/>
    <col min="6658" max="6658" width="25.7109375" style="46" customWidth="1"/>
    <col min="6659" max="6667" width="9.7109375" style="46" customWidth="1"/>
    <col min="6668" max="6668" width="9.85546875" style="46" customWidth="1"/>
    <col min="6669" max="6669" width="9.7109375" style="46" customWidth="1"/>
    <col min="6670" max="6670" width="9.28515625" style="46" customWidth="1"/>
    <col min="6671" max="6671" width="9.5703125" style="46" customWidth="1"/>
    <col min="6672" max="6672" width="9.85546875" style="46" customWidth="1"/>
    <col min="6673" max="6673" width="9.28515625" style="46" customWidth="1"/>
    <col min="6674" max="6675" width="9.5703125" style="46" customWidth="1"/>
    <col min="6676" max="6676" width="9.140625" style="46"/>
    <col min="6677" max="6677" width="9.5703125" style="46" customWidth="1"/>
    <col min="6678" max="6678" width="9.7109375" style="46" customWidth="1"/>
    <col min="6679" max="6679" width="9.140625" style="46"/>
    <col min="6680" max="6680" width="9.85546875" style="46" customWidth="1"/>
    <col min="6681" max="6681" width="9.5703125" style="46" customWidth="1"/>
    <col min="6682" max="6682" width="9.140625" style="46"/>
    <col min="6683" max="6683" width="9.85546875" style="46" customWidth="1"/>
    <col min="6684" max="6684" width="9.5703125" style="46" customWidth="1"/>
    <col min="6685" max="6686" width="9.140625" style="46"/>
    <col min="6687" max="6687" width="10" style="46" customWidth="1"/>
    <col min="6688" max="6689" width="9.140625" style="46"/>
    <col min="6690" max="6690" width="9.7109375" style="46" customWidth="1"/>
    <col min="6691" max="6692" width="9.140625" style="46"/>
    <col min="6693" max="6693" width="9.7109375" style="46" customWidth="1"/>
    <col min="6694" max="6912" width="9.140625" style="46"/>
    <col min="6913" max="6913" width="4.7109375" style="46" bestFit="1" customWidth="1"/>
    <col min="6914" max="6914" width="25.7109375" style="46" customWidth="1"/>
    <col min="6915" max="6923" width="9.7109375" style="46" customWidth="1"/>
    <col min="6924" max="6924" width="9.85546875" style="46" customWidth="1"/>
    <col min="6925" max="6925" width="9.7109375" style="46" customWidth="1"/>
    <col min="6926" max="6926" width="9.28515625" style="46" customWidth="1"/>
    <col min="6927" max="6927" width="9.5703125" style="46" customWidth="1"/>
    <col min="6928" max="6928" width="9.85546875" style="46" customWidth="1"/>
    <col min="6929" max="6929" width="9.28515625" style="46" customWidth="1"/>
    <col min="6930" max="6931" width="9.5703125" style="46" customWidth="1"/>
    <col min="6932" max="6932" width="9.140625" style="46"/>
    <col min="6933" max="6933" width="9.5703125" style="46" customWidth="1"/>
    <col min="6934" max="6934" width="9.7109375" style="46" customWidth="1"/>
    <col min="6935" max="6935" width="9.140625" style="46"/>
    <col min="6936" max="6936" width="9.85546875" style="46" customWidth="1"/>
    <col min="6937" max="6937" width="9.5703125" style="46" customWidth="1"/>
    <col min="6938" max="6938" width="9.140625" style="46"/>
    <col min="6939" max="6939" width="9.85546875" style="46" customWidth="1"/>
    <col min="6940" max="6940" width="9.5703125" style="46" customWidth="1"/>
    <col min="6941" max="6942" width="9.140625" style="46"/>
    <col min="6943" max="6943" width="10" style="46" customWidth="1"/>
    <col min="6944" max="6945" width="9.140625" style="46"/>
    <col min="6946" max="6946" width="9.7109375" style="46" customWidth="1"/>
    <col min="6947" max="6948" width="9.140625" style="46"/>
    <col min="6949" max="6949" width="9.7109375" style="46" customWidth="1"/>
    <col min="6950" max="7168" width="9.140625" style="46"/>
    <col min="7169" max="7169" width="4.7109375" style="46" bestFit="1" customWidth="1"/>
    <col min="7170" max="7170" width="25.7109375" style="46" customWidth="1"/>
    <col min="7171" max="7179" width="9.7109375" style="46" customWidth="1"/>
    <col min="7180" max="7180" width="9.85546875" style="46" customWidth="1"/>
    <col min="7181" max="7181" width="9.7109375" style="46" customWidth="1"/>
    <col min="7182" max="7182" width="9.28515625" style="46" customWidth="1"/>
    <col min="7183" max="7183" width="9.5703125" style="46" customWidth="1"/>
    <col min="7184" max="7184" width="9.85546875" style="46" customWidth="1"/>
    <col min="7185" max="7185" width="9.28515625" style="46" customWidth="1"/>
    <col min="7186" max="7187" width="9.5703125" style="46" customWidth="1"/>
    <col min="7188" max="7188" width="9.140625" style="46"/>
    <col min="7189" max="7189" width="9.5703125" style="46" customWidth="1"/>
    <col min="7190" max="7190" width="9.7109375" style="46" customWidth="1"/>
    <col min="7191" max="7191" width="9.140625" style="46"/>
    <col min="7192" max="7192" width="9.85546875" style="46" customWidth="1"/>
    <col min="7193" max="7193" width="9.5703125" style="46" customWidth="1"/>
    <col min="7194" max="7194" width="9.140625" style="46"/>
    <col min="7195" max="7195" width="9.85546875" style="46" customWidth="1"/>
    <col min="7196" max="7196" width="9.5703125" style="46" customWidth="1"/>
    <col min="7197" max="7198" width="9.140625" style="46"/>
    <col min="7199" max="7199" width="10" style="46" customWidth="1"/>
    <col min="7200" max="7201" width="9.140625" style="46"/>
    <col min="7202" max="7202" width="9.7109375" style="46" customWidth="1"/>
    <col min="7203" max="7204" width="9.140625" style="46"/>
    <col min="7205" max="7205" width="9.7109375" style="46" customWidth="1"/>
    <col min="7206" max="7424" width="9.140625" style="46"/>
    <col min="7425" max="7425" width="4.7109375" style="46" bestFit="1" customWidth="1"/>
    <col min="7426" max="7426" width="25.7109375" style="46" customWidth="1"/>
    <col min="7427" max="7435" width="9.7109375" style="46" customWidth="1"/>
    <col min="7436" max="7436" width="9.85546875" style="46" customWidth="1"/>
    <col min="7437" max="7437" width="9.7109375" style="46" customWidth="1"/>
    <col min="7438" max="7438" width="9.28515625" style="46" customWidth="1"/>
    <col min="7439" max="7439" width="9.5703125" style="46" customWidth="1"/>
    <col min="7440" max="7440" width="9.85546875" style="46" customWidth="1"/>
    <col min="7441" max="7441" width="9.28515625" style="46" customWidth="1"/>
    <col min="7442" max="7443" width="9.5703125" style="46" customWidth="1"/>
    <col min="7444" max="7444" width="9.140625" style="46"/>
    <col min="7445" max="7445" width="9.5703125" style="46" customWidth="1"/>
    <col min="7446" max="7446" width="9.7109375" style="46" customWidth="1"/>
    <col min="7447" max="7447" width="9.140625" style="46"/>
    <col min="7448" max="7448" width="9.85546875" style="46" customWidth="1"/>
    <col min="7449" max="7449" width="9.5703125" style="46" customWidth="1"/>
    <col min="7450" max="7450" width="9.140625" style="46"/>
    <col min="7451" max="7451" width="9.85546875" style="46" customWidth="1"/>
    <col min="7452" max="7452" width="9.5703125" style="46" customWidth="1"/>
    <col min="7453" max="7454" width="9.140625" style="46"/>
    <col min="7455" max="7455" width="10" style="46" customWidth="1"/>
    <col min="7456" max="7457" width="9.140625" style="46"/>
    <col min="7458" max="7458" width="9.7109375" style="46" customWidth="1"/>
    <col min="7459" max="7460" width="9.140625" style="46"/>
    <col min="7461" max="7461" width="9.7109375" style="46" customWidth="1"/>
    <col min="7462" max="7680" width="9.140625" style="46"/>
    <col min="7681" max="7681" width="4.7109375" style="46" bestFit="1" customWidth="1"/>
    <col min="7682" max="7682" width="25.7109375" style="46" customWidth="1"/>
    <col min="7683" max="7691" width="9.7109375" style="46" customWidth="1"/>
    <col min="7692" max="7692" width="9.85546875" style="46" customWidth="1"/>
    <col min="7693" max="7693" width="9.7109375" style="46" customWidth="1"/>
    <col min="7694" max="7694" width="9.28515625" style="46" customWidth="1"/>
    <col min="7695" max="7695" width="9.5703125" style="46" customWidth="1"/>
    <col min="7696" max="7696" width="9.85546875" style="46" customWidth="1"/>
    <col min="7697" max="7697" width="9.28515625" style="46" customWidth="1"/>
    <col min="7698" max="7699" width="9.5703125" style="46" customWidth="1"/>
    <col min="7700" max="7700" width="9.140625" style="46"/>
    <col min="7701" max="7701" width="9.5703125" style="46" customWidth="1"/>
    <col min="7702" max="7702" width="9.7109375" style="46" customWidth="1"/>
    <col min="7703" max="7703" width="9.140625" style="46"/>
    <col min="7704" max="7704" width="9.85546875" style="46" customWidth="1"/>
    <col min="7705" max="7705" width="9.5703125" style="46" customWidth="1"/>
    <col min="7706" max="7706" width="9.140625" style="46"/>
    <col min="7707" max="7707" width="9.85546875" style="46" customWidth="1"/>
    <col min="7708" max="7708" width="9.5703125" style="46" customWidth="1"/>
    <col min="7709" max="7710" width="9.140625" style="46"/>
    <col min="7711" max="7711" width="10" style="46" customWidth="1"/>
    <col min="7712" max="7713" width="9.140625" style="46"/>
    <col min="7714" max="7714" width="9.7109375" style="46" customWidth="1"/>
    <col min="7715" max="7716" width="9.140625" style="46"/>
    <col min="7717" max="7717" width="9.7109375" style="46" customWidth="1"/>
    <col min="7718" max="7936" width="9.140625" style="46"/>
    <col min="7937" max="7937" width="4.7109375" style="46" bestFit="1" customWidth="1"/>
    <col min="7938" max="7938" width="25.7109375" style="46" customWidth="1"/>
    <col min="7939" max="7947" width="9.7109375" style="46" customWidth="1"/>
    <col min="7948" max="7948" width="9.85546875" style="46" customWidth="1"/>
    <col min="7949" max="7949" width="9.7109375" style="46" customWidth="1"/>
    <col min="7950" max="7950" width="9.28515625" style="46" customWidth="1"/>
    <col min="7951" max="7951" width="9.5703125" style="46" customWidth="1"/>
    <col min="7952" max="7952" width="9.85546875" style="46" customWidth="1"/>
    <col min="7953" max="7953" width="9.28515625" style="46" customWidth="1"/>
    <col min="7954" max="7955" width="9.5703125" style="46" customWidth="1"/>
    <col min="7956" max="7956" width="9.140625" style="46"/>
    <col min="7957" max="7957" width="9.5703125" style="46" customWidth="1"/>
    <col min="7958" max="7958" width="9.7109375" style="46" customWidth="1"/>
    <col min="7959" max="7959" width="9.140625" style="46"/>
    <col min="7960" max="7960" width="9.85546875" style="46" customWidth="1"/>
    <col min="7961" max="7961" width="9.5703125" style="46" customWidth="1"/>
    <col min="7962" max="7962" width="9.140625" style="46"/>
    <col min="7963" max="7963" width="9.85546875" style="46" customWidth="1"/>
    <col min="7964" max="7964" width="9.5703125" style="46" customWidth="1"/>
    <col min="7965" max="7966" width="9.140625" style="46"/>
    <col min="7967" max="7967" width="10" style="46" customWidth="1"/>
    <col min="7968" max="7969" width="9.140625" style="46"/>
    <col min="7970" max="7970" width="9.7109375" style="46" customWidth="1"/>
    <col min="7971" max="7972" width="9.140625" style="46"/>
    <col min="7973" max="7973" width="9.7109375" style="46" customWidth="1"/>
    <col min="7974" max="8192" width="9.140625" style="46"/>
    <col min="8193" max="8193" width="4.7109375" style="46" bestFit="1" customWidth="1"/>
    <col min="8194" max="8194" width="25.7109375" style="46" customWidth="1"/>
    <col min="8195" max="8203" width="9.7109375" style="46" customWidth="1"/>
    <col min="8204" max="8204" width="9.85546875" style="46" customWidth="1"/>
    <col min="8205" max="8205" width="9.7109375" style="46" customWidth="1"/>
    <col min="8206" max="8206" width="9.28515625" style="46" customWidth="1"/>
    <col min="8207" max="8207" width="9.5703125" style="46" customWidth="1"/>
    <col min="8208" max="8208" width="9.85546875" style="46" customWidth="1"/>
    <col min="8209" max="8209" width="9.28515625" style="46" customWidth="1"/>
    <col min="8210" max="8211" width="9.5703125" style="46" customWidth="1"/>
    <col min="8212" max="8212" width="9.140625" style="46"/>
    <col min="8213" max="8213" width="9.5703125" style="46" customWidth="1"/>
    <col min="8214" max="8214" width="9.7109375" style="46" customWidth="1"/>
    <col min="8215" max="8215" width="9.140625" style="46"/>
    <col min="8216" max="8216" width="9.85546875" style="46" customWidth="1"/>
    <col min="8217" max="8217" width="9.5703125" style="46" customWidth="1"/>
    <col min="8218" max="8218" width="9.140625" style="46"/>
    <col min="8219" max="8219" width="9.85546875" style="46" customWidth="1"/>
    <col min="8220" max="8220" width="9.5703125" style="46" customWidth="1"/>
    <col min="8221" max="8222" width="9.140625" style="46"/>
    <col min="8223" max="8223" width="10" style="46" customWidth="1"/>
    <col min="8224" max="8225" width="9.140625" style="46"/>
    <col min="8226" max="8226" width="9.7109375" style="46" customWidth="1"/>
    <col min="8227" max="8228" width="9.140625" style="46"/>
    <col min="8229" max="8229" width="9.7109375" style="46" customWidth="1"/>
    <col min="8230" max="8448" width="9.140625" style="46"/>
    <col min="8449" max="8449" width="4.7109375" style="46" bestFit="1" customWidth="1"/>
    <col min="8450" max="8450" width="25.7109375" style="46" customWidth="1"/>
    <col min="8451" max="8459" width="9.7109375" style="46" customWidth="1"/>
    <col min="8460" max="8460" width="9.85546875" style="46" customWidth="1"/>
    <col min="8461" max="8461" width="9.7109375" style="46" customWidth="1"/>
    <col min="8462" max="8462" width="9.28515625" style="46" customWidth="1"/>
    <col min="8463" max="8463" width="9.5703125" style="46" customWidth="1"/>
    <col min="8464" max="8464" width="9.85546875" style="46" customWidth="1"/>
    <col min="8465" max="8465" width="9.28515625" style="46" customWidth="1"/>
    <col min="8466" max="8467" width="9.5703125" style="46" customWidth="1"/>
    <col min="8468" max="8468" width="9.140625" style="46"/>
    <col min="8469" max="8469" width="9.5703125" style="46" customWidth="1"/>
    <col min="8470" max="8470" width="9.7109375" style="46" customWidth="1"/>
    <col min="8471" max="8471" width="9.140625" style="46"/>
    <col min="8472" max="8472" width="9.85546875" style="46" customWidth="1"/>
    <col min="8473" max="8473" width="9.5703125" style="46" customWidth="1"/>
    <col min="8474" max="8474" width="9.140625" style="46"/>
    <col min="8475" max="8475" width="9.85546875" style="46" customWidth="1"/>
    <col min="8476" max="8476" width="9.5703125" style="46" customWidth="1"/>
    <col min="8477" max="8478" width="9.140625" style="46"/>
    <col min="8479" max="8479" width="10" style="46" customWidth="1"/>
    <col min="8480" max="8481" width="9.140625" style="46"/>
    <col min="8482" max="8482" width="9.7109375" style="46" customWidth="1"/>
    <col min="8483" max="8484" width="9.140625" style="46"/>
    <col min="8485" max="8485" width="9.7109375" style="46" customWidth="1"/>
    <col min="8486" max="8704" width="9.140625" style="46"/>
    <col min="8705" max="8705" width="4.7109375" style="46" bestFit="1" customWidth="1"/>
    <col min="8706" max="8706" width="25.7109375" style="46" customWidth="1"/>
    <col min="8707" max="8715" width="9.7109375" style="46" customWidth="1"/>
    <col min="8716" max="8716" width="9.85546875" style="46" customWidth="1"/>
    <col min="8717" max="8717" width="9.7109375" style="46" customWidth="1"/>
    <col min="8718" max="8718" width="9.28515625" style="46" customWidth="1"/>
    <col min="8719" max="8719" width="9.5703125" style="46" customWidth="1"/>
    <col min="8720" max="8720" width="9.85546875" style="46" customWidth="1"/>
    <col min="8721" max="8721" width="9.28515625" style="46" customWidth="1"/>
    <col min="8722" max="8723" width="9.5703125" style="46" customWidth="1"/>
    <col min="8724" max="8724" width="9.140625" style="46"/>
    <col min="8725" max="8725" width="9.5703125" style="46" customWidth="1"/>
    <col min="8726" max="8726" width="9.7109375" style="46" customWidth="1"/>
    <col min="8727" max="8727" width="9.140625" style="46"/>
    <col min="8728" max="8728" width="9.85546875" style="46" customWidth="1"/>
    <col min="8729" max="8729" width="9.5703125" style="46" customWidth="1"/>
    <col min="8730" max="8730" width="9.140625" style="46"/>
    <col min="8731" max="8731" width="9.85546875" style="46" customWidth="1"/>
    <col min="8732" max="8732" width="9.5703125" style="46" customWidth="1"/>
    <col min="8733" max="8734" width="9.140625" style="46"/>
    <col min="8735" max="8735" width="10" style="46" customWidth="1"/>
    <col min="8736" max="8737" width="9.140625" style="46"/>
    <col min="8738" max="8738" width="9.7109375" style="46" customWidth="1"/>
    <col min="8739" max="8740" width="9.140625" style="46"/>
    <col min="8741" max="8741" width="9.7109375" style="46" customWidth="1"/>
    <col min="8742" max="8960" width="9.140625" style="46"/>
    <col min="8961" max="8961" width="4.7109375" style="46" bestFit="1" customWidth="1"/>
    <col min="8962" max="8962" width="25.7109375" style="46" customWidth="1"/>
    <col min="8963" max="8971" width="9.7109375" style="46" customWidth="1"/>
    <col min="8972" max="8972" width="9.85546875" style="46" customWidth="1"/>
    <col min="8973" max="8973" width="9.7109375" style="46" customWidth="1"/>
    <col min="8974" max="8974" width="9.28515625" style="46" customWidth="1"/>
    <col min="8975" max="8975" width="9.5703125" style="46" customWidth="1"/>
    <col min="8976" max="8976" width="9.85546875" style="46" customWidth="1"/>
    <col min="8977" max="8977" width="9.28515625" style="46" customWidth="1"/>
    <col min="8978" max="8979" width="9.5703125" style="46" customWidth="1"/>
    <col min="8980" max="8980" width="9.140625" style="46"/>
    <col min="8981" max="8981" width="9.5703125" style="46" customWidth="1"/>
    <col min="8982" max="8982" width="9.7109375" style="46" customWidth="1"/>
    <col min="8983" max="8983" width="9.140625" style="46"/>
    <col min="8984" max="8984" width="9.85546875" style="46" customWidth="1"/>
    <col min="8985" max="8985" width="9.5703125" style="46" customWidth="1"/>
    <col min="8986" max="8986" width="9.140625" style="46"/>
    <col min="8987" max="8987" width="9.85546875" style="46" customWidth="1"/>
    <col min="8988" max="8988" width="9.5703125" style="46" customWidth="1"/>
    <col min="8989" max="8990" width="9.140625" style="46"/>
    <col min="8991" max="8991" width="10" style="46" customWidth="1"/>
    <col min="8992" max="8993" width="9.140625" style="46"/>
    <col min="8994" max="8994" width="9.7109375" style="46" customWidth="1"/>
    <col min="8995" max="8996" width="9.140625" style="46"/>
    <col min="8997" max="8997" width="9.7109375" style="46" customWidth="1"/>
    <col min="8998" max="9216" width="9.140625" style="46"/>
    <col min="9217" max="9217" width="4.7109375" style="46" bestFit="1" customWidth="1"/>
    <col min="9218" max="9218" width="25.7109375" style="46" customWidth="1"/>
    <col min="9219" max="9227" width="9.7109375" style="46" customWidth="1"/>
    <col min="9228" max="9228" width="9.85546875" style="46" customWidth="1"/>
    <col min="9229" max="9229" width="9.7109375" style="46" customWidth="1"/>
    <col min="9230" max="9230" width="9.28515625" style="46" customWidth="1"/>
    <col min="9231" max="9231" width="9.5703125" style="46" customWidth="1"/>
    <col min="9232" max="9232" width="9.85546875" style="46" customWidth="1"/>
    <col min="9233" max="9233" width="9.28515625" style="46" customWidth="1"/>
    <col min="9234" max="9235" width="9.5703125" style="46" customWidth="1"/>
    <col min="9236" max="9236" width="9.140625" style="46"/>
    <col min="9237" max="9237" width="9.5703125" style="46" customWidth="1"/>
    <col min="9238" max="9238" width="9.7109375" style="46" customWidth="1"/>
    <col min="9239" max="9239" width="9.140625" style="46"/>
    <col min="9240" max="9240" width="9.85546875" style="46" customWidth="1"/>
    <col min="9241" max="9241" width="9.5703125" style="46" customWidth="1"/>
    <col min="9242" max="9242" width="9.140625" style="46"/>
    <col min="9243" max="9243" width="9.85546875" style="46" customWidth="1"/>
    <col min="9244" max="9244" width="9.5703125" style="46" customWidth="1"/>
    <col min="9245" max="9246" width="9.140625" style="46"/>
    <col min="9247" max="9247" width="10" style="46" customWidth="1"/>
    <col min="9248" max="9249" width="9.140625" style="46"/>
    <col min="9250" max="9250" width="9.7109375" style="46" customWidth="1"/>
    <col min="9251" max="9252" width="9.140625" style="46"/>
    <col min="9253" max="9253" width="9.7109375" style="46" customWidth="1"/>
    <col min="9254" max="9472" width="9.140625" style="46"/>
    <col min="9473" max="9473" width="4.7109375" style="46" bestFit="1" customWidth="1"/>
    <col min="9474" max="9474" width="25.7109375" style="46" customWidth="1"/>
    <col min="9475" max="9483" width="9.7109375" style="46" customWidth="1"/>
    <col min="9484" max="9484" width="9.85546875" style="46" customWidth="1"/>
    <col min="9485" max="9485" width="9.7109375" style="46" customWidth="1"/>
    <col min="9486" max="9486" width="9.28515625" style="46" customWidth="1"/>
    <col min="9487" max="9487" width="9.5703125" style="46" customWidth="1"/>
    <col min="9488" max="9488" width="9.85546875" style="46" customWidth="1"/>
    <col min="9489" max="9489" width="9.28515625" style="46" customWidth="1"/>
    <col min="9490" max="9491" width="9.5703125" style="46" customWidth="1"/>
    <col min="9492" max="9492" width="9.140625" style="46"/>
    <col min="9493" max="9493" width="9.5703125" style="46" customWidth="1"/>
    <col min="9494" max="9494" width="9.7109375" style="46" customWidth="1"/>
    <col min="9495" max="9495" width="9.140625" style="46"/>
    <col min="9496" max="9496" width="9.85546875" style="46" customWidth="1"/>
    <col min="9497" max="9497" width="9.5703125" style="46" customWidth="1"/>
    <col min="9498" max="9498" width="9.140625" style="46"/>
    <col min="9499" max="9499" width="9.85546875" style="46" customWidth="1"/>
    <col min="9500" max="9500" width="9.5703125" style="46" customWidth="1"/>
    <col min="9501" max="9502" width="9.140625" style="46"/>
    <col min="9503" max="9503" width="10" style="46" customWidth="1"/>
    <col min="9504" max="9505" width="9.140625" style="46"/>
    <col min="9506" max="9506" width="9.7109375" style="46" customWidth="1"/>
    <col min="9507" max="9508" width="9.140625" style="46"/>
    <col min="9509" max="9509" width="9.7109375" style="46" customWidth="1"/>
    <col min="9510" max="9728" width="9.140625" style="46"/>
    <col min="9729" max="9729" width="4.7109375" style="46" bestFit="1" customWidth="1"/>
    <col min="9730" max="9730" width="25.7109375" style="46" customWidth="1"/>
    <col min="9731" max="9739" width="9.7109375" style="46" customWidth="1"/>
    <col min="9740" max="9740" width="9.85546875" style="46" customWidth="1"/>
    <col min="9741" max="9741" width="9.7109375" style="46" customWidth="1"/>
    <col min="9742" max="9742" width="9.28515625" style="46" customWidth="1"/>
    <col min="9743" max="9743" width="9.5703125" style="46" customWidth="1"/>
    <col min="9744" max="9744" width="9.85546875" style="46" customWidth="1"/>
    <col min="9745" max="9745" width="9.28515625" style="46" customWidth="1"/>
    <col min="9746" max="9747" width="9.5703125" style="46" customWidth="1"/>
    <col min="9748" max="9748" width="9.140625" style="46"/>
    <col min="9749" max="9749" width="9.5703125" style="46" customWidth="1"/>
    <col min="9750" max="9750" width="9.7109375" style="46" customWidth="1"/>
    <col min="9751" max="9751" width="9.140625" style="46"/>
    <col min="9752" max="9752" width="9.85546875" style="46" customWidth="1"/>
    <col min="9753" max="9753" width="9.5703125" style="46" customWidth="1"/>
    <col min="9754" max="9754" width="9.140625" style="46"/>
    <col min="9755" max="9755" width="9.85546875" style="46" customWidth="1"/>
    <col min="9756" max="9756" width="9.5703125" style="46" customWidth="1"/>
    <col min="9757" max="9758" width="9.140625" style="46"/>
    <col min="9759" max="9759" width="10" style="46" customWidth="1"/>
    <col min="9760" max="9761" width="9.140625" style="46"/>
    <col min="9762" max="9762" width="9.7109375" style="46" customWidth="1"/>
    <col min="9763" max="9764" width="9.140625" style="46"/>
    <col min="9765" max="9765" width="9.7109375" style="46" customWidth="1"/>
    <col min="9766" max="9984" width="9.140625" style="46"/>
    <col min="9985" max="9985" width="4.7109375" style="46" bestFit="1" customWidth="1"/>
    <col min="9986" max="9986" width="25.7109375" style="46" customWidth="1"/>
    <col min="9987" max="9995" width="9.7109375" style="46" customWidth="1"/>
    <col min="9996" max="9996" width="9.85546875" style="46" customWidth="1"/>
    <col min="9997" max="9997" width="9.7109375" style="46" customWidth="1"/>
    <col min="9998" max="9998" width="9.28515625" style="46" customWidth="1"/>
    <col min="9999" max="9999" width="9.5703125" style="46" customWidth="1"/>
    <col min="10000" max="10000" width="9.85546875" style="46" customWidth="1"/>
    <col min="10001" max="10001" width="9.28515625" style="46" customWidth="1"/>
    <col min="10002" max="10003" width="9.5703125" style="46" customWidth="1"/>
    <col min="10004" max="10004" width="9.140625" style="46"/>
    <col min="10005" max="10005" width="9.5703125" style="46" customWidth="1"/>
    <col min="10006" max="10006" width="9.7109375" style="46" customWidth="1"/>
    <col min="10007" max="10007" width="9.140625" style="46"/>
    <col min="10008" max="10008" width="9.85546875" style="46" customWidth="1"/>
    <col min="10009" max="10009" width="9.5703125" style="46" customWidth="1"/>
    <col min="10010" max="10010" width="9.140625" style="46"/>
    <col min="10011" max="10011" width="9.85546875" style="46" customWidth="1"/>
    <col min="10012" max="10012" width="9.5703125" style="46" customWidth="1"/>
    <col min="10013" max="10014" width="9.140625" style="46"/>
    <col min="10015" max="10015" width="10" style="46" customWidth="1"/>
    <col min="10016" max="10017" width="9.140625" style="46"/>
    <col min="10018" max="10018" width="9.7109375" style="46" customWidth="1"/>
    <col min="10019" max="10020" width="9.140625" style="46"/>
    <col min="10021" max="10021" width="9.7109375" style="46" customWidth="1"/>
    <col min="10022" max="10240" width="9.140625" style="46"/>
    <col min="10241" max="10241" width="4.7109375" style="46" bestFit="1" customWidth="1"/>
    <col min="10242" max="10242" width="25.7109375" style="46" customWidth="1"/>
    <col min="10243" max="10251" width="9.7109375" style="46" customWidth="1"/>
    <col min="10252" max="10252" width="9.85546875" style="46" customWidth="1"/>
    <col min="10253" max="10253" width="9.7109375" style="46" customWidth="1"/>
    <col min="10254" max="10254" width="9.28515625" style="46" customWidth="1"/>
    <col min="10255" max="10255" width="9.5703125" style="46" customWidth="1"/>
    <col min="10256" max="10256" width="9.85546875" style="46" customWidth="1"/>
    <col min="10257" max="10257" width="9.28515625" style="46" customWidth="1"/>
    <col min="10258" max="10259" width="9.5703125" style="46" customWidth="1"/>
    <col min="10260" max="10260" width="9.140625" style="46"/>
    <col min="10261" max="10261" width="9.5703125" style="46" customWidth="1"/>
    <col min="10262" max="10262" width="9.7109375" style="46" customWidth="1"/>
    <col min="10263" max="10263" width="9.140625" style="46"/>
    <col min="10264" max="10264" width="9.85546875" style="46" customWidth="1"/>
    <col min="10265" max="10265" width="9.5703125" style="46" customWidth="1"/>
    <col min="10266" max="10266" width="9.140625" style="46"/>
    <col min="10267" max="10267" width="9.85546875" style="46" customWidth="1"/>
    <col min="10268" max="10268" width="9.5703125" style="46" customWidth="1"/>
    <col min="10269" max="10270" width="9.140625" style="46"/>
    <col min="10271" max="10271" width="10" style="46" customWidth="1"/>
    <col min="10272" max="10273" width="9.140625" style="46"/>
    <col min="10274" max="10274" width="9.7109375" style="46" customWidth="1"/>
    <col min="10275" max="10276" width="9.140625" style="46"/>
    <col min="10277" max="10277" width="9.7109375" style="46" customWidth="1"/>
    <col min="10278" max="10496" width="9.140625" style="46"/>
    <col min="10497" max="10497" width="4.7109375" style="46" bestFit="1" customWidth="1"/>
    <col min="10498" max="10498" width="25.7109375" style="46" customWidth="1"/>
    <col min="10499" max="10507" width="9.7109375" style="46" customWidth="1"/>
    <col min="10508" max="10508" width="9.85546875" style="46" customWidth="1"/>
    <col min="10509" max="10509" width="9.7109375" style="46" customWidth="1"/>
    <col min="10510" max="10510" width="9.28515625" style="46" customWidth="1"/>
    <col min="10511" max="10511" width="9.5703125" style="46" customWidth="1"/>
    <col min="10512" max="10512" width="9.85546875" style="46" customWidth="1"/>
    <col min="10513" max="10513" width="9.28515625" style="46" customWidth="1"/>
    <col min="10514" max="10515" width="9.5703125" style="46" customWidth="1"/>
    <col min="10516" max="10516" width="9.140625" style="46"/>
    <col min="10517" max="10517" width="9.5703125" style="46" customWidth="1"/>
    <col min="10518" max="10518" width="9.7109375" style="46" customWidth="1"/>
    <col min="10519" max="10519" width="9.140625" style="46"/>
    <col min="10520" max="10520" width="9.85546875" style="46" customWidth="1"/>
    <col min="10521" max="10521" width="9.5703125" style="46" customWidth="1"/>
    <col min="10522" max="10522" width="9.140625" style="46"/>
    <col min="10523" max="10523" width="9.85546875" style="46" customWidth="1"/>
    <col min="10524" max="10524" width="9.5703125" style="46" customWidth="1"/>
    <col min="10525" max="10526" width="9.140625" style="46"/>
    <col min="10527" max="10527" width="10" style="46" customWidth="1"/>
    <col min="10528" max="10529" width="9.140625" style="46"/>
    <col min="10530" max="10530" width="9.7109375" style="46" customWidth="1"/>
    <col min="10531" max="10532" width="9.140625" style="46"/>
    <col min="10533" max="10533" width="9.7109375" style="46" customWidth="1"/>
    <col min="10534" max="10752" width="9.140625" style="46"/>
    <col min="10753" max="10753" width="4.7109375" style="46" bestFit="1" customWidth="1"/>
    <col min="10754" max="10754" width="25.7109375" style="46" customWidth="1"/>
    <col min="10755" max="10763" width="9.7109375" style="46" customWidth="1"/>
    <col min="10764" max="10764" width="9.85546875" style="46" customWidth="1"/>
    <col min="10765" max="10765" width="9.7109375" style="46" customWidth="1"/>
    <col min="10766" max="10766" width="9.28515625" style="46" customWidth="1"/>
    <col min="10767" max="10767" width="9.5703125" style="46" customWidth="1"/>
    <col min="10768" max="10768" width="9.85546875" style="46" customWidth="1"/>
    <col min="10769" max="10769" width="9.28515625" style="46" customWidth="1"/>
    <col min="10770" max="10771" width="9.5703125" style="46" customWidth="1"/>
    <col min="10772" max="10772" width="9.140625" style="46"/>
    <col min="10773" max="10773" width="9.5703125" style="46" customWidth="1"/>
    <col min="10774" max="10774" width="9.7109375" style="46" customWidth="1"/>
    <col min="10775" max="10775" width="9.140625" style="46"/>
    <col min="10776" max="10776" width="9.85546875" style="46" customWidth="1"/>
    <col min="10777" max="10777" width="9.5703125" style="46" customWidth="1"/>
    <col min="10778" max="10778" width="9.140625" style="46"/>
    <col min="10779" max="10779" width="9.85546875" style="46" customWidth="1"/>
    <col min="10780" max="10780" width="9.5703125" style="46" customWidth="1"/>
    <col min="10781" max="10782" width="9.140625" style="46"/>
    <col min="10783" max="10783" width="10" style="46" customWidth="1"/>
    <col min="10784" max="10785" width="9.140625" style="46"/>
    <col min="10786" max="10786" width="9.7109375" style="46" customWidth="1"/>
    <col min="10787" max="10788" width="9.140625" style="46"/>
    <col min="10789" max="10789" width="9.7109375" style="46" customWidth="1"/>
    <col min="10790" max="11008" width="9.140625" style="46"/>
    <col min="11009" max="11009" width="4.7109375" style="46" bestFit="1" customWidth="1"/>
    <col min="11010" max="11010" width="25.7109375" style="46" customWidth="1"/>
    <col min="11011" max="11019" width="9.7109375" style="46" customWidth="1"/>
    <col min="11020" max="11020" width="9.85546875" style="46" customWidth="1"/>
    <col min="11021" max="11021" width="9.7109375" style="46" customWidth="1"/>
    <col min="11022" max="11022" width="9.28515625" style="46" customWidth="1"/>
    <col min="11023" max="11023" width="9.5703125" style="46" customWidth="1"/>
    <col min="11024" max="11024" width="9.85546875" style="46" customWidth="1"/>
    <col min="11025" max="11025" width="9.28515625" style="46" customWidth="1"/>
    <col min="11026" max="11027" width="9.5703125" style="46" customWidth="1"/>
    <col min="11028" max="11028" width="9.140625" style="46"/>
    <col min="11029" max="11029" width="9.5703125" style="46" customWidth="1"/>
    <col min="11030" max="11030" width="9.7109375" style="46" customWidth="1"/>
    <col min="11031" max="11031" width="9.140625" style="46"/>
    <col min="11032" max="11032" width="9.85546875" style="46" customWidth="1"/>
    <col min="11033" max="11033" width="9.5703125" style="46" customWidth="1"/>
    <col min="11034" max="11034" width="9.140625" style="46"/>
    <col min="11035" max="11035" width="9.85546875" style="46" customWidth="1"/>
    <col min="11036" max="11036" width="9.5703125" style="46" customWidth="1"/>
    <col min="11037" max="11038" width="9.140625" style="46"/>
    <col min="11039" max="11039" width="10" style="46" customWidth="1"/>
    <col min="11040" max="11041" width="9.140625" style="46"/>
    <col min="11042" max="11042" width="9.7109375" style="46" customWidth="1"/>
    <col min="11043" max="11044" width="9.140625" style="46"/>
    <col min="11045" max="11045" width="9.7109375" style="46" customWidth="1"/>
    <col min="11046" max="11264" width="9.140625" style="46"/>
    <col min="11265" max="11265" width="4.7109375" style="46" bestFit="1" customWidth="1"/>
    <col min="11266" max="11266" width="25.7109375" style="46" customWidth="1"/>
    <col min="11267" max="11275" width="9.7109375" style="46" customWidth="1"/>
    <col min="11276" max="11276" width="9.85546875" style="46" customWidth="1"/>
    <col min="11277" max="11277" width="9.7109375" style="46" customWidth="1"/>
    <col min="11278" max="11278" width="9.28515625" style="46" customWidth="1"/>
    <col min="11279" max="11279" width="9.5703125" style="46" customWidth="1"/>
    <col min="11280" max="11280" width="9.85546875" style="46" customWidth="1"/>
    <col min="11281" max="11281" width="9.28515625" style="46" customWidth="1"/>
    <col min="11282" max="11283" width="9.5703125" style="46" customWidth="1"/>
    <col min="11284" max="11284" width="9.140625" style="46"/>
    <col min="11285" max="11285" width="9.5703125" style="46" customWidth="1"/>
    <col min="11286" max="11286" width="9.7109375" style="46" customWidth="1"/>
    <col min="11287" max="11287" width="9.140625" style="46"/>
    <col min="11288" max="11288" width="9.85546875" style="46" customWidth="1"/>
    <col min="11289" max="11289" width="9.5703125" style="46" customWidth="1"/>
    <col min="11290" max="11290" width="9.140625" style="46"/>
    <col min="11291" max="11291" width="9.85546875" style="46" customWidth="1"/>
    <col min="11292" max="11292" width="9.5703125" style="46" customWidth="1"/>
    <col min="11293" max="11294" width="9.140625" style="46"/>
    <col min="11295" max="11295" width="10" style="46" customWidth="1"/>
    <col min="11296" max="11297" width="9.140625" style="46"/>
    <col min="11298" max="11298" width="9.7109375" style="46" customWidth="1"/>
    <col min="11299" max="11300" width="9.140625" style="46"/>
    <col min="11301" max="11301" width="9.7109375" style="46" customWidth="1"/>
    <col min="11302" max="11520" width="9.140625" style="46"/>
    <col min="11521" max="11521" width="4.7109375" style="46" bestFit="1" customWidth="1"/>
    <col min="11522" max="11522" width="25.7109375" style="46" customWidth="1"/>
    <col min="11523" max="11531" width="9.7109375" style="46" customWidth="1"/>
    <col min="11532" max="11532" width="9.85546875" style="46" customWidth="1"/>
    <col min="11533" max="11533" width="9.7109375" style="46" customWidth="1"/>
    <col min="11534" max="11534" width="9.28515625" style="46" customWidth="1"/>
    <col min="11535" max="11535" width="9.5703125" style="46" customWidth="1"/>
    <col min="11536" max="11536" width="9.85546875" style="46" customWidth="1"/>
    <col min="11537" max="11537" width="9.28515625" style="46" customWidth="1"/>
    <col min="11538" max="11539" width="9.5703125" style="46" customWidth="1"/>
    <col min="11540" max="11540" width="9.140625" style="46"/>
    <col min="11541" max="11541" width="9.5703125" style="46" customWidth="1"/>
    <col min="11542" max="11542" width="9.7109375" style="46" customWidth="1"/>
    <col min="11543" max="11543" width="9.140625" style="46"/>
    <col min="11544" max="11544" width="9.85546875" style="46" customWidth="1"/>
    <col min="11545" max="11545" width="9.5703125" style="46" customWidth="1"/>
    <col min="11546" max="11546" width="9.140625" style="46"/>
    <col min="11547" max="11547" width="9.85546875" style="46" customWidth="1"/>
    <col min="11548" max="11548" width="9.5703125" style="46" customWidth="1"/>
    <col min="11549" max="11550" width="9.140625" style="46"/>
    <col min="11551" max="11551" width="10" style="46" customWidth="1"/>
    <col min="11552" max="11553" width="9.140625" style="46"/>
    <col min="11554" max="11554" width="9.7109375" style="46" customWidth="1"/>
    <col min="11555" max="11556" width="9.140625" style="46"/>
    <col min="11557" max="11557" width="9.7109375" style="46" customWidth="1"/>
    <col min="11558" max="11776" width="9.140625" style="46"/>
    <col min="11777" max="11777" width="4.7109375" style="46" bestFit="1" customWidth="1"/>
    <col min="11778" max="11778" width="25.7109375" style="46" customWidth="1"/>
    <col min="11779" max="11787" width="9.7109375" style="46" customWidth="1"/>
    <col min="11788" max="11788" width="9.85546875" style="46" customWidth="1"/>
    <col min="11789" max="11789" width="9.7109375" style="46" customWidth="1"/>
    <col min="11790" max="11790" width="9.28515625" style="46" customWidth="1"/>
    <col min="11791" max="11791" width="9.5703125" style="46" customWidth="1"/>
    <col min="11792" max="11792" width="9.85546875" style="46" customWidth="1"/>
    <col min="11793" max="11793" width="9.28515625" style="46" customWidth="1"/>
    <col min="11794" max="11795" width="9.5703125" style="46" customWidth="1"/>
    <col min="11796" max="11796" width="9.140625" style="46"/>
    <col min="11797" max="11797" width="9.5703125" style="46" customWidth="1"/>
    <col min="11798" max="11798" width="9.7109375" style="46" customWidth="1"/>
    <col min="11799" max="11799" width="9.140625" style="46"/>
    <col min="11800" max="11800" width="9.85546875" style="46" customWidth="1"/>
    <col min="11801" max="11801" width="9.5703125" style="46" customWidth="1"/>
    <col min="11802" max="11802" width="9.140625" style="46"/>
    <col min="11803" max="11803" width="9.85546875" style="46" customWidth="1"/>
    <col min="11804" max="11804" width="9.5703125" style="46" customWidth="1"/>
    <col min="11805" max="11806" width="9.140625" style="46"/>
    <col min="11807" max="11807" width="10" style="46" customWidth="1"/>
    <col min="11808" max="11809" width="9.140625" style="46"/>
    <col min="11810" max="11810" width="9.7109375" style="46" customWidth="1"/>
    <col min="11811" max="11812" width="9.140625" style="46"/>
    <col min="11813" max="11813" width="9.7109375" style="46" customWidth="1"/>
    <col min="11814" max="12032" width="9.140625" style="46"/>
    <col min="12033" max="12033" width="4.7109375" style="46" bestFit="1" customWidth="1"/>
    <col min="12034" max="12034" width="25.7109375" style="46" customWidth="1"/>
    <col min="12035" max="12043" width="9.7109375" style="46" customWidth="1"/>
    <col min="12044" max="12044" width="9.85546875" style="46" customWidth="1"/>
    <col min="12045" max="12045" width="9.7109375" style="46" customWidth="1"/>
    <col min="12046" max="12046" width="9.28515625" style="46" customWidth="1"/>
    <col min="12047" max="12047" width="9.5703125" style="46" customWidth="1"/>
    <col min="12048" max="12048" width="9.85546875" style="46" customWidth="1"/>
    <col min="12049" max="12049" width="9.28515625" style="46" customWidth="1"/>
    <col min="12050" max="12051" width="9.5703125" style="46" customWidth="1"/>
    <col min="12052" max="12052" width="9.140625" style="46"/>
    <col min="12053" max="12053" width="9.5703125" style="46" customWidth="1"/>
    <col min="12054" max="12054" width="9.7109375" style="46" customWidth="1"/>
    <col min="12055" max="12055" width="9.140625" style="46"/>
    <col min="12056" max="12056" width="9.85546875" style="46" customWidth="1"/>
    <col min="12057" max="12057" width="9.5703125" style="46" customWidth="1"/>
    <col min="12058" max="12058" width="9.140625" style="46"/>
    <col min="12059" max="12059" width="9.85546875" style="46" customWidth="1"/>
    <col min="12060" max="12060" width="9.5703125" style="46" customWidth="1"/>
    <col min="12061" max="12062" width="9.140625" style="46"/>
    <col min="12063" max="12063" width="10" style="46" customWidth="1"/>
    <col min="12064" max="12065" width="9.140625" style="46"/>
    <col min="12066" max="12066" width="9.7109375" style="46" customWidth="1"/>
    <col min="12067" max="12068" width="9.140625" style="46"/>
    <col min="12069" max="12069" width="9.7109375" style="46" customWidth="1"/>
    <col min="12070" max="12288" width="9.140625" style="46"/>
    <col min="12289" max="12289" width="4.7109375" style="46" bestFit="1" customWidth="1"/>
    <col min="12290" max="12290" width="25.7109375" style="46" customWidth="1"/>
    <col min="12291" max="12299" width="9.7109375" style="46" customWidth="1"/>
    <col min="12300" max="12300" width="9.85546875" style="46" customWidth="1"/>
    <col min="12301" max="12301" width="9.7109375" style="46" customWidth="1"/>
    <col min="12302" max="12302" width="9.28515625" style="46" customWidth="1"/>
    <col min="12303" max="12303" width="9.5703125" style="46" customWidth="1"/>
    <col min="12304" max="12304" width="9.85546875" style="46" customWidth="1"/>
    <col min="12305" max="12305" width="9.28515625" style="46" customWidth="1"/>
    <col min="12306" max="12307" width="9.5703125" style="46" customWidth="1"/>
    <col min="12308" max="12308" width="9.140625" style="46"/>
    <col min="12309" max="12309" width="9.5703125" style="46" customWidth="1"/>
    <col min="12310" max="12310" width="9.7109375" style="46" customWidth="1"/>
    <col min="12311" max="12311" width="9.140625" style="46"/>
    <col min="12312" max="12312" width="9.85546875" style="46" customWidth="1"/>
    <col min="12313" max="12313" width="9.5703125" style="46" customWidth="1"/>
    <col min="12314" max="12314" width="9.140625" style="46"/>
    <col min="12315" max="12315" width="9.85546875" style="46" customWidth="1"/>
    <col min="12316" max="12316" width="9.5703125" style="46" customWidth="1"/>
    <col min="12317" max="12318" width="9.140625" style="46"/>
    <col min="12319" max="12319" width="10" style="46" customWidth="1"/>
    <col min="12320" max="12321" width="9.140625" style="46"/>
    <col min="12322" max="12322" width="9.7109375" style="46" customWidth="1"/>
    <col min="12323" max="12324" width="9.140625" style="46"/>
    <col min="12325" max="12325" width="9.7109375" style="46" customWidth="1"/>
    <col min="12326" max="12544" width="9.140625" style="46"/>
    <col min="12545" max="12545" width="4.7109375" style="46" bestFit="1" customWidth="1"/>
    <col min="12546" max="12546" width="25.7109375" style="46" customWidth="1"/>
    <col min="12547" max="12555" width="9.7109375" style="46" customWidth="1"/>
    <col min="12556" max="12556" width="9.85546875" style="46" customWidth="1"/>
    <col min="12557" max="12557" width="9.7109375" style="46" customWidth="1"/>
    <col min="12558" max="12558" width="9.28515625" style="46" customWidth="1"/>
    <col min="12559" max="12559" width="9.5703125" style="46" customWidth="1"/>
    <col min="12560" max="12560" width="9.85546875" style="46" customWidth="1"/>
    <col min="12561" max="12561" width="9.28515625" style="46" customWidth="1"/>
    <col min="12562" max="12563" width="9.5703125" style="46" customWidth="1"/>
    <col min="12564" max="12564" width="9.140625" style="46"/>
    <col min="12565" max="12565" width="9.5703125" style="46" customWidth="1"/>
    <col min="12566" max="12566" width="9.7109375" style="46" customWidth="1"/>
    <col min="12567" max="12567" width="9.140625" style="46"/>
    <col min="12568" max="12568" width="9.85546875" style="46" customWidth="1"/>
    <col min="12569" max="12569" width="9.5703125" style="46" customWidth="1"/>
    <col min="12570" max="12570" width="9.140625" style="46"/>
    <col min="12571" max="12571" width="9.85546875" style="46" customWidth="1"/>
    <col min="12572" max="12572" width="9.5703125" style="46" customWidth="1"/>
    <col min="12573" max="12574" width="9.140625" style="46"/>
    <col min="12575" max="12575" width="10" style="46" customWidth="1"/>
    <col min="12576" max="12577" width="9.140625" style="46"/>
    <col min="12578" max="12578" width="9.7109375" style="46" customWidth="1"/>
    <col min="12579" max="12580" width="9.140625" style="46"/>
    <col min="12581" max="12581" width="9.7109375" style="46" customWidth="1"/>
    <col min="12582" max="12800" width="9.140625" style="46"/>
    <col min="12801" max="12801" width="4.7109375" style="46" bestFit="1" customWidth="1"/>
    <col min="12802" max="12802" width="25.7109375" style="46" customWidth="1"/>
    <col min="12803" max="12811" width="9.7109375" style="46" customWidth="1"/>
    <col min="12812" max="12812" width="9.85546875" style="46" customWidth="1"/>
    <col min="12813" max="12813" width="9.7109375" style="46" customWidth="1"/>
    <col min="12814" max="12814" width="9.28515625" style="46" customWidth="1"/>
    <col min="12815" max="12815" width="9.5703125" style="46" customWidth="1"/>
    <col min="12816" max="12816" width="9.85546875" style="46" customWidth="1"/>
    <col min="12817" max="12817" width="9.28515625" style="46" customWidth="1"/>
    <col min="12818" max="12819" width="9.5703125" style="46" customWidth="1"/>
    <col min="12820" max="12820" width="9.140625" style="46"/>
    <col min="12821" max="12821" width="9.5703125" style="46" customWidth="1"/>
    <col min="12822" max="12822" width="9.7109375" style="46" customWidth="1"/>
    <col min="12823" max="12823" width="9.140625" style="46"/>
    <col min="12824" max="12824" width="9.85546875" style="46" customWidth="1"/>
    <col min="12825" max="12825" width="9.5703125" style="46" customWidth="1"/>
    <col min="12826" max="12826" width="9.140625" style="46"/>
    <col min="12827" max="12827" width="9.85546875" style="46" customWidth="1"/>
    <col min="12828" max="12828" width="9.5703125" style="46" customWidth="1"/>
    <col min="12829" max="12830" width="9.140625" style="46"/>
    <col min="12831" max="12831" width="10" style="46" customWidth="1"/>
    <col min="12832" max="12833" width="9.140625" style="46"/>
    <col min="12834" max="12834" width="9.7109375" style="46" customWidth="1"/>
    <col min="12835" max="12836" width="9.140625" style="46"/>
    <col min="12837" max="12837" width="9.7109375" style="46" customWidth="1"/>
    <col min="12838" max="13056" width="9.140625" style="46"/>
    <col min="13057" max="13057" width="4.7109375" style="46" bestFit="1" customWidth="1"/>
    <col min="13058" max="13058" width="25.7109375" style="46" customWidth="1"/>
    <col min="13059" max="13067" width="9.7109375" style="46" customWidth="1"/>
    <col min="13068" max="13068" width="9.85546875" style="46" customWidth="1"/>
    <col min="13069" max="13069" width="9.7109375" style="46" customWidth="1"/>
    <col min="13070" max="13070" width="9.28515625" style="46" customWidth="1"/>
    <col min="13071" max="13071" width="9.5703125" style="46" customWidth="1"/>
    <col min="13072" max="13072" width="9.85546875" style="46" customWidth="1"/>
    <col min="13073" max="13073" width="9.28515625" style="46" customWidth="1"/>
    <col min="13074" max="13075" width="9.5703125" style="46" customWidth="1"/>
    <col min="13076" max="13076" width="9.140625" style="46"/>
    <col min="13077" max="13077" width="9.5703125" style="46" customWidth="1"/>
    <col min="13078" max="13078" width="9.7109375" style="46" customWidth="1"/>
    <col min="13079" max="13079" width="9.140625" style="46"/>
    <col min="13080" max="13080" width="9.85546875" style="46" customWidth="1"/>
    <col min="13081" max="13081" width="9.5703125" style="46" customWidth="1"/>
    <col min="13082" max="13082" width="9.140625" style="46"/>
    <col min="13083" max="13083" width="9.85546875" style="46" customWidth="1"/>
    <col min="13084" max="13084" width="9.5703125" style="46" customWidth="1"/>
    <col min="13085" max="13086" width="9.140625" style="46"/>
    <col min="13087" max="13087" width="10" style="46" customWidth="1"/>
    <col min="13088" max="13089" width="9.140625" style="46"/>
    <col min="13090" max="13090" width="9.7109375" style="46" customWidth="1"/>
    <col min="13091" max="13092" width="9.140625" style="46"/>
    <col min="13093" max="13093" width="9.7109375" style="46" customWidth="1"/>
    <col min="13094" max="13312" width="9.140625" style="46"/>
    <col min="13313" max="13313" width="4.7109375" style="46" bestFit="1" customWidth="1"/>
    <col min="13314" max="13314" width="25.7109375" style="46" customWidth="1"/>
    <col min="13315" max="13323" width="9.7109375" style="46" customWidth="1"/>
    <col min="13324" max="13324" width="9.85546875" style="46" customWidth="1"/>
    <col min="13325" max="13325" width="9.7109375" style="46" customWidth="1"/>
    <col min="13326" max="13326" width="9.28515625" style="46" customWidth="1"/>
    <col min="13327" max="13327" width="9.5703125" style="46" customWidth="1"/>
    <col min="13328" max="13328" width="9.85546875" style="46" customWidth="1"/>
    <col min="13329" max="13329" width="9.28515625" style="46" customWidth="1"/>
    <col min="13330" max="13331" width="9.5703125" style="46" customWidth="1"/>
    <col min="13332" max="13332" width="9.140625" style="46"/>
    <col min="13333" max="13333" width="9.5703125" style="46" customWidth="1"/>
    <col min="13334" max="13334" width="9.7109375" style="46" customWidth="1"/>
    <col min="13335" max="13335" width="9.140625" style="46"/>
    <col min="13336" max="13336" width="9.85546875" style="46" customWidth="1"/>
    <col min="13337" max="13337" width="9.5703125" style="46" customWidth="1"/>
    <col min="13338" max="13338" width="9.140625" style="46"/>
    <col min="13339" max="13339" width="9.85546875" style="46" customWidth="1"/>
    <col min="13340" max="13340" width="9.5703125" style="46" customWidth="1"/>
    <col min="13341" max="13342" width="9.140625" style="46"/>
    <col min="13343" max="13343" width="10" style="46" customWidth="1"/>
    <col min="13344" max="13345" width="9.140625" style="46"/>
    <col min="13346" max="13346" width="9.7109375" style="46" customWidth="1"/>
    <col min="13347" max="13348" width="9.140625" style="46"/>
    <col min="13349" max="13349" width="9.7109375" style="46" customWidth="1"/>
    <col min="13350" max="13568" width="9.140625" style="46"/>
    <col min="13569" max="13569" width="4.7109375" style="46" bestFit="1" customWidth="1"/>
    <col min="13570" max="13570" width="25.7109375" style="46" customWidth="1"/>
    <col min="13571" max="13579" width="9.7109375" style="46" customWidth="1"/>
    <col min="13580" max="13580" width="9.85546875" style="46" customWidth="1"/>
    <col min="13581" max="13581" width="9.7109375" style="46" customWidth="1"/>
    <col min="13582" max="13582" width="9.28515625" style="46" customWidth="1"/>
    <col min="13583" max="13583" width="9.5703125" style="46" customWidth="1"/>
    <col min="13584" max="13584" width="9.85546875" style="46" customWidth="1"/>
    <col min="13585" max="13585" width="9.28515625" style="46" customWidth="1"/>
    <col min="13586" max="13587" width="9.5703125" style="46" customWidth="1"/>
    <col min="13588" max="13588" width="9.140625" style="46"/>
    <col min="13589" max="13589" width="9.5703125" style="46" customWidth="1"/>
    <col min="13590" max="13590" width="9.7109375" style="46" customWidth="1"/>
    <col min="13591" max="13591" width="9.140625" style="46"/>
    <col min="13592" max="13592" width="9.85546875" style="46" customWidth="1"/>
    <col min="13593" max="13593" width="9.5703125" style="46" customWidth="1"/>
    <col min="13594" max="13594" width="9.140625" style="46"/>
    <col min="13595" max="13595" width="9.85546875" style="46" customWidth="1"/>
    <col min="13596" max="13596" width="9.5703125" style="46" customWidth="1"/>
    <col min="13597" max="13598" width="9.140625" style="46"/>
    <col min="13599" max="13599" width="10" style="46" customWidth="1"/>
    <col min="13600" max="13601" width="9.140625" style="46"/>
    <col min="13602" max="13602" width="9.7109375" style="46" customWidth="1"/>
    <col min="13603" max="13604" width="9.140625" style="46"/>
    <col min="13605" max="13605" width="9.7109375" style="46" customWidth="1"/>
    <col min="13606" max="13824" width="9.140625" style="46"/>
    <col min="13825" max="13825" width="4.7109375" style="46" bestFit="1" customWidth="1"/>
    <col min="13826" max="13826" width="25.7109375" style="46" customWidth="1"/>
    <col min="13827" max="13835" width="9.7109375" style="46" customWidth="1"/>
    <col min="13836" max="13836" width="9.85546875" style="46" customWidth="1"/>
    <col min="13837" max="13837" width="9.7109375" style="46" customWidth="1"/>
    <col min="13838" max="13838" width="9.28515625" style="46" customWidth="1"/>
    <col min="13839" max="13839" width="9.5703125" style="46" customWidth="1"/>
    <col min="13840" max="13840" width="9.85546875" style="46" customWidth="1"/>
    <col min="13841" max="13841" width="9.28515625" style="46" customWidth="1"/>
    <col min="13842" max="13843" width="9.5703125" style="46" customWidth="1"/>
    <col min="13844" max="13844" width="9.140625" style="46"/>
    <col min="13845" max="13845" width="9.5703125" style="46" customWidth="1"/>
    <col min="13846" max="13846" width="9.7109375" style="46" customWidth="1"/>
    <col min="13847" max="13847" width="9.140625" style="46"/>
    <col min="13848" max="13848" width="9.85546875" style="46" customWidth="1"/>
    <col min="13849" max="13849" width="9.5703125" style="46" customWidth="1"/>
    <col min="13850" max="13850" width="9.140625" style="46"/>
    <col min="13851" max="13851" width="9.85546875" style="46" customWidth="1"/>
    <col min="13852" max="13852" width="9.5703125" style="46" customWidth="1"/>
    <col min="13853" max="13854" width="9.140625" style="46"/>
    <col min="13855" max="13855" width="10" style="46" customWidth="1"/>
    <col min="13856" max="13857" width="9.140625" style="46"/>
    <col min="13858" max="13858" width="9.7109375" style="46" customWidth="1"/>
    <col min="13859" max="13860" width="9.140625" style="46"/>
    <col min="13861" max="13861" width="9.7109375" style="46" customWidth="1"/>
    <col min="13862" max="14080" width="9.140625" style="46"/>
    <col min="14081" max="14081" width="4.7109375" style="46" bestFit="1" customWidth="1"/>
    <col min="14082" max="14082" width="25.7109375" style="46" customWidth="1"/>
    <col min="14083" max="14091" width="9.7109375" style="46" customWidth="1"/>
    <col min="14092" max="14092" width="9.85546875" style="46" customWidth="1"/>
    <col min="14093" max="14093" width="9.7109375" style="46" customWidth="1"/>
    <col min="14094" max="14094" width="9.28515625" style="46" customWidth="1"/>
    <col min="14095" max="14095" width="9.5703125" style="46" customWidth="1"/>
    <col min="14096" max="14096" width="9.85546875" style="46" customWidth="1"/>
    <col min="14097" max="14097" width="9.28515625" style="46" customWidth="1"/>
    <col min="14098" max="14099" width="9.5703125" style="46" customWidth="1"/>
    <col min="14100" max="14100" width="9.140625" style="46"/>
    <col min="14101" max="14101" width="9.5703125" style="46" customWidth="1"/>
    <col min="14102" max="14102" width="9.7109375" style="46" customWidth="1"/>
    <col min="14103" max="14103" width="9.140625" style="46"/>
    <col min="14104" max="14104" width="9.85546875" style="46" customWidth="1"/>
    <col min="14105" max="14105" width="9.5703125" style="46" customWidth="1"/>
    <col min="14106" max="14106" width="9.140625" style="46"/>
    <col min="14107" max="14107" width="9.85546875" style="46" customWidth="1"/>
    <col min="14108" max="14108" width="9.5703125" style="46" customWidth="1"/>
    <col min="14109" max="14110" width="9.140625" style="46"/>
    <col min="14111" max="14111" width="10" style="46" customWidth="1"/>
    <col min="14112" max="14113" width="9.140625" style="46"/>
    <col min="14114" max="14114" width="9.7109375" style="46" customWidth="1"/>
    <col min="14115" max="14116" width="9.140625" style="46"/>
    <col min="14117" max="14117" width="9.7109375" style="46" customWidth="1"/>
    <col min="14118" max="14336" width="9.140625" style="46"/>
    <col min="14337" max="14337" width="4.7109375" style="46" bestFit="1" customWidth="1"/>
    <col min="14338" max="14338" width="25.7109375" style="46" customWidth="1"/>
    <col min="14339" max="14347" width="9.7109375" style="46" customWidth="1"/>
    <col min="14348" max="14348" width="9.85546875" style="46" customWidth="1"/>
    <col min="14349" max="14349" width="9.7109375" style="46" customWidth="1"/>
    <col min="14350" max="14350" width="9.28515625" style="46" customWidth="1"/>
    <col min="14351" max="14351" width="9.5703125" style="46" customWidth="1"/>
    <col min="14352" max="14352" width="9.85546875" style="46" customWidth="1"/>
    <col min="14353" max="14353" width="9.28515625" style="46" customWidth="1"/>
    <col min="14354" max="14355" width="9.5703125" style="46" customWidth="1"/>
    <col min="14356" max="14356" width="9.140625" style="46"/>
    <col min="14357" max="14357" width="9.5703125" style="46" customWidth="1"/>
    <col min="14358" max="14358" width="9.7109375" style="46" customWidth="1"/>
    <col min="14359" max="14359" width="9.140625" style="46"/>
    <col min="14360" max="14360" width="9.85546875" style="46" customWidth="1"/>
    <col min="14361" max="14361" width="9.5703125" style="46" customWidth="1"/>
    <col min="14362" max="14362" width="9.140625" style="46"/>
    <col min="14363" max="14363" width="9.85546875" style="46" customWidth="1"/>
    <col min="14364" max="14364" width="9.5703125" style="46" customWidth="1"/>
    <col min="14365" max="14366" width="9.140625" style="46"/>
    <col min="14367" max="14367" width="10" style="46" customWidth="1"/>
    <col min="14368" max="14369" width="9.140625" style="46"/>
    <col min="14370" max="14370" width="9.7109375" style="46" customWidth="1"/>
    <col min="14371" max="14372" width="9.140625" style="46"/>
    <col min="14373" max="14373" width="9.7109375" style="46" customWidth="1"/>
    <col min="14374" max="14592" width="9.140625" style="46"/>
    <col min="14593" max="14593" width="4.7109375" style="46" bestFit="1" customWidth="1"/>
    <col min="14594" max="14594" width="25.7109375" style="46" customWidth="1"/>
    <col min="14595" max="14603" width="9.7109375" style="46" customWidth="1"/>
    <col min="14604" max="14604" width="9.85546875" style="46" customWidth="1"/>
    <col min="14605" max="14605" width="9.7109375" style="46" customWidth="1"/>
    <col min="14606" max="14606" width="9.28515625" style="46" customWidth="1"/>
    <col min="14607" max="14607" width="9.5703125" style="46" customWidth="1"/>
    <col min="14608" max="14608" width="9.85546875" style="46" customWidth="1"/>
    <col min="14609" max="14609" width="9.28515625" style="46" customWidth="1"/>
    <col min="14610" max="14611" width="9.5703125" style="46" customWidth="1"/>
    <col min="14612" max="14612" width="9.140625" style="46"/>
    <col min="14613" max="14613" width="9.5703125" style="46" customWidth="1"/>
    <col min="14614" max="14614" width="9.7109375" style="46" customWidth="1"/>
    <col min="14615" max="14615" width="9.140625" style="46"/>
    <col min="14616" max="14616" width="9.85546875" style="46" customWidth="1"/>
    <col min="14617" max="14617" width="9.5703125" style="46" customWidth="1"/>
    <col min="14618" max="14618" width="9.140625" style="46"/>
    <col min="14619" max="14619" width="9.85546875" style="46" customWidth="1"/>
    <col min="14620" max="14620" width="9.5703125" style="46" customWidth="1"/>
    <col min="14621" max="14622" width="9.140625" style="46"/>
    <col min="14623" max="14623" width="10" style="46" customWidth="1"/>
    <col min="14624" max="14625" width="9.140625" style="46"/>
    <col min="14626" max="14626" width="9.7109375" style="46" customWidth="1"/>
    <col min="14627" max="14628" width="9.140625" style="46"/>
    <col min="14629" max="14629" width="9.7109375" style="46" customWidth="1"/>
    <col min="14630" max="14848" width="9.140625" style="46"/>
    <col min="14849" max="14849" width="4.7109375" style="46" bestFit="1" customWidth="1"/>
    <col min="14850" max="14850" width="25.7109375" style="46" customWidth="1"/>
    <col min="14851" max="14859" width="9.7109375" style="46" customWidth="1"/>
    <col min="14860" max="14860" width="9.85546875" style="46" customWidth="1"/>
    <col min="14861" max="14861" width="9.7109375" style="46" customWidth="1"/>
    <col min="14862" max="14862" width="9.28515625" style="46" customWidth="1"/>
    <col min="14863" max="14863" width="9.5703125" style="46" customWidth="1"/>
    <col min="14864" max="14864" width="9.85546875" style="46" customWidth="1"/>
    <col min="14865" max="14865" width="9.28515625" style="46" customWidth="1"/>
    <col min="14866" max="14867" width="9.5703125" style="46" customWidth="1"/>
    <col min="14868" max="14868" width="9.140625" style="46"/>
    <col min="14869" max="14869" width="9.5703125" style="46" customWidth="1"/>
    <col min="14870" max="14870" width="9.7109375" style="46" customWidth="1"/>
    <col min="14871" max="14871" width="9.140625" style="46"/>
    <col min="14872" max="14872" width="9.85546875" style="46" customWidth="1"/>
    <col min="14873" max="14873" width="9.5703125" style="46" customWidth="1"/>
    <col min="14874" max="14874" width="9.140625" style="46"/>
    <col min="14875" max="14875" width="9.85546875" style="46" customWidth="1"/>
    <col min="14876" max="14876" width="9.5703125" style="46" customWidth="1"/>
    <col min="14877" max="14878" width="9.140625" style="46"/>
    <col min="14879" max="14879" width="10" style="46" customWidth="1"/>
    <col min="14880" max="14881" width="9.140625" style="46"/>
    <col min="14882" max="14882" width="9.7109375" style="46" customWidth="1"/>
    <col min="14883" max="14884" width="9.140625" style="46"/>
    <col min="14885" max="14885" width="9.7109375" style="46" customWidth="1"/>
    <col min="14886" max="15104" width="9.140625" style="46"/>
    <col min="15105" max="15105" width="4.7109375" style="46" bestFit="1" customWidth="1"/>
    <col min="15106" max="15106" width="25.7109375" style="46" customWidth="1"/>
    <col min="15107" max="15115" width="9.7109375" style="46" customWidth="1"/>
    <col min="15116" max="15116" width="9.85546875" style="46" customWidth="1"/>
    <col min="15117" max="15117" width="9.7109375" style="46" customWidth="1"/>
    <col min="15118" max="15118" width="9.28515625" style="46" customWidth="1"/>
    <col min="15119" max="15119" width="9.5703125" style="46" customWidth="1"/>
    <col min="15120" max="15120" width="9.85546875" style="46" customWidth="1"/>
    <col min="15121" max="15121" width="9.28515625" style="46" customWidth="1"/>
    <col min="15122" max="15123" width="9.5703125" style="46" customWidth="1"/>
    <col min="15124" max="15124" width="9.140625" style="46"/>
    <col min="15125" max="15125" width="9.5703125" style="46" customWidth="1"/>
    <col min="15126" max="15126" width="9.7109375" style="46" customWidth="1"/>
    <col min="15127" max="15127" width="9.140625" style="46"/>
    <col min="15128" max="15128" width="9.85546875" style="46" customWidth="1"/>
    <col min="15129" max="15129" width="9.5703125" style="46" customWidth="1"/>
    <col min="15130" max="15130" width="9.140625" style="46"/>
    <col min="15131" max="15131" width="9.85546875" style="46" customWidth="1"/>
    <col min="15132" max="15132" width="9.5703125" style="46" customWidth="1"/>
    <col min="15133" max="15134" width="9.140625" style="46"/>
    <col min="15135" max="15135" width="10" style="46" customWidth="1"/>
    <col min="15136" max="15137" width="9.140625" style="46"/>
    <col min="15138" max="15138" width="9.7109375" style="46" customWidth="1"/>
    <col min="15139" max="15140" width="9.140625" style="46"/>
    <col min="15141" max="15141" width="9.7109375" style="46" customWidth="1"/>
    <col min="15142" max="15360" width="9.140625" style="46"/>
    <col min="15361" max="15361" width="4.7109375" style="46" bestFit="1" customWidth="1"/>
    <col min="15362" max="15362" width="25.7109375" style="46" customWidth="1"/>
    <col min="15363" max="15371" width="9.7109375" style="46" customWidth="1"/>
    <col min="15372" max="15372" width="9.85546875" style="46" customWidth="1"/>
    <col min="15373" max="15373" width="9.7109375" style="46" customWidth="1"/>
    <col min="15374" max="15374" width="9.28515625" style="46" customWidth="1"/>
    <col min="15375" max="15375" width="9.5703125" style="46" customWidth="1"/>
    <col min="15376" max="15376" width="9.85546875" style="46" customWidth="1"/>
    <col min="15377" max="15377" width="9.28515625" style="46" customWidth="1"/>
    <col min="15378" max="15379" width="9.5703125" style="46" customWidth="1"/>
    <col min="15380" max="15380" width="9.140625" style="46"/>
    <col min="15381" max="15381" width="9.5703125" style="46" customWidth="1"/>
    <col min="15382" max="15382" width="9.7109375" style="46" customWidth="1"/>
    <col min="15383" max="15383" width="9.140625" style="46"/>
    <col min="15384" max="15384" width="9.85546875" style="46" customWidth="1"/>
    <col min="15385" max="15385" width="9.5703125" style="46" customWidth="1"/>
    <col min="15386" max="15386" width="9.140625" style="46"/>
    <col min="15387" max="15387" width="9.85546875" style="46" customWidth="1"/>
    <col min="15388" max="15388" width="9.5703125" style="46" customWidth="1"/>
    <col min="15389" max="15390" width="9.140625" style="46"/>
    <col min="15391" max="15391" width="10" style="46" customWidth="1"/>
    <col min="15392" max="15393" width="9.140625" style="46"/>
    <col min="15394" max="15394" width="9.7109375" style="46" customWidth="1"/>
    <col min="15395" max="15396" width="9.140625" style="46"/>
    <col min="15397" max="15397" width="9.7109375" style="46" customWidth="1"/>
    <col min="15398" max="15616" width="9.140625" style="46"/>
    <col min="15617" max="15617" width="4.7109375" style="46" bestFit="1" customWidth="1"/>
    <col min="15618" max="15618" width="25.7109375" style="46" customWidth="1"/>
    <col min="15619" max="15627" width="9.7109375" style="46" customWidth="1"/>
    <col min="15628" max="15628" width="9.85546875" style="46" customWidth="1"/>
    <col min="15629" max="15629" width="9.7109375" style="46" customWidth="1"/>
    <col min="15630" max="15630" width="9.28515625" style="46" customWidth="1"/>
    <col min="15631" max="15631" width="9.5703125" style="46" customWidth="1"/>
    <col min="15632" max="15632" width="9.85546875" style="46" customWidth="1"/>
    <col min="15633" max="15633" width="9.28515625" style="46" customWidth="1"/>
    <col min="15634" max="15635" width="9.5703125" style="46" customWidth="1"/>
    <col min="15636" max="15636" width="9.140625" style="46"/>
    <col min="15637" max="15637" width="9.5703125" style="46" customWidth="1"/>
    <col min="15638" max="15638" width="9.7109375" style="46" customWidth="1"/>
    <col min="15639" max="15639" width="9.140625" style="46"/>
    <col min="15640" max="15640" width="9.85546875" style="46" customWidth="1"/>
    <col min="15641" max="15641" width="9.5703125" style="46" customWidth="1"/>
    <col min="15642" max="15642" width="9.140625" style="46"/>
    <col min="15643" max="15643" width="9.85546875" style="46" customWidth="1"/>
    <col min="15644" max="15644" width="9.5703125" style="46" customWidth="1"/>
    <col min="15645" max="15646" width="9.140625" style="46"/>
    <col min="15647" max="15647" width="10" style="46" customWidth="1"/>
    <col min="15648" max="15649" width="9.140625" style="46"/>
    <col min="15650" max="15650" width="9.7109375" style="46" customWidth="1"/>
    <col min="15651" max="15652" width="9.140625" style="46"/>
    <col min="15653" max="15653" width="9.7109375" style="46" customWidth="1"/>
    <col min="15654" max="15872" width="9.140625" style="46"/>
    <col min="15873" max="15873" width="4.7109375" style="46" bestFit="1" customWidth="1"/>
    <col min="15874" max="15874" width="25.7109375" style="46" customWidth="1"/>
    <col min="15875" max="15883" width="9.7109375" style="46" customWidth="1"/>
    <col min="15884" max="15884" width="9.85546875" style="46" customWidth="1"/>
    <col min="15885" max="15885" width="9.7109375" style="46" customWidth="1"/>
    <col min="15886" max="15886" width="9.28515625" style="46" customWidth="1"/>
    <col min="15887" max="15887" width="9.5703125" style="46" customWidth="1"/>
    <col min="15888" max="15888" width="9.85546875" style="46" customWidth="1"/>
    <col min="15889" max="15889" width="9.28515625" style="46" customWidth="1"/>
    <col min="15890" max="15891" width="9.5703125" style="46" customWidth="1"/>
    <col min="15892" max="15892" width="9.140625" style="46"/>
    <col min="15893" max="15893" width="9.5703125" style="46" customWidth="1"/>
    <col min="15894" max="15894" width="9.7109375" style="46" customWidth="1"/>
    <col min="15895" max="15895" width="9.140625" style="46"/>
    <col min="15896" max="15896" width="9.85546875" style="46" customWidth="1"/>
    <col min="15897" max="15897" width="9.5703125" style="46" customWidth="1"/>
    <col min="15898" max="15898" width="9.140625" style="46"/>
    <col min="15899" max="15899" width="9.85546875" style="46" customWidth="1"/>
    <col min="15900" max="15900" width="9.5703125" style="46" customWidth="1"/>
    <col min="15901" max="15902" width="9.140625" style="46"/>
    <col min="15903" max="15903" width="10" style="46" customWidth="1"/>
    <col min="15904" max="15905" width="9.140625" style="46"/>
    <col min="15906" max="15906" width="9.7109375" style="46" customWidth="1"/>
    <col min="15907" max="15908" width="9.140625" style="46"/>
    <col min="15909" max="15909" width="9.7109375" style="46" customWidth="1"/>
    <col min="15910" max="16128" width="9.140625" style="46"/>
    <col min="16129" max="16129" width="4.7109375" style="46" bestFit="1" customWidth="1"/>
    <col min="16130" max="16130" width="25.7109375" style="46" customWidth="1"/>
    <col min="16131" max="16139" width="9.7109375" style="46" customWidth="1"/>
    <col min="16140" max="16140" width="9.85546875" style="46" customWidth="1"/>
    <col min="16141" max="16141" width="9.7109375" style="46" customWidth="1"/>
    <col min="16142" max="16142" width="9.28515625" style="46" customWidth="1"/>
    <col min="16143" max="16143" width="9.5703125" style="46" customWidth="1"/>
    <col min="16144" max="16144" width="9.85546875" style="46" customWidth="1"/>
    <col min="16145" max="16145" width="9.28515625" style="46" customWidth="1"/>
    <col min="16146" max="16147" width="9.5703125" style="46" customWidth="1"/>
    <col min="16148" max="16148" width="9.140625" style="46"/>
    <col min="16149" max="16149" width="9.5703125" style="46" customWidth="1"/>
    <col min="16150" max="16150" width="9.7109375" style="46" customWidth="1"/>
    <col min="16151" max="16151" width="9.140625" style="46"/>
    <col min="16152" max="16152" width="9.85546875" style="46" customWidth="1"/>
    <col min="16153" max="16153" width="9.5703125" style="46" customWidth="1"/>
    <col min="16154" max="16154" width="9.140625" style="46"/>
    <col min="16155" max="16155" width="9.85546875" style="46" customWidth="1"/>
    <col min="16156" max="16156" width="9.5703125" style="46" customWidth="1"/>
    <col min="16157" max="16158" width="9.140625" style="46"/>
    <col min="16159" max="16159" width="10" style="46" customWidth="1"/>
    <col min="16160" max="16161" width="9.140625" style="46"/>
    <col min="16162" max="16162" width="9.7109375" style="46" customWidth="1"/>
    <col min="16163" max="16164" width="9.140625" style="46"/>
    <col min="16165" max="16165" width="9.7109375" style="46" customWidth="1"/>
    <col min="16166" max="16384" width="9.140625" style="46"/>
  </cols>
  <sheetData>
    <row r="1" spans="1:38" ht="14.25" customHeight="1" x14ac:dyDescent="0.2">
      <c r="A1" s="3074"/>
      <c r="B1" s="3075"/>
      <c r="C1" s="2185"/>
      <c r="D1" s="2185"/>
      <c r="E1" s="2185"/>
      <c r="F1" s="2185"/>
      <c r="G1" s="2185"/>
      <c r="H1" s="47"/>
      <c r="I1" s="79"/>
      <c r="J1" s="79"/>
      <c r="Q1" s="47" t="s">
        <v>736</v>
      </c>
      <c r="R1" s="2189"/>
      <c r="S1" s="79"/>
      <c r="W1" s="79"/>
      <c r="Z1" s="47"/>
      <c r="AD1" s="47"/>
      <c r="AE1" s="47"/>
      <c r="AF1" s="47" t="s">
        <v>736</v>
      </c>
    </row>
    <row r="2" spans="1:38" x14ac:dyDescent="0.2">
      <c r="A2" s="42"/>
      <c r="B2" s="43"/>
      <c r="C2" s="44"/>
      <c r="D2" s="44"/>
      <c r="E2" s="45"/>
      <c r="F2" s="45"/>
      <c r="H2" s="47"/>
      <c r="I2" s="79"/>
      <c r="J2" s="79"/>
      <c r="K2" s="79"/>
    </row>
    <row r="3" spans="1:38" x14ac:dyDescent="0.2">
      <c r="A3" s="42"/>
      <c r="B3" s="43"/>
      <c r="C3" s="44"/>
      <c r="D3" s="44"/>
      <c r="E3" s="45"/>
      <c r="F3" s="45"/>
      <c r="H3" s="48"/>
      <c r="I3" s="80"/>
      <c r="J3" s="80"/>
      <c r="K3" s="80"/>
    </row>
    <row r="4" spans="1:38" s="1994" customFormat="1" ht="12" x14ac:dyDescent="0.2">
      <c r="A4" s="2023"/>
      <c r="B4" s="2024"/>
      <c r="C4" s="3086">
        <v>2002</v>
      </c>
      <c r="D4" s="3086"/>
      <c r="E4" s="3086"/>
      <c r="F4" s="3086">
        <v>2003</v>
      </c>
      <c r="G4" s="3086"/>
      <c r="H4" s="3086"/>
      <c r="I4" s="3073">
        <v>2004</v>
      </c>
      <c r="J4" s="3073"/>
      <c r="K4" s="3073"/>
      <c r="L4" s="3073">
        <v>2005</v>
      </c>
      <c r="M4" s="3073"/>
      <c r="N4" s="3073"/>
      <c r="O4" s="3073">
        <v>2006</v>
      </c>
      <c r="P4" s="3073"/>
      <c r="Q4" s="3073"/>
      <c r="R4" s="3073">
        <v>2007</v>
      </c>
      <c r="S4" s="3073"/>
      <c r="T4" s="3073"/>
      <c r="U4" s="3073">
        <v>2008</v>
      </c>
      <c r="V4" s="3073"/>
      <c r="W4" s="3073"/>
      <c r="X4" s="3086">
        <v>2009</v>
      </c>
      <c r="Y4" s="3086"/>
      <c r="Z4" s="3086"/>
      <c r="AA4" s="3086">
        <v>2010</v>
      </c>
      <c r="AB4" s="3086"/>
      <c r="AC4" s="3086"/>
      <c r="AD4" s="3073">
        <v>2011</v>
      </c>
      <c r="AE4" s="3073"/>
      <c r="AF4" s="3073"/>
      <c r="AG4" s="3073">
        <v>2012</v>
      </c>
      <c r="AH4" s="3073"/>
      <c r="AI4" s="3073"/>
      <c r="AJ4" s="3073">
        <v>2013</v>
      </c>
      <c r="AK4" s="3073"/>
      <c r="AL4" s="3073"/>
    </row>
    <row r="5" spans="1:38" s="1972" customFormat="1" ht="12.75" customHeight="1" x14ac:dyDescent="0.2">
      <c r="A5" s="2025"/>
      <c r="B5" s="2026"/>
      <c r="C5" s="1948"/>
      <c r="D5" s="1952"/>
      <c r="E5" s="3077" t="s">
        <v>550</v>
      </c>
      <c r="F5" s="1948"/>
      <c r="G5" s="1952"/>
      <c r="H5" s="3077" t="s">
        <v>737</v>
      </c>
      <c r="I5" s="1933"/>
      <c r="J5" s="1935"/>
      <c r="K5" s="3071" t="s">
        <v>550</v>
      </c>
      <c r="L5" s="1933"/>
      <c r="M5" s="1935"/>
      <c r="N5" s="3071" t="s">
        <v>550</v>
      </c>
      <c r="O5" s="1933"/>
      <c r="P5" s="1935"/>
      <c r="Q5" s="3071" t="s">
        <v>550</v>
      </c>
      <c r="R5" s="1933"/>
      <c r="S5" s="1935"/>
      <c r="T5" s="3071" t="s">
        <v>550</v>
      </c>
      <c r="U5" s="1933"/>
      <c r="V5" s="1935"/>
      <c r="W5" s="3071" t="s">
        <v>550</v>
      </c>
      <c r="X5" s="1948"/>
      <c r="Y5" s="1952"/>
      <c r="Z5" s="3077" t="s">
        <v>550</v>
      </c>
      <c r="AA5" s="1948"/>
      <c r="AB5" s="1952"/>
      <c r="AC5" s="3077" t="s">
        <v>550</v>
      </c>
      <c r="AD5" s="1933"/>
      <c r="AE5" s="1935"/>
      <c r="AF5" s="3071" t="s">
        <v>550</v>
      </c>
      <c r="AG5" s="1933"/>
      <c r="AH5" s="1935"/>
      <c r="AI5" s="3071" t="s">
        <v>550</v>
      </c>
      <c r="AJ5" s="1933"/>
      <c r="AK5" s="1935"/>
      <c r="AL5" s="3071" t="s">
        <v>550</v>
      </c>
    </row>
    <row r="6" spans="1:38" s="1972" customFormat="1" ht="31.5" x14ac:dyDescent="0.2">
      <c r="A6" s="2246"/>
      <c r="B6" s="2247"/>
      <c r="C6" s="1936" t="s">
        <v>552</v>
      </c>
      <c r="D6" s="1955" t="s">
        <v>554</v>
      </c>
      <c r="E6" s="3078"/>
      <c r="F6" s="1936" t="s">
        <v>552</v>
      </c>
      <c r="G6" s="1955" t="s">
        <v>554</v>
      </c>
      <c r="H6" s="3078"/>
      <c r="I6" s="1936" t="s">
        <v>552</v>
      </c>
      <c r="J6" s="1936" t="s">
        <v>554</v>
      </c>
      <c r="K6" s="3072"/>
      <c r="L6" s="1936" t="s">
        <v>552</v>
      </c>
      <c r="M6" s="1936" t="s">
        <v>554</v>
      </c>
      <c r="N6" s="3072"/>
      <c r="O6" s="1936" t="s">
        <v>552</v>
      </c>
      <c r="P6" s="1936" t="s">
        <v>554</v>
      </c>
      <c r="Q6" s="3072"/>
      <c r="R6" s="1936" t="s">
        <v>552</v>
      </c>
      <c r="S6" s="1936" t="s">
        <v>554</v>
      </c>
      <c r="T6" s="3072"/>
      <c r="U6" s="1936" t="s">
        <v>552</v>
      </c>
      <c r="V6" s="1936" t="s">
        <v>554</v>
      </c>
      <c r="W6" s="3072"/>
      <c r="X6" s="1936" t="s">
        <v>552</v>
      </c>
      <c r="Y6" s="1955" t="s">
        <v>554</v>
      </c>
      <c r="Z6" s="3078"/>
      <c r="AA6" s="1936" t="s">
        <v>552</v>
      </c>
      <c r="AB6" s="1955" t="s">
        <v>554</v>
      </c>
      <c r="AC6" s="3078"/>
      <c r="AD6" s="1936" t="s">
        <v>552</v>
      </c>
      <c r="AE6" s="1936" t="s">
        <v>554</v>
      </c>
      <c r="AF6" s="3072"/>
      <c r="AG6" s="1936" t="s">
        <v>552</v>
      </c>
      <c r="AH6" s="1936" t="s">
        <v>554</v>
      </c>
      <c r="AI6" s="3072"/>
      <c r="AJ6" s="1936" t="s">
        <v>552</v>
      </c>
      <c r="AK6" s="1936" t="s">
        <v>554</v>
      </c>
      <c r="AL6" s="3072"/>
    </row>
    <row r="7" spans="1:38" s="1972" customFormat="1" x14ac:dyDescent="0.2">
      <c r="A7" s="2027"/>
      <c r="B7" s="2028"/>
      <c r="C7" s="2029"/>
      <c r="D7" s="2029"/>
      <c r="E7" s="2029"/>
      <c r="F7" s="2029"/>
      <c r="G7" s="2029"/>
      <c r="H7" s="2029"/>
      <c r="I7" s="2014"/>
      <c r="J7" s="2014"/>
      <c r="K7" s="2014"/>
      <c r="L7" s="2014"/>
      <c r="M7" s="2014"/>
      <c r="N7" s="2014"/>
      <c r="O7" s="2014"/>
      <c r="P7" s="2014"/>
      <c r="Q7" s="2014"/>
      <c r="R7" s="2014"/>
      <c r="S7" s="2014"/>
      <c r="T7" s="2014"/>
      <c r="U7" s="2014"/>
      <c r="V7" s="2014"/>
      <c r="W7" s="2014"/>
      <c r="X7" s="2029"/>
      <c r="Y7" s="2029"/>
      <c r="Z7" s="2029"/>
      <c r="AA7" s="2029"/>
      <c r="AB7" s="2029"/>
      <c r="AC7" s="2029"/>
      <c r="AD7" s="2029"/>
      <c r="AE7" s="2029"/>
      <c r="AF7" s="1995"/>
      <c r="AG7" s="2029"/>
      <c r="AH7" s="2029"/>
      <c r="AI7" s="1995"/>
      <c r="AJ7" s="2029"/>
      <c r="AK7" s="2029"/>
      <c r="AL7" s="1995"/>
    </row>
    <row r="8" spans="1:38" s="1996" customFormat="1" x14ac:dyDescent="0.2">
      <c r="A8" s="1957">
        <v>7</v>
      </c>
      <c r="B8" s="1962" t="s">
        <v>351</v>
      </c>
      <c r="C8" s="2833">
        <v>100</v>
      </c>
      <c r="D8" s="2833">
        <v>100</v>
      </c>
      <c r="E8" s="2833">
        <v>100</v>
      </c>
      <c r="F8" s="2834">
        <v>100</v>
      </c>
      <c r="G8" s="2833">
        <v>100</v>
      </c>
      <c r="H8" s="2833">
        <v>100</v>
      </c>
      <c r="I8" s="2835">
        <v>100</v>
      </c>
      <c r="J8" s="2835">
        <v>100</v>
      </c>
      <c r="K8" s="2835">
        <v>100</v>
      </c>
      <c r="L8" s="2835">
        <v>100</v>
      </c>
      <c r="M8" s="2835">
        <v>100.00000000000001</v>
      </c>
      <c r="N8" s="2835">
        <v>100</v>
      </c>
      <c r="O8" s="2835">
        <v>100</v>
      </c>
      <c r="P8" s="2835">
        <v>100</v>
      </c>
      <c r="Q8" s="2835">
        <v>100</v>
      </c>
      <c r="R8" s="2835">
        <v>100</v>
      </c>
      <c r="S8" s="2835">
        <v>100</v>
      </c>
      <c r="T8" s="2835">
        <v>100</v>
      </c>
      <c r="U8" s="2835">
        <v>100</v>
      </c>
      <c r="V8" s="2835">
        <v>100</v>
      </c>
      <c r="W8" s="2835">
        <v>100</v>
      </c>
      <c r="X8" s="2833">
        <v>100</v>
      </c>
      <c r="Y8" s="2833">
        <v>100.00000000000001</v>
      </c>
      <c r="Z8" s="2833">
        <v>100</v>
      </c>
      <c r="AA8" s="2833">
        <v>100</v>
      </c>
      <c r="AB8" s="2833">
        <v>100</v>
      </c>
      <c r="AC8" s="2833">
        <v>100</v>
      </c>
      <c r="AD8" s="2833">
        <v>100</v>
      </c>
      <c r="AE8" s="2833">
        <v>100</v>
      </c>
      <c r="AF8" s="2833">
        <v>100</v>
      </c>
      <c r="AG8" s="2833">
        <v>100</v>
      </c>
      <c r="AH8" s="2833">
        <v>100</v>
      </c>
      <c r="AI8" s="2833">
        <v>100</v>
      </c>
      <c r="AJ8" s="2833">
        <v>100</v>
      </c>
      <c r="AK8" s="2833">
        <v>100</v>
      </c>
      <c r="AL8" s="2833">
        <v>100</v>
      </c>
    </row>
    <row r="9" spans="1:38" s="1996" customFormat="1" ht="11.25" x14ac:dyDescent="0.2">
      <c r="A9" s="1957">
        <v>701</v>
      </c>
      <c r="B9" s="1958" t="s">
        <v>327</v>
      </c>
      <c r="C9" s="1963">
        <v>13.710491587503402</v>
      </c>
      <c r="D9" s="1963">
        <v>8.2860987967067761</v>
      </c>
      <c r="E9" s="1963">
        <v>12.329292873512438</v>
      </c>
      <c r="F9" s="1963">
        <v>12.600067735854147</v>
      </c>
      <c r="G9" s="1963">
        <v>10.251433349259436</v>
      </c>
      <c r="H9" s="1963">
        <v>12.292129584692027</v>
      </c>
      <c r="I9" s="1963">
        <v>14.293997680649419</v>
      </c>
      <c r="J9" s="1963">
        <v>10.250571455887082</v>
      </c>
      <c r="K9" s="1963">
        <v>13.320662423385196</v>
      </c>
      <c r="L9" s="1963">
        <v>15.097308084951976</v>
      </c>
      <c r="M9" s="1963">
        <v>10.110420428578276</v>
      </c>
      <c r="N9" s="1963">
        <v>14.104623842646335</v>
      </c>
      <c r="O9" s="1963">
        <v>14.370889202899287</v>
      </c>
      <c r="P9" s="1963">
        <v>9.4389673026455778</v>
      </c>
      <c r="Q9" s="1963">
        <v>13.05906762627245</v>
      </c>
      <c r="R9" s="1963">
        <v>13.96702490144898</v>
      </c>
      <c r="S9" s="1963">
        <v>9.4154516065184399</v>
      </c>
      <c r="T9" s="1963">
        <v>12.659359998678024</v>
      </c>
      <c r="U9" s="1963">
        <v>13.819432239977809</v>
      </c>
      <c r="V9" s="1963">
        <v>9.5570575722226039</v>
      </c>
      <c r="W9" s="1963">
        <v>12.593346545459768</v>
      </c>
      <c r="X9" s="1963">
        <v>14.812987366705022</v>
      </c>
      <c r="Y9" s="1963">
        <v>9.2160786200957414</v>
      </c>
      <c r="Z9" s="1963">
        <v>12.960958384211743</v>
      </c>
      <c r="AA9" s="1963">
        <v>14.570407799636333</v>
      </c>
      <c r="AB9" s="1963">
        <v>8.9498470919800557</v>
      </c>
      <c r="AC9" s="1963">
        <v>12.755784522274908</v>
      </c>
      <c r="AD9" s="1963">
        <v>14.271697297833414</v>
      </c>
      <c r="AE9" s="1963">
        <v>9.5349690437972949</v>
      </c>
      <c r="AF9" s="1963">
        <v>12.901871755761295</v>
      </c>
      <c r="AG9" s="1963">
        <v>15.106186966640808</v>
      </c>
      <c r="AH9" s="1963">
        <v>10.080775444264944</v>
      </c>
      <c r="AI9" s="1963">
        <v>13.862651852176517</v>
      </c>
      <c r="AJ9" s="1963">
        <v>14.529393691110201</v>
      </c>
      <c r="AK9" s="1963">
        <v>9.9426175237254473</v>
      </c>
      <c r="AL9" s="1963">
        <v>13.352945924597707</v>
      </c>
    </row>
    <row r="10" spans="1:38" s="1996" customFormat="1" ht="11.25" x14ac:dyDescent="0.2">
      <c r="A10" s="1964">
        <v>7017</v>
      </c>
      <c r="B10" s="1965" t="s">
        <v>328</v>
      </c>
      <c r="C10" s="1959">
        <v>57.957829659973363</v>
      </c>
      <c r="D10" s="1959">
        <v>11.569695232635903</v>
      </c>
      <c r="E10" s="1959">
        <v>54.35469061429243</v>
      </c>
      <c r="F10" s="1959">
        <v>58.023311132254996</v>
      </c>
      <c r="G10" s="1959">
        <v>10.272842023497427</v>
      </c>
      <c r="H10" s="1959">
        <v>54.291872972511527</v>
      </c>
      <c r="I10" s="1959">
        <v>48.664148832004479</v>
      </c>
      <c r="J10" s="1959">
        <v>11.794132609801594</v>
      </c>
      <c r="K10" s="1959">
        <v>47.457877078494263</v>
      </c>
      <c r="L10" s="1959">
        <v>46.953527164457519</v>
      </c>
      <c r="M10" s="1959">
        <v>10.91354512407144</v>
      </c>
      <c r="N10" s="1959">
        <v>45.303858309191469</v>
      </c>
      <c r="O10" s="1959">
        <v>43.739610228840235</v>
      </c>
      <c r="P10" s="1959">
        <v>8.7841899609257581</v>
      </c>
      <c r="Q10" s="1959">
        <v>42.844612151002103</v>
      </c>
      <c r="R10" s="1959">
        <v>40.0285371243627</v>
      </c>
      <c r="S10" s="1959">
        <v>8.0863289187863501</v>
      </c>
      <c r="T10" s="1959">
        <v>39.396609395140892</v>
      </c>
      <c r="U10" s="1959">
        <v>44.222106456654309</v>
      </c>
      <c r="V10" s="1959">
        <v>9.9742715251600558</v>
      </c>
      <c r="W10" s="1959">
        <v>43.517739797300187</v>
      </c>
      <c r="X10" s="1959">
        <v>44.400031976976578</v>
      </c>
      <c r="Y10" s="1959">
        <v>8.6846589347551255</v>
      </c>
      <c r="Z10" s="1959">
        <v>44.436381228834058</v>
      </c>
      <c r="AA10" s="1959">
        <v>42.727956854383542</v>
      </c>
      <c r="AB10" s="1959">
        <v>10.802453228882131</v>
      </c>
      <c r="AC10" s="1959">
        <v>43.045553558462579</v>
      </c>
      <c r="AD10" s="1959">
        <v>45.402762437795509</v>
      </c>
      <c r="AE10" s="1959">
        <v>14.871819537299793</v>
      </c>
      <c r="AF10" s="1959">
        <v>45.45090042615589</v>
      </c>
      <c r="AG10" s="1959">
        <v>45.230070843937</v>
      </c>
      <c r="AH10" s="1959">
        <v>18.097361575622447</v>
      </c>
      <c r="AI10" s="1959">
        <v>45.686884122885601</v>
      </c>
      <c r="AJ10" s="1959">
        <v>44.238066706610745</v>
      </c>
      <c r="AK10" s="1959">
        <v>14.946355900850907</v>
      </c>
      <c r="AL10" s="1959">
        <v>44.132600740508856</v>
      </c>
    </row>
    <row r="11" spans="1:38" s="1996" customFormat="1" ht="22.5" x14ac:dyDescent="0.2">
      <c r="A11" s="1964">
        <v>7018</v>
      </c>
      <c r="B11" s="1965" t="s">
        <v>329</v>
      </c>
      <c r="C11" s="1959">
        <v>12.103239426000854</v>
      </c>
      <c r="D11" s="1959">
        <v>2.1209515620521637</v>
      </c>
      <c r="E11" s="1959">
        <v>0</v>
      </c>
      <c r="F11" s="1959">
        <v>11.332064700285443</v>
      </c>
      <c r="G11" s="1959">
        <v>2.3691620545684047</v>
      </c>
      <c r="H11" s="1959">
        <v>0</v>
      </c>
      <c r="I11" s="1959">
        <v>12.597166436864297</v>
      </c>
      <c r="J11" s="1959">
        <v>6.7068000678311002</v>
      </c>
      <c r="K11" s="1959">
        <v>0</v>
      </c>
      <c r="L11" s="1959">
        <v>11.041558301795419</v>
      </c>
      <c r="M11" s="1959">
        <v>6.669827722459301</v>
      </c>
      <c r="N11" s="1959">
        <v>0</v>
      </c>
      <c r="O11" s="1959">
        <v>13.7215718176352</v>
      </c>
      <c r="P11" s="1959">
        <v>7.7547339945897207</v>
      </c>
      <c r="Q11" s="1959">
        <v>0</v>
      </c>
      <c r="R11" s="1959">
        <v>14.882806382571474</v>
      </c>
      <c r="S11" s="1959">
        <v>8.4226753556162848</v>
      </c>
      <c r="T11" s="1959">
        <v>0</v>
      </c>
      <c r="U11" s="1959">
        <v>14.949590904912206</v>
      </c>
      <c r="V11" s="1959">
        <v>8.5741638245677017</v>
      </c>
      <c r="W11" s="1959">
        <v>0</v>
      </c>
      <c r="X11" s="1959">
        <v>15.860580382124871</v>
      </c>
      <c r="Y11" s="1959">
        <v>9.9378881987577632</v>
      </c>
      <c r="Z11" s="1959">
        <v>0</v>
      </c>
      <c r="AA11" s="1959">
        <v>15.270287219365358</v>
      </c>
      <c r="AB11" s="1959">
        <v>9.1223006751533262</v>
      </c>
      <c r="AC11" s="1959">
        <v>0</v>
      </c>
      <c r="AD11" s="1959">
        <v>14.175798265099713</v>
      </c>
      <c r="AE11" s="1959">
        <v>8.4267231013419259</v>
      </c>
      <c r="AF11" s="1959">
        <v>0</v>
      </c>
      <c r="AG11" s="1959">
        <v>13.178347891877021</v>
      </c>
      <c r="AH11" s="1959">
        <v>8.0128205128205128</v>
      </c>
      <c r="AI11" s="1959">
        <v>0</v>
      </c>
      <c r="AJ11" s="1959">
        <v>13.801853875163006</v>
      </c>
      <c r="AK11" s="1959">
        <v>7.6257861635220126</v>
      </c>
      <c r="AL11" s="1959">
        <v>0</v>
      </c>
    </row>
    <row r="12" spans="1:38" s="1997" customFormat="1" ht="11.25" x14ac:dyDescent="0.2">
      <c r="A12" s="1957">
        <v>702</v>
      </c>
      <c r="B12" s="1958" t="s">
        <v>348</v>
      </c>
      <c r="C12" s="1963">
        <v>3.4277090375332073</v>
      </c>
      <c r="D12" s="1963">
        <v>1.9791006966434453E-2</v>
      </c>
      <c r="E12" s="1963">
        <v>2.7199933732777426</v>
      </c>
      <c r="F12" s="1963">
        <v>3.1949743592817601</v>
      </c>
      <c r="G12" s="1963">
        <v>3.0856824335085204E-2</v>
      </c>
      <c r="H12" s="1963">
        <v>2.7658340919286335</v>
      </c>
      <c r="I12" s="1963">
        <v>3.4213277425178092</v>
      </c>
      <c r="J12" s="1963">
        <v>3.563451158990761E-2</v>
      </c>
      <c r="K12" s="1963">
        <v>2.8863154172560113</v>
      </c>
      <c r="L12" s="1963">
        <v>3.4008410711336046</v>
      </c>
      <c r="M12" s="1963">
        <v>3.8351523674075967E-2</v>
      </c>
      <c r="N12" s="1963">
        <v>2.8572821574836786</v>
      </c>
      <c r="O12" s="1963">
        <v>3.7638890300806147</v>
      </c>
      <c r="P12" s="1963">
        <v>3.1207887084190367E-2</v>
      </c>
      <c r="Q12" s="1963">
        <v>3.1567572240593051</v>
      </c>
      <c r="R12" s="1963">
        <v>4.6174373332166763</v>
      </c>
      <c r="S12" s="1963">
        <v>2.7709968991225176E-2</v>
      </c>
      <c r="T12" s="1963">
        <v>3.8833026249473277</v>
      </c>
      <c r="U12" s="1963">
        <v>4.3847149024830765</v>
      </c>
      <c r="V12" s="1963">
        <v>3.3738191632928474E-2</v>
      </c>
      <c r="W12" s="1963">
        <v>3.6877270834230895</v>
      </c>
      <c r="X12" s="1963">
        <v>2.4885676673699417</v>
      </c>
      <c r="Y12" s="1963">
        <v>3.0900939692510322E-2</v>
      </c>
      <c r="Z12" s="1963">
        <v>2.0553777103065904</v>
      </c>
      <c r="AA12" s="1963">
        <v>3.5345071773832477</v>
      </c>
      <c r="AB12" s="1963">
        <v>1.8450439812359026E-2</v>
      </c>
      <c r="AC12" s="1963">
        <v>2.9064197227194808</v>
      </c>
      <c r="AD12" s="1963">
        <v>3.4701153517138046</v>
      </c>
      <c r="AE12" s="1963">
        <v>3.4395780784223805E-2</v>
      </c>
      <c r="AF12" s="1963">
        <v>2.8735530251971668</v>
      </c>
      <c r="AG12" s="1963">
        <v>3.4581763271639145</v>
      </c>
      <c r="AH12" s="1963">
        <v>3.1373650815949054E-2</v>
      </c>
      <c r="AI12" s="1963">
        <v>2.8933546638615559</v>
      </c>
      <c r="AJ12" s="1963">
        <v>3.8232281851700125</v>
      </c>
      <c r="AK12" s="1963">
        <v>3.0806297358934746E-2</v>
      </c>
      <c r="AL12" s="1963">
        <v>3.2039344337909283</v>
      </c>
    </row>
    <row r="13" spans="1:38" s="1997" customFormat="1" ht="11.25" x14ac:dyDescent="0.2">
      <c r="A13" s="1957">
        <v>703</v>
      </c>
      <c r="B13" s="1958" t="s">
        <v>330</v>
      </c>
      <c r="C13" s="1963">
        <v>4.8407603808106181</v>
      </c>
      <c r="D13" s="1963">
        <v>4.0603229892336925</v>
      </c>
      <c r="E13" s="1963">
        <v>4.1105005936438692</v>
      </c>
      <c r="F13" s="1963">
        <v>4.8616959739127044</v>
      </c>
      <c r="G13" s="1963">
        <v>1.7916865742952699</v>
      </c>
      <c r="H13" s="1963">
        <v>4.3923323723002099</v>
      </c>
      <c r="I13" s="1963">
        <v>4.8163657033173566</v>
      </c>
      <c r="J13" s="1963">
        <v>1.8147526877982219</v>
      </c>
      <c r="K13" s="1963">
        <v>4.3004970139871128</v>
      </c>
      <c r="L13" s="1963">
        <v>4.9825205596670372</v>
      </c>
      <c r="M13" s="1963">
        <v>1.80731555314083</v>
      </c>
      <c r="N13" s="1963">
        <v>4.4710766059007625</v>
      </c>
      <c r="O13" s="1963">
        <v>4.9715865770720447</v>
      </c>
      <c r="P13" s="1963">
        <v>1.8320448258741755</v>
      </c>
      <c r="Q13" s="1963">
        <v>4.4738377747519937</v>
      </c>
      <c r="R13" s="1963">
        <v>5.4252883619872554</v>
      </c>
      <c r="S13" s="1963">
        <v>1.8037870290954674</v>
      </c>
      <c r="T13" s="1963">
        <v>4.8351248853599493</v>
      </c>
      <c r="U13" s="1963">
        <v>5.2687300037901483</v>
      </c>
      <c r="V13" s="1963">
        <v>1.8430201971682791</v>
      </c>
      <c r="W13" s="1963">
        <v>4.6924590352275501</v>
      </c>
      <c r="X13" s="1963">
        <v>4.894242288479643</v>
      </c>
      <c r="Y13" s="1963">
        <v>1.7821230465287101</v>
      </c>
      <c r="Z13" s="1963">
        <v>4.3249397709646544</v>
      </c>
      <c r="AA13" s="1963">
        <v>4.7210825924470718</v>
      </c>
      <c r="AB13" s="1963">
        <v>1.9608204910584557</v>
      </c>
      <c r="AC13" s="1963">
        <v>4.2369471508978744</v>
      </c>
      <c r="AD13" s="1963">
        <v>4.5349004022167083</v>
      </c>
      <c r="AE13" s="1963">
        <v>1.7881219903691814</v>
      </c>
      <c r="AF13" s="1963">
        <v>4.0500514348550958</v>
      </c>
      <c r="AG13" s="1963">
        <v>4.3939792751856368</v>
      </c>
      <c r="AH13" s="1963">
        <v>1.859005876706235</v>
      </c>
      <c r="AI13" s="1963">
        <v>3.9739066278041975</v>
      </c>
      <c r="AJ13" s="1963">
        <v>4.4507032636897446</v>
      </c>
      <c r="AK13" s="1963">
        <v>1.8653902744059443</v>
      </c>
      <c r="AL13" s="1963">
        <v>4.0226472097461414</v>
      </c>
    </row>
    <row r="14" spans="1:38" s="1997" customFormat="1" ht="11.25" x14ac:dyDescent="0.2">
      <c r="A14" s="1957">
        <v>704</v>
      </c>
      <c r="B14" s="1958" t="s">
        <v>349</v>
      </c>
      <c r="C14" s="1963">
        <v>4.9916788124993543</v>
      </c>
      <c r="D14" s="1963">
        <v>11.481158961367955</v>
      </c>
      <c r="E14" s="1963">
        <v>6.7272275450755172</v>
      </c>
      <c r="F14" s="1963">
        <v>5.3867987016295569</v>
      </c>
      <c r="G14" s="1963">
        <v>12.030179964962574</v>
      </c>
      <c r="H14" s="1963">
        <v>6.6258817850556291</v>
      </c>
      <c r="I14" s="1963">
        <v>4.9291912550200232</v>
      </c>
      <c r="J14" s="1963">
        <v>11.760257959098533</v>
      </c>
      <c r="K14" s="1963">
        <v>7.2346966839541098</v>
      </c>
      <c r="L14" s="1963">
        <v>5.6123761478075558</v>
      </c>
      <c r="M14" s="1963">
        <v>12.78384122469199</v>
      </c>
      <c r="N14" s="1963">
        <v>8.2656178898784365</v>
      </c>
      <c r="O14" s="1963">
        <v>6.5307668066159055</v>
      </c>
      <c r="P14" s="1963">
        <v>14.756365699695014</v>
      </c>
      <c r="Q14" s="1963">
        <v>9.7095247357842176</v>
      </c>
      <c r="R14" s="1963">
        <v>6.7102186836208446</v>
      </c>
      <c r="S14" s="1963">
        <v>15.012865342745926</v>
      </c>
      <c r="T14" s="1963">
        <v>10.064776792722526</v>
      </c>
      <c r="U14" s="1963">
        <v>8.0634881647846495</v>
      </c>
      <c r="V14" s="1963">
        <v>16.229213842951577</v>
      </c>
      <c r="W14" s="1963">
        <v>11.345913575459912</v>
      </c>
      <c r="X14" s="1963">
        <v>8.4610116504202875</v>
      </c>
      <c r="Y14" s="1963">
        <v>17.128745472505763</v>
      </c>
      <c r="Z14" s="1963">
        <v>11.945150325071779</v>
      </c>
      <c r="AA14" s="1963">
        <v>9.2416918705055693</v>
      </c>
      <c r="AB14" s="1963">
        <v>18.046375180468363</v>
      </c>
      <c r="AC14" s="1963">
        <v>12.851744049218734</v>
      </c>
      <c r="AD14" s="1963">
        <v>9.7417559743615634</v>
      </c>
      <c r="AE14" s="1963">
        <v>18.05228158679202</v>
      </c>
      <c r="AF14" s="1963">
        <v>13.202204013101108</v>
      </c>
      <c r="AG14" s="1963">
        <v>8.4163388008422917</v>
      </c>
      <c r="AH14" s="1963">
        <v>16.886048090655802</v>
      </c>
      <c r="AI14" s="1963">
        <v>11.72156355693863</v>
      </c>
      <c r="AJ14" s="1963">
        <v>6.0569438754608766</v>
      </c>
      <c r="AK14" s="1963">
        <v>16.673563598911205</v>
      </c>
      <c r="AL14" s="1963">
        <v>9.6897828104910548</v>
      </c>
    </row>
    <row r="15" spans="1:38" s="1996" customFormat="1" ht="22.5" x14ac:dyDescent="0.2">
      <c r="A15" s="1964">
        <v>7042</v>
      </c>
      <c r="B15" s="1965" t="s">
        <v>331</v>
      </c>
      <c r="C15" s="1959">
        <v>25.616069579623112</v>
      </c>
      <c r="D15" s="1959">
        <v>7.7294352892504996</v>
      </c>
      <c r="E15" s="1959">
        <v>17.981448038088985</v>
      </c>
      <c r="F15" s="1959">
        <v>33.322205530517998</v>
      </c>
      <c r="G15" s="1959">
        <v>9.0683435379778263</v>
      </c>
      <c r="H15" s="1959">
        <v>25.569149146771192</v>
      </c>
      <c r="I15" s="1959">
        <v>35.069826736976296</v>
      </c>
      <c r="J15" s="1959">
        <v>7.3091419702904439</v>
      </c>
      <c r="K15" s="1959">
        <v>21.838300183286947</v>
      </c>
      <c r="L15" s="1959">
        <v>41.575798513943838</v>
      </c>
      <c r="M15" s="1959">
        <v>5.15</v>
      </c>
      <c r="N15" s="1959">
        <v>25.661479692152128</v>
      </c>
      <c r="O15" s="1959">
        <v>35.996419815542673</v>
      </c>
      <c r="P15" s="1959">
        <v>5.3977409276616202</v>
      </c>
      <c r="Q15" s="1959">
        <v>21.945464663327769</v>
      </c>
      <c r="R15" s="1959">
        <v>32.053603766751181</v>
      </c>
      <c r="S15" s="1959">
        <v>6.4117776312898265</v>
      </c>
      <c r="T15" s="1959">
        <v>19.599392521446454</v>
      </c>
      <c r="U15" s="1959">
        <v>29.218528438632426</v>
      </c>
      <c r="V15" s="1959">
        <v>6.0815334202459388</v>
      </c>
      <c r="W15" s="1959">
        <v>18.533637111575217</v>
      </c>
      <c r="X15" s="1959">
        <v>23.935152787497085</v>
      </c>
      <c r="Y15" s="1959">
        <v>6.1189483334812058</v>
      </c>
      <c r="Z15" s="1959">
        <v>15.214808675231385</v>
      </c>
      <c r="AA15" s="1959">
        <v>20.35356231832473</v>
      </c>
      <c r="AB15" s="1959">
        <v>7.4992332072385235</v>
      </c>
      <c r="AC15" s="1959">
        <v>13.613647909455006</v>
      </c>
      <c r="AD15" s="1959">
        <v>17.858701185368336</v>
      </c>
      <c r="AE15" s="1959">
        <v>8.088814368823515</v>
      </c>
      <c r="AF15" s="1959">
        <v>12.669607272401594</v>
      </c>
      <c r="AG15" s="1959">
        <v>18.567137154849593</v>
      </c>
      <c r="AH15" s="1959">
        <v>8.5438562435872552</v>
      </c>
      <c r="AI15" s="1959">
        <v>12.910382649881591</v>
      </c>
      <c r="AJ15" s="1959">
        <v>21.683012061774321</v>
      </c>
      <c r="AK15" s="1959">
        <v>8.2921986597909711</v>
      </c>
      <c r="AL15" s="1959">
        <v>13.371513573819264</v>
      </c>
    </row>
    <row r="16" spans="1:38" s="1996" customFormat="1" ht="11.25" x14ac:dyDescent="0.2">
      <c r="A16" s="1964">
        <v>7043</v>
      </c>
      <c r="B16" s="1965" t="s">
        <v>332</v>
      </c>
      <c r="C16" s="1959">
        <v>7.1926554842272381</v>
      </c>
      <c r="D16" s="1959">
        <v>8.2741501758256911E-2</v>
      </c>
      <c r="E16" s="1959">
        <v>4.3260548350024628</v>
      </c>
      <c r="F16" s="1959">
        <v>5.5527736048517218</v>
      </c>
      <c r="G16" s="1959">
        <v>3.3096144299189147E-2</v>
      </c>
      <c r="H16" s="1959">
        <v>3.9632577107336582</v>
      </c>
      <c r="I16" s="1959">
        <v>6.5712464507156518</v>
      </c>
      <c r="J16" s="1959">
        <v>2.9561747099253567E-2</v>
      </c>
      <c r="K16" s="1959">
        <v>3.862602674631729</v>
      </c>
      <c r="L16" s="1959">
        <v>4.5064170606967098</v>
      </c>
      <c r="M16" s="1959">
        <v>0.22500000000000001</v>
      </c>
      <c r="N16" s="1959">
        <v>2.7245660356159767</v>
      </c>
      <c r="O16" s="1959">
        <v>3.1404444098532904</v>
      </c>
      <c r="P16" s="1959">
        <v>0.14900264359528959</v>
      </c>
      <c r="Q16" s="1959">
        <v>1.8653311074012242</v>
      </c>
      <c r="R16" s="1959">
        <v>1.9485693589279247</v>
      </c>
      <c r="S16" s="1959">
        <v>8.7892770819600091E-2</v>
      </c>
      <c r="T16" s="1959">
        <v>1.1451791651274474</v>
      </c>
      <c r="U16" s="1959">
        <v>1.2788193897379339</v>
      </c>
      <c r="V16" s="1959">
        <v>2.1140904125999789E-2</v>
      </c>
      <c r="W16" s="1959">
        <v>0.78001392316941964</v>
      </c>
      <c r="X16" s="1959">
        <v>1.138325169115932</v>
      </c>
      <c r="Y16" s="1959">
        <v>1.7744654422855114E-2</v>
      </c>
      <c r="Z16" s="1959">
        <v>0.6824146981627297</v>
      </c>
      <c r="AA16" s="1959">
        <v>2.0505823495679341</v>
      </c>
      <c r="AB16" s="1959">
        <v>2.3003782844289951E-2</v>
      </c>
      <c r="AC16" s="1959">
        <v>1.2298713419892962</v>
      </c>
      <c r="AD16" s="1959">
        <v>1.4053523380117809</v>
      </c>
      <c r="AE16" s="1959">
        <v>1.5242740644767929E-2</v>
      </c>
      <c r="AF16" s="1959">
        <v>0.83852044243428414</v>
      </c>
      <c r="AG16" s="1959">
        <v>2.0451833257890621</v>
      </c>
      <c r="AH16" s="1959">
        <v>3.6050026344250023E-2</v>
      </c>
      <c r="AI16" s="1959">
        <v>1.1703851427146952</v>
      </c>
      <c r="AJ16" s="1959">
        <v>-0.52981625521361742</v>
      </c>
      <c r="AK16" s="1959">
        <v>8.8244215867413059E-2</v>
      </c>
      <c r="AL16" s="1959">
        <v>-0.34957233172182967</v>
      </c>
    </row>
    <row r="17" spans="1:38" s="1996" customFormat="1" ht="22.5" x14ac:dyDescent="0.2">
      <c r="A17" s="1964">
        <v>7044</v>
      </c>
      <c r="B17" s="1965" t="s">
        <v>333</v>
      </c>
      <c r="C17" s="1959">
        <v>2.2848070684061574</v>
      </c>
      <c r="D17" s="1959">
        <v>0.75156864097083365</v>
      </c>
      <c r="E17" s="1959">
        <v>1.358561812510261</v>
      </c>
      <c r="F17" s="1959">
        <v>4.6736771824403274</v>
      </c>
      <c r="G17" s="1959">
        <v>1.2824755915935793</v>
      </c>
      <c r="H17" s="1959">
        <v>3.3654036504731359</v>
      </c>
      <c r="I17" s="1959">
        <v>4.2939097177956773</v>
      </c>
      <c r="J17" s="1959">
        <v>1.3672308033404774</v>
      </c>
      <c r="K17" s="1959">
        <v>2.4913447831104474</v>
      </c>
      <c r="L17" s="1959">
        <v>5.9683489337064559</v>
      </c>
      <c r="M17" s="1959">
        <v>1.0125</v>
      </c>
      <c r="N17" s="1959">
        <v>3.6318184371664515</v>
      </c>
      <c r="O17" s="1959">
        <v>9.3084795890570877</v>
      </c>
      <c r="P17" s="1959">
        <v>2.0908435472242251</v>
      </c>
      <c r="Q17" s="1959">
        <v>5.7429048414023374</v>
      </c>
      <c r="R17" s="1959">
        <v>5.3422672944585292</v>
      </c>
      <c r="S17" s="1959">
        <v>1.0986596352450011</v>
      </c>
      <c r="T17" s="1959">
        <v>3.1995238681607354</v>
      </c>
      <c r="U17" s="1959">
        <v>1.6044325403077568</v>
      </c>
      <c r="V17" s="1959">
        <v>1.1521792748669886</v>
      </c>
      <c r="W17" s="1959">
        <v>1.3638377317891273</v>
      </c>
      <c r="X17" s="1959">
        <v>1.695824585957546</v>
      </c>
      <c r="Y17" s="1959">
        <v>2.0613373554550023</v>
      </c>
      <c r="Z17" s="1959">
        <v>1.7419533084680205</v>
      </c>
      <c r="AA17" s="1959">
        <v>3.6068102272053153</v>
      </c>
      <c r="AB17" s="1959">
        <v>1.6843880993763418</v>
      </c>
      <c r="AC17" s="1959">
        <v>2.6806705811466984</v>
      </c>
      <c r="AD17" s="1959">
        <v>2.3325576321722057</v>
      </c>
      <c r="AE17" s="1959">
        <v>1.6538373599573204</v>
      </c>
      <c r="AF17" s="1959">
        <v>1.9278133536339617</v>
      </c>
      <c r="AG17" s="1959">
        <v>1.4629027612032426</v>
      </c>
      <c r="AH17" s="1959">
        <v>1.7498128171709049</v>
      </c>
      <c r="AI17" s="1959">
        <v>1.3772902904150568</v>
      </c>
      <c r="AJ17" s="1959">
        <v>2.136174050276181</v>
      </c>
      <c r="AK17" s="1959">
        <v>1.7317927363979815</v>
      </c>
      <c r="AL17" s="1959">
        <v>1.7285236147266643</v>
      </c>
    </row>
    <row r="18" spans="1:38" s="1996" customFormat="1" ht="11.25" x14ac:dyDescent="0.2">
      <c r="A18" s="1964">
        <v>7045</v>
      </c>
      <c r="B18" s="1965" t="s">
        <v>334</v>
      </c>
      <c r="C18" s="1959">
        <v>54.545454545454547</v>
      </c>
      <c r="D18" s="1959">
        <v>88.202440874301871</v>
      </c>
      <c r="E18" s="1959">
        <v>68.473978000328358</v>
      </c>
      <c r="F18" s="1959">
        <v>47.309853669392979</v>
      </c>
      <c r="G18" s="1959">
        <v>85.851398312096634</v>
      </c>
      <c r="H18" s="1959">
        <v>59.088569505483626</v>
      </c>
      <c r="I18" s="1959">
        <v>32.75772150431709</v>
      </c>
      <c r="J18" s="1959">
        <v>87.960978493828989</v>
      </c>
      <c r="K18" s="1959">
        <v>57.776118389790241</v>
      </c>
      <c r="L18" s="1959">
        <v>39.998070056933322</v>
      </c>
      <c r="M18" s="1959">
        <v>89.837500000000006</v>
      </c>
      <c r="N18" s="1959">
        <v>62.221223526768156</v>
      </c>
      <c r="O18" s="1959">
        <v>44.125773436587927</v>
      </c>
      <c r="P18" s="1959">
        <v>88.238404229752462</v>
      </c>
      <c r="Q18" s="1959">
        <v>64.665553700612136</v>
      </c>
      <c r="R18" s="1959">
        <v>53.788482433900761</v>
      </c>
      <c r="S18" s="1959">
        <v>87.835640518567345</v>
      </c>
      <c r="T18" s="1959">
        <v>70.233550876328863</v>
      </c>
      <c r="U18" s="1959">
        <v>59.030513103303399</v>
      </c>
      <c r="V18" s="1959">
        <v>88.309080018322121</v>
      </c>
      <c r="W18" s="1959">
        <v>72.446364154167455</v>
      </c>
      <c r="X18" s="1959">
        <v>61.404245393048754</v>
      </c>
      <c r="Y18" s="1959">
        <v>86.676721970839623</v>
      </c>
      <c r="Z18" s="1959">
        <v>73.095731454620804</v>
      </c>
      <c r="AA18" s="1959">
        <v>64.044610547547009</v>
      </c>
      <c r="AB18" s="1959">
        <v>85.729986708925466</v>
      </c>
      <c r="AC18" s="1959">
        <v>74.404262608839474</v>
      </c>
      <c r="AD18" s="1959">
        <v>69.993091411533712</v>
      </c>
      <c r="AE18" s="1959">
        <v>85.194217920382087</v>
      </c>
      <c r="AF18" s="1959">
        <v>77.284940217634684</v>
      </c>
      <c r="AG18" s="1959">
        <v>67.324389942800707</v>
      </c>
      <c r="AH18" s="1959">
        <v>84.861762014364544</v>
      </c>
      <c r="AI18" s="1959">
        <v>76.107441106817902</v>
      </c>
      <c r="AJ18" s="1959">
        <v>63.856949611092325</v>
      </c>
      <c r="AK18" s="1959">
        <v>84.700659073987254</v>
      </c>
      <c r="AL18" s="1959">
        <v>75.875046485682404</v>
      </c>
    </row>
    <row r="19" spans="1:38" s="1996" customFormat="1" ht="11.25" x14ac:dyDescent="0.2">
      <c r="A19" s="1964">
        <v>7046</v>
      </c>
      <c r="B19" s="1965" t="s">
        <v>335</v>
      </c>
      <c r="C19" s="1959">
        <v>0.74549596189687306</v>
      </c>
      <c r="D19" s="1959">
        <v>0</v>
      </c>
      <c r="E19" s="1959">
        <v>0.44327696601543259</v>
      </c>
      <c r="F19" s="1959">
        <v>0.53413453513603737</v>
      </c>
      <c r="G19" s="1959">
        <v>0</v>
      </c>
      <c r="H19" s="1959">
        <v>0.38009264758284833</v>
      </c>
      <c r="I19" s="1959">
        <v>0.71275424465434312</v>
      </c>
      <c r="J19" s="1959">
        <v>0</v>
      </c>
      <c r="K19" s="1959">
        <v>0.4174869323195981</v>
      </c>
      <c r="L19" s="1959">
        <v>0.56933320467046222</v>
      </c>
      <c r="M19" s="1959">
        <v>0</v>
      </c>
      <c r="N19" s="1959">
        <v>0.32863322285264873</v>
      </c>
      <c r="O19" s="1959">
        <v>0.40471650387204733</v>
      </c>
      <c r="P19" s="1959">
        <v>0</v>
      </c>
      <c r="Q19" s="1959">
        <v>0.23149693934335003</v>
      </c>
      <c r="R19" s="1959">
        <v>0.45635639261137267</v>
      </c>
      <c r="S19" s="1959">
        <v>3.9551746868820042E-2</v>
      </c>
      <c r="T19" s="1959">
        <v>0.27705947543405984</v>
      </c>
      <c r="U19" s="1959">
        <v>0.31773541305603697</v>
      </c>
      <c r="V19" s="1959">
        <v>3.5234840209999647E-3</v>
      </c>
      <c r="W19" s="1959">
        <v>0.19302575786342638</v>
      </c>
      <c r="X19" s="1959">
        <v>0.23559598787030558</v>
      </c>
      <c r="Y19" s="1959">
        <v>2.957442403809186E-3</v>
      </c>
      <c r="Z19" s="1959">
        <v>0.14090343970161626</v>
      </c>
      <c r="AA19" s="1959">
        <v>0.23729014652666547</v>
      </c>
      <c r="AB19" s="1959">
        <v>5.3675493303343216E-2</v>
      </c>
      <c r="AC19" s="1959">
        <v>0.16658199732996232</v>
      </c>
      <c r="AD19" s="1959">
        <v>0.25452694349501853</v>
      </c>
      <c r="AE19" s="1959">
        <v>6.6051876127327699E-2</v>
      </c>
      <c r="AF19" s="1959">
        <v>0.18584031167435403</v>
      </c>
      <c r="AG19" s="1959">
        <v>0.26542117608328875</v>
      </c>
      <c r="AH19" s="1959">
        <v>0.25789634230886554</v>
      </c>
      <c r="AI19" s="1959">
        <v>0.27670447463542314</v>
      </c>
      <c r="AJ19" s="1959">
        <v>0.46218013752677262</v>
      </c>
      <c r="AK19" s="1959">
        <v>0.45225160632049194</v>
      </c>
      <c r="AL19" s="1959">
        <v>0.48791372257344739</v>
      </c>
    </row>
    <row r="20" spans="1:38" s="1997" customFormat="1" ht="11.25" x14ac:dyDescent="0.2">
      <c r="A20" s="1957">
        <v>705</v>
      </c>
      <c r="B20" s="1958" t="s">
        <v>336</v>
      </c>
      <c r="C20" s="1963">
        <v>0.39211227228717227</v>
      </c>
      <c r="D20" s="1963">
        <v>3.5497150094996832</v>
      </c>
      <c r="E20" s="1963">
        <v>1.4244691719358313</v>
      </c>
      <c r="F20" s="1963">
        <v>0.35336536300123783</v>
      </c>
      <c r="G20" s="1963">
        <v>4.4344242713807933</v>
      </c>
      <c r="H20" s="1963">
        <v>1.3961651367963754</v>
      </c>
      <c r="I20" s="1963">
        <v>0.36989642899988001</v>
      </c>
      <c r="J20" s="1963">
        <v>4.4125954961453884</v>
      </c>
      <c r="K20" s="1963">
        <v>1.483429592959296</v>
      </c>
      <c r="L20" s="1963">
        <v>0.23694051574503575</v>
      </c>
      <c r="M20" s="1963">
        <v>4.2977676217261385</v>
      </c>
      <c r="N20" s="1963">
        <v>1.4034509337766179</v>
      </c>
      <c r="O20" s="1963">
        <v>0.21297359940631702</v>
      </c>
      <c r="P20" s="1963">
        <v>3.9825519540392937</v>
      </c>
      <c r="Q20" s="1963">
        <v>1.3399900581382784</v>
      </c>
      <c r="R20" s="1963">
        <v>0.20463615109050168</v>
      </c>
      <c r="S20" s="1963">
        <v>3.9908952959028832</v>
      </c>
      <c r="T20" s="1963">
        <v>1.3998479728334063</v>
      </c>
      <c r="U20" s="1963">
        <v>0.23630200073262089</v>
      </c>
      <c r="V20" s="1963">
        <v>3.9913996203023858</v>
      </c>
      <c r="W20" s="1963">
        <v>1.4000186693090919</v>
      </c>
      <c r="X20" s="1963">
        <v>0.22914006359080835</v>
      </c>
      <c r="Y20" s="1963">
        <v>4.5312935335984399</v>
      </c>
      <c r="Z20" s="1963">
        <v>1.6456552589023465</v>
      </c>
      <c r="AA20" s="1963">
        <v>0.23537796621010407</v>
      </c>
      <c r="AB20" s="1963">
        <v>3.8995004543420806</v>
      </c>
      <c r="AC20" s="1963">
        <v>1.4281571367620645</v>
      </c>
      <c r="AD20" s="1963">
        <v>0.25167324630150134</v>
      </c>
      <c r="AE20" s="1963">
        <v>3.4597569364824583</v>
      </c>
      <c r="AF20" s="1963">
        <v>1.2631099759970676</v>
      </c>
      <c r="AG20" s="1963">
        <v>0.18182699767261443</v>
      </c>
      <c r="AH20" s="1963">
        <v>3.2474069911732339</v>
      </c>
      <c r="AI20" s="1963">
        <v>1.0996909995397866</v>
      </c>
      <c r="AJ20" s="1963">
        <v>0.32807592516728118</v>
      </c>
      <c r="AK20" s="1963">
        <v>4.0443610681968662</v>
      </c>
      <c r="AL20" s="1963">
        <v>1.4712326239744469</v>
      </c>
    </row>
    <row r="21" spans="1:38" s="1997" customFormat="1" ht="22.5" x14ac:dyDescent="0.2">
      <c r="A21" s="1957">
        <v>706</v>
      </c>
      <c r="B21" s="1958" t="s">
        <v>350</v>
      </c>
      <c r="C21" s="1963">
        <v>1.1508391822839679</v>
      </c>
      <c r="D21" s="1963">
        <v>6.7115262824572515</v>
      </c>
      <c r="E21" s="1963">
        <v>3.0670679515144821</v>
      </c>
      <c r="F21" s="1963">
        <v>1.044211132057941</v>
      </c>
      <c r="G21" s="1963">
        <v>8.4736821149864632</v>
      </c>
      <c r="H21" s="1963">
        <v>2.9741308071891224</v>
      </c>
      <c r="I21" s="1963">
        <v>1.088837982507755</v>
      </c>
      <c r="J21" s="1963">
        <v>8.0108120322970358</v>
      </c>
      <c r="K21" s="1963">
        <v>2.9472143642935724</v>
      </c>
      <c r="L21" s="1963">
        <v>0.73329704758577918</v>
      </c>
      <c r="M21" s="1963">
        <v>6.7243004841879861</v>
      </c>
      <c r="N21" s="1963">
        <v>2.4619013567853196</v>
      </c>
      <c r="O21" s="1963">
        <v>0.54793685002388959</v>
      </c>
      <c r="P21" s="1963">
        <v>5.6103269735442227</v>
      </c>
      <c r="Q21" s="1963">
        <v>1.9905336186215392</v>
      </c>
      <c r="R21" s="1963">
        <v>0.5594684320787825</v>
      </c>
      <c r="S21" s="1963">
        <v>4.9198390182753844</v>
      </c>
      <c r="T21" s="1963">
        <v>1.8245325577744544</v>
      </c>
      <c r="U21" s="1963">
        <v>0.48234404809042153</v>
      </c>
      <c r="V21" s="1963">
        <v>5.4358516891969169</v>
      </c>
      <c r="W21" s="1963">
        <v>1.9360432553530653</v>
      </c>
      <c r="X21" s="1963">
        <v>0.36887405585807131</v>
      </c>
      <c r="Y21" s="1963">
        <v>5.8904283072870491</v>
      </c>
      <c r="Z21" s="1963">
        <v>2.029470974555295</v>
      </c>
      <c r="AA21" s="1963">
        <v>0.34009192167469232</v>
      </c>
      <c r="AB21" s="1963">
        <v>6.1149370148110904</v>
      </c>
      <c r="AC21" s="1963">
        <v>2.0975963049508737</v>
      </c>
      <c r="AD21" s="1963">
        <v>0.47128959071660459</v>
      </c>
      <c r="AE21" s="1963">
        <v>5.4891080027516628</v>
      </c>
      <c r="AF21" s="1963">
        <v>2.0236955056578338</v>
      </c>
      <c r="AG21" s="1963">
        <v>0.54357613875651112</v>
      </c>
      <c r="AH21" s="1963">
        <v>5.5887242162440591</v>
      </c>
      <c r="AI21" s="1963">
        <v>2.0547434857881703</v>
      </c>
      <c r="AJ21" s="1963">
        <v>0.50867130957257956</v>
      </c>
      <c r="AK21" s="1963">
        <v>5.1763775472669753</v>
      </c>
      <c r="AL21" s="1963">
        <v>1.9098493453180583</v>
      </c>
    </row>
    <row r="22" spans="1:38" s="1997" customFormat="1" ht="11.25" x14ac:dyDescent="0.2">
      <c r="A22" s="1957">
        <v>707</v>
      </c>
      <c r="B22" s="1958" t="s">
        <v>337</v>
      </c>
      <c r="C22" s="1963">
        <v>4.3259838124476699</v>
      </c>
      <c r="D22" s="1963">
        <v>26.629195693476884</v>
      </c>
      <c r="E22" s="1963">
        <v>10.424110224480216</v>
      </c>
      <c r="F22" s="1963">
        <v>10.547611411992843</v>
      </c>
      <c r="G22" s="1963">
        <v>12.340738971173753</v>
      </c>
      <c r="H22" s="1963">
        <v>10.304653621450889</v>
      </c>
      <c r="I22" s="1963">
        <v>10.07660712143457</v>
      </c>
      <c r="J22" s="1963">
        <v>15.248963557193392</v>
      </c>
      <c r="K22" s="1963">
        <v>9.9780960238881029</v>
      </c>
      <c r="L22" s="1963">
        <v>10.280239702565186</v>
      </c>
      <c r="M22" s="1963">
        <v>14.655874974032823</v>
      </c>
      <c r="N22" s="1963">
        <v>9.6022046600607354</v>
      </c>
      <c r="O22" s="1963">
        <v>10.605729447285222</v>
      </c>
      <c r="P22" s="1963">
        <v>15.317398397049436</v>
      </c>
      <c r="Q22" s="1963">
        <v>10.07758974691478</v>
      </c>
      <c r="R22" s="1963">
        <v>11.556838784626526</v>
      </c>
      <c r="S22" s="1963">
        <v>15.910140529128455</v>
      </c>
      <c r="T22" s="1963">
        <v>10.603068635308309</v>
      </c>
      <c r="U22" s="1963">
        <v>12.114288860139283</v>
      </c>
      <c r="V22" s="1963">
        <v>15.584757199386994</v>
      </c>
      <c r="W22" s="1963">
        <v>10.783500639064812</v>
      </c>
      <c r="X22" s="1963">
        <v>12.376721264237375</v>
      </c>
      <c r="Y22" s="1963">
        <v>15.702236518831842</v>
      </c>
      <c r="Z22" s="1963">
        <v>11.144846704729217</v>
      </c>
      <c r="AA22" s="1963">
        <v>11.861550972670205</v>
      </c>
      <c r="AB22" s="1963">
        <v>15.537115365987537</v>
      </c>
      <c r="AC22" s="1963">
        <v>10.665779952050604</v>
      </c>
      <c r="AD22" s="1963">
        <v>11.971216090085207</v>
      </c>
      <c r="AE22" s="1963">
        <v>15.925705113506076</v>
      </c>
      <c r="AF22" s="1963">
        <v>10.73806061036028</v>
      </c>
      <c r="AG22" s="1963">
        <v>11.884212567882079</v>
      </c>
      <c r="AH22" s="1963">
        <v>15.253681721336424</v>
      </c>
      <c r="AI22" s="1963">
        <v>10.677244271073027</v>
      </c>
      <c r="AJ22" s="1963">
        <v>12.248736856479585</v>
      </c>
      <c r="AK22" s="1963">
        <v>15.479474729640256</v>
      </c>
      <c r="AL22" s="1963">
        <v>11.08476560022601</v>
      </c>
    </row>
    <row r="23" spans="1:38" s="1996" customFormat="1" ht="11.25" x14ac:dyDescent="0.2">
      <c r="A23" s="1964">
        <v>7072</v>
      </c>
      <c r="B23" s="1965" t="s">
        <v>338</v>
      </c>
      <c r="C23" s="1966">
        <v>0.45400238948626043</v>
      </c>
      <c r="D23" s="1966">
        <v>0.68375052024496108</v>
      </c>
      <c r="E23" s="1966">
        <v>0.67544301115143168</v>
      </c>
      <c r="F23" s="1966">
        <v>0.32962036826551488</v>
      </c>
      <c r="G23" s="1966">
        <v>1.41151798677206</v>
      </c>
      <c r="H23" s="1966">
        <v>0.60845213849287172</v>
      </c>
      <c r="I23" s="1966">
        <v>0.22110096944271218</v>
      </c>
      <c r="J23" s="1966">
        <v>1.1228270162439442</v>
      </c>
      <c r="K23" s="1966">
        <v>0.65708519958655309</v>
      </c>
      <c r="L23" s="1966">
        <v>0.17911705826572544</v>
      </c>
      <c r="M23" s="1966">
        <v>1.1230442130513003</v>
      </c>
      <c r="N23" s="1966">
        <v>0.64798471916632416</v>
      </c>
      <c r="O23" s="1966">
        <v>0.33787831588028083</v>
      </c>
      <c r="P23" s="1966">
        <v>1.3798851639192442</v>
      </c>
      <c r="Q23" s="1966">
        <v>0.83855194303851766</v>
      </c>
      <c r="R23" s="1966">
        <v>2.5656123822341859</v>
      </c>
      <c r="S23" s="1966">
        <v>1.2233049968899026</v>
      </c>
      <c r="T23" s="1966">
        <v>2.8812436686667184</v>
      </c>
      <c r="U23" s="1966">
        <v>34.839983919738522</v>
      </c>
      <c r="V23" s="1966">
        <v>37.935715858222643</v>
      </c>
      <c r="W23" s="1966">
        <v>37.156032028765964</v>
      </c>
      <c r="X23" s="1966">
        <v>31.537234890767024</v>
      </c>
      <c r="Y23" s="1966">
        <v>36.658918605026294</v>
      </c>
      <c r="Z23" s="1966">
        <v>33.481144506958842</v>
      </c>
      <c r="AA23" s="1966">
        <v>37.378094812577999</v>
      </c>
      <c r="AB23" s="1966">
        <v>34.321933262082887</v>
      </c>
      <c r="AC23" s="1966">
        <v>36.792130512769411</v>
      </c>
      <c r="AD23" s="1966">
        <v>35.780861640430821</v>
      </c>
      <c r="AE23" s="1966">
        <v>34.449691873524159</v>
      </c>
      <c r="AF23" s="1966">
        <v>35.727853328194684</v>
      </c>
      <c r="AG23" s="1966">
        <v>35.609372267879003</v>
      </c>
      <c r="AH23" s="1966">
        <v>34.16730621642364</v>
      </c>
      <c r="AI23" s="1966">
        <v>35.237130894064201</v>
      </c>
      <c r="AJ23" s="1966">
        <v>34.573148638479331</v>
      </c>
      <c r="AK23" s="1966">
        <v>33.838293827600545</v>
      </c>
      <c r="AL23" s="1966">
        <v>33.942759060114689</v>
      </c>
    </row>
    <row r="24" spans="1:38" s="1996" customFormat="1" ht="11.25" x14ac:dyDescent="0.2">
      <c r="A24" s="1964">
        <v>7073</v>
      </c>
      <c r="B24" s="1965" t="s">
        <v>339</v>
      </c>
      <c r="C24" s="1966">
        <v>11.302270011947432</v>
      </c>
      <c r="D24" s="1966">
        <v>2.5269040965574647</v>
      </c>
      <c r="E24" s="1966">
        <v>4.5479829417529736</v>
      </c>
      <c r="F24" s="1966">
        <v>3.9696521936803819</v>
      </c>
      <c r="G24" s="1966">
        <v>6.3639296660751734</v>
      </c>
      <c r="H24" s="1966">
        <v>4.1216904276985744</v>
      </c>
      <c r="I24" s="1966">
        <v>3.8437553149271499</v>
      </c>
      <c r="J24" s="1966">
        <v>4.2348247363921345</v>
      </c>
      <c r="K24" s="1966">
        <v>4.0852488064182708</v>
      </c>
      <c r="L24" s="1966">
        <v>3.3294700242334843</v>
      </c>
      <c r="M24" s="1966">
        <v>6.2258082102164316</v>
      </c>
      <c r="N24" s="1966">
        <v>4.9904494789525859</v>
      </c>
      <c r="O24" s="1966">
        <v>2.8755601351513262</v>
      </c>
      <c r="P24" s="1966">
        <v>6.4410075939988891</v>
      </c>
      <c r="Q24" s="1966">
        <v>4.8726087329501588</v>
      </c>
      <c r="R24" s="1966">
        <v>2.6917900403768504</v>
      </c>
      <c r="S24" s="1966">
        <v>5.772340866680489</v>
      </c>
      <c r="T24" s="1966">
        <v>4.5527156549520766</v>
      </c>
      <c r="U24" s="1966">
        <v>51.109013685700802</v>
      </c>
      <c r="V24" s="1966">
        <v>62.365157408086887</v>
      </c>
      <c r="W24" s="1966">
        <v>55.855570907759152</v>
      </c>
      <c r="X24" s="1966">
        <v>49.966512517939719</v>
      </c>
      <c r="Y24" s="1966">
        <v>58.858454043939737</v>
      </c>
      <c r="Z24" s="1966">
        <v>53.277102457802776</v>
      </c>
      <c r="AA24" s="1966">
        <v>56.211194478253503</v>
      </c>
      <c r="AB24" s="1966">
        <v>61.192257451609073</v>
      </c>
      <c r="AC24" s="1966">
        <v>55.99607095065911</v>
      </c>
      <c r="AD24" s="1966">
        <v>57.798260149130073</v>
      </c>
      <c r="AE24" s="1966">
        <v>60.19697056960203</v>
      </c>
      <c r="AF24" s="1966">
        <v>57.462974178274514</v>
      </c>
      <c r="AG24" s="1966">
        <v>57.89036544850498</v>
      </c>
      <c r="AH24" s="1966">
        <v>61.479662317728319</v>
      </c>
      <c r="AI24" s="1966">
        <v>57.982813825565806</v>
      </c>
      <c r="AJ24" s="1966">
        <v>58.659661640513953</v>
      </c>
      <c r="AK24" s="1966">
        <v>61.349729697617775</v>
      </c>
      <c r="AL24" s="1966">
        <v>58.818251563658116</v>
      </c>
    </row>
    <row r="25" spans="1:38" s="1996" customFormat="1" ht="11.25" x14ac:dyDescent="0.2">
      <c r="A25" s="1964">
        <v>7074</v>
      </c>
      <c r="B25" s="1965" t="s">
        <v>340</v>
      </c>
      <c r="C25" s="1966">
        <v>6.31620868180008</v>
      </c>
      <c r="D25" s="1966">
        <v>0.1516142457934479</v>
      </c>
      <c r="E25" s="1966">
        <v>2.2329351309829684</v>
      </c>
      <c r="F25" s="1966">
        <v>2.3528074562400545</v>
      </c>
      <c r="G25" s="1966">
        <v>0.57267301177609287</v>
      </c>
      <c r="H25" s="1966">
        <v>2.2836048879837065</v>
      </c>
      <c r="I25" s="1966">
        <v>2.4292760360564656</v>
      </c>
      <c r="J25" s="1966">
        <v>0.32487888287261329</v>
      </c>
      <c r="K25" s="1966">
        <v>2.2444258502731702</v>
      </c>
      <c r="L25" s="1966">
        <v>2.4180802865872932</v>
      </c>
      <c r="M25" s="1966">
        <v>0.31619691435424957</v>
      </c>
      <c r="N25" s="1966">
        <v>2.3549892405522379</v>
      </c>
      <c r="O25" s="1966">
        <v>2.23335170496753</v>
      </c>
      <c r="P25" s="1966">
        <v>0.27319874050750137</v>
      </c>
      <c r="Q25" s="1966">
        <v>2.1210431500386036</v>
      </c>
      <c r="R25" s="1966">
        <v>2.0482839838492599</v>
      </c>
      <c r="S25" s="1966">
        <v>0.25710138917686087</v>
      </c>
      <c r="T25" s="1966">
        <v>1.8838151640302345</v>
      </c>
      <c r="U25" s="1966">
        <v>2.2459930435390558</v>
      </c>
      <c r="V25" s="1966">
        <v>0.6090849049680781</v>
      </c>
      <c r="W25" s="1966">
        <v>2.2972815501656374</v>
      </c>
      <c r="X25" s="1966">
        <v>2.053898899697018</v>
      </c>
      <c r="Y25" s="1966">
        <v>0.57624931444978544</v>
      </c>
      <c r="Z25" s="1966">
        <v>2.0574770506366598</v>
      </c>
      <c r="AA25" s="1966">
        <v>1.9551049963794351</v>
      </c>
      <c r="AB25" s="1966">
        <v>0.46609666310414438</v>
      </c>
      <c r="AC25" s="1966">
        <v>1.9175469065854283</v>
      </c>
      <c r="AD25" s="1966">
        <v>1.6717954787548823</v>
      </c>
      <c r="AE25" s="1966">
        <v>0.46650924379427516</v>
      </c>
      <c r="AF25" s="1966">
        <v>1.661344491548753</v>
      </c>
      <c r="AG25" s="1966">
        <v>1.8082998193157311</v>
      </c>
      <c r="AH25" s="1966">
        <v>0.40214888718342284</v>
      </c>
      <c r="AI25" s="1966">
        <v>1.7610355491092198</v>
      </c>
      <c r="AJ25" s="1966">
        <v>1.7224560327768332</v>
      </c>
      <c r="AK25" s="1966">
        <v>0.39802768371650926</v>
      </c>
      <c r="AL25" s="1966">
        <v>1.6735367931029999</v>
      </c>
    </row>
    <row r="26" spans="1:38" s="1997" customFormat="1" ht="22.5" x14ac:dyDescent="0.2">
      <c r="A26" s="1957">
        <v>708</v>
      </c>
      <c r="B26" s="1958" t="s">
        <v>341</v>
      </c>
      <c r="C26" s="1963">
        <v>0.53441663824024976</v>
      </c>
      <c r="D26" s="1963">
        <v>3.8727042431918934</v>
      </c>
      <c r="E26" s="1963">
        <v>1.6853963608250269</v>
      </c>
      <c r="F26" s="1963">
        <v>0.59523631121328102</v>
      </c>
      <c r="G26" s="1963">
        <v>5.0485746137920051</v>
      </c>
      <c r="H26" s="1963">
        <v>1.7791792479806499</v>
      </c>
      <c r="I26" s="1963">
        <v>0.6755251386754566</v>
      </c>
      <c r="J26" s="1963">
        <v>4.8410787696533024</v>
      </c>
      <c r="K26" s="1963">
        <v>1.8679769762690555</v>
      </c>
      <c r="L26" s="1963">
        <v>0.62362743744093407</v>
      </c>
      <c r="M26" s="1963">
        <v>4.9968839387014814</v>
      </c>
      <c r="N26" s="1963">
        <v>1.8689462393551324</v>
      </c>
      <c r="O26" s="1963">
        <v>0.71236873405239454</v>
      </c>
      <c r="P26" s="1963">
        <v>5.205333711610753</v>
      </c>
      <c r="Q26" s="1963">
        <v>2.0845490501199508</v>
      </c>
      <c r="R26" s="1963">
        <v>0.90044767195998654</v>
      </c>
      <c r="S26" s="1963">
        <v>6.3699940621495017</v>
      </c>
      <c r="T26" s="1963">
        <v>2.6303178524510251</v>
      </c>
      <c r="U26" s="1963">
        <v>0.84611361552648123</v>
      </c>
      <c r="V26" s="1963">
        <v>7.1433472860769918</v>
      </c>
      <c r="W26" s="1963">
        <v>2.7996783134433385</v>
      </c>
      <c r="X26" s="1963">
        <v>0.85399574087633734</v>
      </c>
      <c r="Y26" s="1963">
        <v>7.3068058053240801</v>
      </c>
      <c r="Z26" s="1963">
        <v>2.9150853107158179</v>
      </c>
      <c r="AA26" s="1963">
        <v>0.87115432059283082</v>
      </c>
      <c r="AB26" s="1963">
        <v>7.6085001176215536</v>
      </c>
      <c r="AC26" s="1963">
        <v>3.0253062885375432</v>
      </c>
      <c r="AD26" s="1963">
        <v>0.6689443006901975</v>
      </c>
      <c r="AE26" s="1963">
        <v>6.6594817702361846</v>
      </c>
      <c r="AF26" s="1963">
        <v>2.5798718267059226</v>
      </c>
      <c r="AG26" s="1963">
        <v>0.65578937160589601</v>
      </c>
      <c r="AH26" s="1963">
        <v>6.415677460139074</v>
      </c>
      <c r="AI26" s="1963">
        <v>2.4385468942897006</v>
      </c>
      <c r="AJ26" s="1963">
        <v>0.58224088488324455</v>
      </c>
      <c r="AK26" s="1963">
        <v>6.1401088795703673</v>
      </c>
      <c r="AL26" s="1963">
        <v>2.3269892702501687</v>
      </c>
    </row>
    <row r="27" spans="1:38" s="1997" customFormat="1" ht="11.25" x14ac:dyDescent="0.2">
      <c r="A27" s="1957">
        <v>709</v>
      </c>
      <c r="B27" s="1958" t="s">
        <v>342</v>
      </c>
      <c r="C27" s="1963">
        <v>12.470410684198013</v>
      </c>
      <c r="D27" s="1963">
        <v>27.260924635845473</v>
      </c>
      <c r="E27" s="1963">
        <v>13.075075240908966</v>
      </c>
      <c r="F27" s="1963">
        <v>11.05892719594544</v>
      </c>
      <c r="G27" s="1963">
        <v>35.346989966555185</v>
      </c>
      <c r="H27" s="1963">
        <v>12.501737992114107</v>
      </c>
      <c r="I27" s="1963">
        <v>11.098892310153158</v>
      </c>
      <c r="J27" s="1963">
        <v>32.264008274159764</v>
      </c>
      <c r="K27" s="1963">
        <v>12.423385195662423</v>
      </c>
      <c r="L27" s="1963">
        <v>11.308696935479066</v>
      </c>
      <c r="M27" s="1963">
        <v>31.528148420396619</v>
      </c>
      <c r="N27" s="1963">
        <v>12.644059769132902</v>
      </c>
      <c r="O27" s="1963">
        <v>11.178826662871433</v>
      </c>
      <c r="P27" s="1963">
        <v>29.57727498404142</v>
      </c>
      <c r="Q27" s="1963">
        <v>12.555706844755669</v>
      </c>
      <c r="R27" s="1963">
        <v>11.330572446544274</v>
      </c>
      <c r="S27" s="1963">
        <v>28.899518374348485</v>
      </c>
      <c r="T27" s="1963">
        <v>12.593467789244079</v>
      </c>
      <c r="U27" s="1963">
        <v>10.62384998634276</v>
      </c>
      <c r="V27" s="1963">
        <v>27.578398408014824</v>
      </c>
      <c r="W27" s="1963">
        <v>11.901864058707796</v>
      </c>
      <c r="X27" s="1963">
        <v>10.362420240113524</v>
      </c>
      <c r="Y27" s="1963">
        <v>26.492236772118233</v>
      </c>
      <c r="Z27" s="1963">
        <v>11.650110557407347</v>
      </c>
      <c r="AA27" s="1963">
        <v>10.188503394523076</v>
      </c>
      <c r="AB27" s="1963">
        <v>25.81677790744337</v>
      </c>
      <c r="AC27" s="1963">
        <v>11.514839563870023</v>
      </c>
      <c r="AD27" s="1963">
        <v>10.596842837939077</v>
      </c>
      <c r="AE27" s="1963">
        <v>27.07223113964687</v>
      </c>
      <c r="AF27" s="1963">
        <v>12.004865619050998</v>
      </c>
      <c r="AG27" s="1963">
        <v>10.408296852488085</v>
      </c>
      <c r="AH27" s="1963">
        <v>28.367867762403129</v>
      </c>
      <c r="AI27" s="1963">
        <v>11.797389201785336</v>
      </c>
      <c r="AJ27" s="1963">
        <v>10.774443534070736</v>
      </c>
      <c r="AK27" s="1963">
        <v>28.142242330611346</v>
      </c>
      <c r="AL27" s="1963">
        <v>12.028014967453284</v>
      </c>
    </row>
    <row r="28" spans="1:38" s="1996" customFormat="1" ht="11.25" x14ac:dyDescent="0.2">
      <c r="A28" s="1964">
        <v>7091</v>
      </c>
      <c r="B28" s="1965" t="s">
        <v>343</v>
      </c>
      <c r="C28" s="1966">
        <v>0.85377984084880632</v>
      </c>
      <c r="D28" s="1966">
        <v>48.20827041468231</v>
      </c>
      <c r="E28" s="1966">
        <v>35.369768129408286</v>
      </c>
      <c r="F28" s="1966">
        <v>0.34419209713263593</v>
      </c>
      <c r="G28" s="1966">
        <v>47.478246177240855</v>
      </c>
      <c r="H28" s="1966">
        <v>35.435945860875037</v>
      </c>
      <c r="I28" s="1966">
        <v>0.48125176930797542</v>
      </c>
      <c r="J28" s="1966">
        <v>47.241527934917301</v>
      </c>
      <c r="K28" s="1966">
        <v>34.712998102466791</v>
      </c>
      <c r="L28" s="1966">
        <v>1.1757099755758824</v>
      </c>
      <c r="M28" s="1966">
        <v>47.384693360364928</v>
      </c>
      <c r="N28" s="1966">
        <v>34.358531793393439</v>
      </c>
      <c r="O28" s="1966">
        <v>1.4436411585504478</v>
      </c>
      <c r="P28" s="1966">
        <v>47.878947747056422</v>
      </c>
      <c r="Q28" s="1966">
        <v>34.397700278858402</v>
      </c>
      <c r="R28" s="1966">
        <v>1.5164839879024474</v>
      </c>
      <c r="S28" s="1966">
        <v>47.389448211309727</v>
      </c>
      <c r="T28" s="1966">
        <v>34.085093819708696</v>
      </c>
      <c r="U28" s="1966">
        <v>1.2974847530593534</v>
      </c>
      <c r="V28" s="1966">
        <v>47.540847640374885</v>
      </c>
      <c r="W28" s="1966">
        <v>35.376540323675357</v>
      </c>
      <c r="X28" s="1966">
        <v>0.94849916196861195</v>
      </c>
      <c r="Y28" s="1966">
        <v>48.174847505593057</v>
      </c>
      <c r="Z28" s="1966">
        <v>35.745446304637262</v>
      </c>
      <c r="AA28" s="1966">
        <v>0.9847180370210934</v>
      </c>
      <c r="AB28" s="1966">
        <v>46.976951938538505</v>
      </c>
      <c r="AC28" s="1966">
        <v>34.685777578522639</v>
      </c>
      <c r="AD28" s="1966">
        <v>0.83400187190800912</v>
      </c>
      <c r="AE28" s="1966">
        <v>47.427622774474429</v>
      </c>
      <c r="AF28" s="1966">
        <v>34.484074707902934</v>
      </c>
      <c r="AG28" s="1966">
        <v>0.83187754762498956</v>
      </c>
      <c r="AH28" s="1966">
        <v>47.263993661378983</v>
      </c>
      <c r="AI28" s="1966">
        <v>35.476600329415845</v>
      </c>
      <c r="AJ28" s="1966">
        <v>1.6365393450674102</v>
      </c>
      <c r="AK28" s="1966">
        <v>47.985491618468778</v>
      </c>
      <c r="AL28" s="1966">
        <v>35.210373051158221</v>
      </c>
    </row>
    <row r="29" spans="1:38" s="1996" customFormat="1" ht="11.25" x14ac:dyDescent="0.2">
      <c r="A29" s="1964">
        <v>7092</v>
      </c>
      <c r="B29" s="1965" t="s">
        <v>344</v>
      </c>
      <c r="C29" s="1966">
        <v>1.7628205128205128</v>
      </c>
      <c r="D29" s="1966">
        <v>40.660936229527238</v>
      </c>
      <c r="E29" s="1966">
        <v>30.269882164125523</v>
      </c>
      <c r="F29" s="1966">
        <v>1.3361157786329882</v>
      </c>
      <c r="G29" s="1966">
        <v>41.457576525583619</v>
      </c>
      <c r="H29" s="1966">
        <v>31.692372258944498</v>
      </c>
      <c r="I29" s="1966">
        <v>1.2430192758061611</v>
      </c>
      <c r="J29" s="1966">
        <v>41.783847853025158</v>
      </c>
      <c r="K29" s="1966">
        <v>31.44765970904491</v>
      </c>
      <c r="L29" s="1966">
        <v>1.1302140702073655</v>
      </c>
      <c r="M29" s="1966">
        <v>41.434363912823109</v>
      </c>
      <c r="N29" s="1966">
        <v>30.789004976037898</v>
      </c>
      <c r="O29" s="1966">
        <v>1.059427999818124</v>
      </c>
      <c r="P29" s="1966">
        <v>41.085345675163666</v>
      </c>
      <c r="Q29" s="1966">
        <v>30.233759080111543</v>
      </c>
      <c r="R29" s="1966">
        <v>1.1218120589433946</v>
      </c>
      <c r="S29" s="1966">
        <v>40.885327488984771</v>
      </c>
      <c r="T29" s="1966">
        <v>30.168285001968247</v>
      </c>
      <c r="U29" s="1966">
        <v>1.3632558695738828</v>
      </c>
      <c r="V29" s="1966">
        <v>40.304387492742805</v>
      </c>
      <c r="W29" s="1966">
        <v>30.289135910468922</v>
      </c>
      <c r="X29" s="1966">
        <v>1.3998933414596983</v>
      </c>
      <c r="Y29" s="1966">
        <v>39.946842075071231</v>
      </c>
      <c r="Z29" s="1966">
        <v>30.530296592164529</v>
      </c>
      <c r="AA29" s="1966">
        <v>1.4869421724781173</v>
      </c>
      <c r="AB29" s="1966">
        <v>39.533678756476682</v>
      </c>
      <c r="AC29" s="1966">
        <v>30.250006593000869</v>
      </c>
      <c r="AD29" s="1966">
        <v>1.4741275571600481</v>
      </c>
      <c r="AE29" s="1966">
        <v>39.020175839812978</v>
      </c>
      <c r="AF29" s="1966">
        <v>29.425162823338216</v>
      </c>
      <c r="AG29" s="1966">
        <v>1.5888861159637302</v>
      </c>
      <c r="AH29" s="1966">
        <v>39.116224558855087</v>
      </c>
      <c r="AI29" s="1966">
        <v>30.441243854413059</v>
      </c>
      <c r="AJ29" s="1966">
        <v>1.6666402623532581</v>
      </c>
      <c r="AK29" s="1966">
        <v>38.367153547037873</v>
      </c>
      <c r="AL29" s="1966">
        <v>29.369539947511594</v>
      </c>
    </row>
    <row r="30" spans="1:38" s="1996" customFormat="1" ht="11.25" x14ac:dyDescent="0.2">
      <c r="A30" s="1964">
        <v>7094</v>
      </c>
      <c r="B30" s="1965" t="s">
        <v>345</v>
      </c>
      <c r="C30" s="1966">
        <v>32.114832007073389</v>
      </c>
      <c r="D30" s="1966">
        <v>0.10163782088512022</v>
      </c>
      <c r="E30" s="1966">
        <v>24.551252270135574</v>
      </c>
      <c r="F30" s="1966">
        <v>28.773917285489727</v>
      </c>
      <c r="G30" s="1966">
        <v>8.7296893920193741E-2</v>
      </c>
      <c r="H30" s="1966">
        <v>22.255796873360612</v>
      </c>
      <c r="I30" s="1966">
        <v>31.600483825308181</v>
      </c>
      <c r="J30" s="1966">
        <v>8.6202252033834387E-2</v>
      </c>
      <c r="K30" s="1966">
        <v>24.296331435800127</v>
      </c>
      <c r="L30" s="1966">
        <v>32.888750538767297</v>
      </c>
      <c r="M30" s="1966">
        <v>0.19260010136847441</v>
      </c>
      <c r="N30" s="1966">
        <v>25.175813885165532</v>
      </c>
      <c r="O30" s="1966">
        <v>33.233301505024329</v>
      </c>
      <c r="P30" s="1966">
        <v>0.39327594062492505</v>
      </c>
      <c r="Q30" s="1966">
        <v>25.338244913416187</v>
      </c>
      <c r="R30" s="1966">
        <v>31.869758263443511</v>
      </c>
      <c r="S30" s="1966">
        <v>0.17578704654932312</v>
      </c>
      <c r="T30" s="1966">
        <v>24.197939902899883</v>
      </c>
      <c r="U30" s="1966">
        <v>31.041973930721092</v>
      </c>
      <c r="V30" s="1966">
        <v>0.17624616405407648</v>
      </c>
      <c r="W30" s="1966">
        <v>23.375213043543837</v>
      </c>
      <c r="X30" s="1966">
        <v>31.494743257656559</v>
      </c>
      <c r="Y30" s="1966">
        <v>0.11472933437864505</v>
      </c>
      <c r="Z30" s="1966">
        <v>23.194810345315997</v>
      </c>
      <c r="AA30" s="1966">
        <v>32.967427177500362</v>
      </c>
      <c r="AB30" s="1966">
        <v>0.12328032874754333</v>
      </c>
      <c r="AC30" s="1966">
        <v>23.953690761887181</v>
      </c>
      <c r="AD30" s="1966">
        <v>34.39630966706779</v>
      </c>
      <c r="AE30" s="1966">
        <v>0.11180566143212887</v>
      </c>
      <c r="AF30" s="1966">
        <v>25.212070472649373</v>
      </c>
      <c r="AG30" s="1966">
        <v>30.736211629648114</v>
      </c>
      <c r="AH30" s="1966">
        <v>0.10399300110595731</v>
      </c>
      <c r="AI30" s="1966">
        <v>22.768083815279446</v>
      </c>
      <c r="AJ30" s="1966">
        <v>32.50899066871564</v>
      </c>
      <c r="AK30" s="1966">
        <v>9.8029604940692086E-2</v>
      </c>
      <c r="AL30" s="1966">
        <v>24.344793701391303</v>
      </c>
    </row>
    <row r="31" spans="1:38" s="1997" customFormat="1" ht="11.25" x14ac:dyDescent="0.2">
      <c r="A31" s="2030">
        <v>710</v>
      </c>
      <c r="B31" s="2031" t="s">
        <v>346</v>
      </c>
      <c r="C31" s="2248">
        <v>54.155597592196344</v>
      </c>
      <c r="D31" s="2248">
        <v>8.1285623812539587</v>
      </c>
      <c r="E31" s="2248">
        <v>44.436866664825914</v>
      </c>
      <c r="F31" s="2248">
        <v>50.357111815111089</v>
      </c>
      <c r="G31" s="2248">
        <v>10.251433349259436</v>
      </c>
      <c r="H31" s="2248">
        <v>44.967955360492354</v>
      </c>
      <c r="I31" s="2248">
        <v>49.229358636724577</v>
      </c>
      <c r="J31" s="2248">
        <v>11.361325256177373</v>
      </c>
      <c r="K31" s="2248">
        <v>43.557726308345117</v>
      </c>
      <c r="L31" s="2248">
        <v>47.724152497623827</v>
      </c>
      <c r="M31" s="2248">
        <v>13.05709583086978</v>
      </c>
      <c r="N31" s="2248">
        <v>42.320836544980082</v>
      </c>
      <c r="O31" s="2248">
        <v>47.105033089692888</v>
      </c>
      <c r="P31" s="2248">
        <v>14.248528264415915</v>
      </c>
      <c r="Q31" s="2248">
        <v>41.552443320581816</v>
      </c>
      <c r="R31" s="2248">
        <v>44.728067233426174</v>
      </c>
      <c r="S31" s="2248">
        <v>13.64979877284423</v>
      </c>
      <c r="T31" s="2248">
        <v>39.506200890680901</v>
      </c>
      <c r="U31" s="2248">
        <v>44.160736178132751</v>
      </c>
      <c r="V31" s="2248">
        <v>12.603215993046501</v>
      </c>
      <c r="W31" s="2248">
        <v>38.859448824551578</v>
      </c>
      <c r="X31" s="2248">
        <v>45.15203966234899</v>
      </c>
      <c r="Y31" s="2248">
        <v>11.919150984017628</v>
      </c>
      <c r="Z31" s="2248">
        <v>39.328405003135209</v>
      </c>
      <c r="AA31" s="2248">
        <v>44.435631984356867</v>
      </c>
      <c r="AB31" s="2248">
        <v>12.047675936475136</v>
      </c>
      <c r="AC31" s="2248">
        <v>38.51742530871789</v>
      </c>
      <c r="AD31" s="2248">
        <v>44.021564908141919</v>
      </c>
      <c r="AE31" s="2248">
        <v>11.983948635634029</v>
      </c>
      <c r="AF31" s="2248">
        <v>38.362716233313229</v>
      </c>
      <c r="AG31" s="2248">
        <v>44.951616701762163</v>
      </c>
      <c r="AH31" s="2248">
        <v>12.269438786261151</v>
      </c>
      <c r="AI31" s="2248">
        <v>39.480908446743079</v>
      </c>
      <c r="AJ31" s="2248">
        <v>46.697562474395738</v>
      </c>
      <c r="AK31" s="2248">
        <v>12.505057750312661</v>
      </c>
      <c r="AL31" s="2248">
        <v>40.909837814152198</v>
      </c>
    </row>
    <row r="33" spans="2:31" s="90" customFormat="1" x14ac:dyDescent="0.2"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</row>
    <row r="34" spans="2:31" s="90" customFormat="1" x14ac:dyDescent="0.2">
      <c r="B34" s="91"/>
      <c r="C34" s="92"/>
      <c r="F34" s="92"/>
      <c r="I34" s="92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</row>
    <row r="35" spans="2:31" s="90" customFormat="1" x14ac:dyDescent="0.2">
      <c r="C35" s="1325"/>
      <c r="D35" s="1325"/>
      <c r="E35" s="1325"/>
      <c r="F35" s="1325"/>
      <c r="G35" s="1325"/>
      <c r="H35" s="1325"/>
      <c r="I35" s="2077"/>
      <c r="J35" s="2077"/>
      <c r="K35" s="2077"/>
      <c r="L35" s="2077"/>
      <c r="M35" s="2077"/>
      <c r="N35" s="2077"/>
      <c r="O35" s="2077"/>
      <c r="P35" s="2077"/>
      <c r="Q35" s="2077"/>
      <c r="R35" s="2077"/>
      <c r="S35" s="2077"/>
      <c r="T35" s="2077"/>
      <c r="U35" s="2077"/>
      <c r="V35" s="2077"/>
      <c r="W35" s="2077"/>
      <c r="X35" s="1325"/>
      <c r="Y35" s="1325"/>
      <c r="Z35" s="1325"/>
      <c r="AA35" s="1325"/>
      <c r="AB35" s="1325"/>
      <c r="AC35" s="1325"/>
      <c r="AD35" s="1325"/>
      <c r="AE35" s="1325"/>
    </row>
  </sheetData>
  <mergeCells count="25">
    <mergeCell ref="X4:Z4"/>
    <mergeCell ref="AA4:AC4"/>
    <mergeCell ref="AD4:AF4"/>
    <mergeCell ref="AG4:AI4"/>
    <mergeCell ref="I4:K4"/>
    <mergeCell ref="L4:N4"/>
    <mergeCell ref="O4:Q4"/>
    <mergeCell ref="R4:T4"/>
    <mergeCell ref="U4:W4"/>
    <mergeCell ref="A1:B1"/>
    <mergeCell ref="AL5:AL6"/>
    <mergeCell ref="E5:E6"/>
    <mergeCell ref="H5:H6"/>
    <mergeCell ref="K5:K6"/>
    <mergeCell ref="N5:N6"/>
    <mergeCell ref="Q5:Q6"/>
    <mergeCell ref="T5:T6"/>
    <mergeCell ref="W5:W6"/>
    <mergeCell ref="Z5:Z6"/>
    <mergeCell ref="AC5:AC6"/>
    <mergeCell ref="AF5:AF6"/>
    <mergeCell ref="AI5:AI6"/>
    <mergeCell ref="AJ4:AL4"/>
    <mergeCell ref="C4:E4"/>
    <mergeCell ref="F4:H4"/>
  </mergeCells>
  <printOptions horizontalCentered="1"/>
  <pageMargins left="0.19685039370078741" right="0.19685039370078741" top="0.6692913385826772" bottom="0.51181102362204722" header="0" footer="0.31496062992125984"/>
  <pageSetup paperSize="9" scale="72" firstPageNumber="31" fitToWidth="0" fitToHeight="0" orientation="landscape" r:id="rId1"/>
  <headerFooter alignWithMargins="0">
    <oddHeader>&amp;L
OUTLAYS BY FUNCTIONS OF GOVERNMENT - STRUCTURE 2002 - 2013</oddHeader>
    <oddFooter>&amp;C&amp;P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0">
    <pageSetUpPr fitToPage="1"/>
  </sheetPr>
  <dimension ref="A1:J97"/>
  <sheetViews>
    <sheetView view="pageBreakPreview" zoomScale="75" zoomScaleNormal="100" zoomScaleSheetLayoutView="75" workbookViewId="0">
      <selection sqref="A1:B1"/>
    </sheetView>
  </sheetViews>
  <sheetFormatPr defaultRowHeight="12.75" x14ac:dyDescent="0.2"/>
  <cols>
    <col min="1" max="1" width="10.5703125" style="598" customWidth="1"/>
    <col min="2" max="2" width="17.140625" style="598" customWidth="1"/>
    <col min="3" max="3" width="9.85546875" style="1244" customWidth="1"/>
    <col min="4" max="4" width="11.140625" style="1244" customWidth="1"/>
    <col min="5" max="9" width="9.85546875" style="1244" customWidth="1"/>
    <col min="10" max="16384" width="9.140625" style="598"/>
  </cols>
  <sheetData>
    <row r="1" spans="1:10" ht="27.75" customHeight="1" x14ac:dyDescent="0.2">
      <c r="A1" s="3363" t="s">
        <v>184</v>
      </c>
      <c r="B1" s="3075"/>
      <c r="C1" s="1221"/>
      <c r="D1" s="3354" t="s">
        <v>185</v>
      </c>
      <c r="E1" s="3354"/>
      <c r="F1" s="3354"/>
      <c r="G1" s="3354"/>
      <c r="H1" s="3354"/>
      <c r="I1" s="1222">
        <v>964</v>
      </c>
    </row>
    <row r="2" spans="1:10" ht="14.25" x14ac:dyDescent="0.2">
      <c r="A2" s="596" t="s">
        <v>289</v>
      </c>
      <c r="B2" s="619"/>
      <c r="C2" s="1221"/>
      <c r="D2" s="3382" t="s">
        <v>704</v>
      </c>
      <c r="E2" s="3382"/>
      <c r="F2" s="3382"/>
      <c r="G2" s="3382"/>
      <c r="H2" s="3382"/>
      <c r="I2" s="3382"/>
    </row>
    <row r="3" spans="1:10" ht="12.75" customHeight="1" x14ac:dyDescent="0.2">
      <c r="A3" s="619"/>
      <c r="B3" s="619"/>
      <c r="C3" s="1221"/>
      <c r="D3" s="1221"/>
      <c r="E3" s="1221"/>
      <c r="F3" s="1221"/>
      <c r="G3" s="3383">
        <v>2009</v>
      </c>
      <c r="H3" s="3383"/>
      <c r="I3" s="3383"/>
    </row>
    <row r="4" spans="1:10" ht="13.5" customHeight="1" x14ac:dyDescent="0.2">
      <c r="A4" s="678" t="s">
        <v>705</v>
      </c>
      <c r="B4" s="615"/>
      <c r="C4" s="1241"/>
      <c r="D4" s="1241"/>
      <c r="E4" s="1270"/>
      <c r="F4" s="1271"/>
      <c r="G4" s="1272"/>
      <c r="H4" s="1270"/>
      <c r="I4" s="1273"/>
    </row>
    <row r="5" spans="1:10" ht="12.75" customHeight="1" x14ac:dyDescent="0.2">
      <c r="A5" s="620" t="s">
        <v>706</v>
      </c>
      <c r="B5" s="615"/>
      <c r="C5" s="1241"/>
      <c r="D5" s="1241"/>
      <c r="E5" s="1241"/>
      <c r="F5" s="1241"/>
      <c r="G5" s="1241"/>
      <c r="H5" s="1241"/>
      <c r="I5" s="1241"/>
    </row>
    <row r="6" spans="1:10" ht="12.75" customHeight="1" x14ac:dyDescent="0.2">
      <c r="A6" s="3384"/>
      <c r="B6" s="3385"/>
      <c r="C6" s="3388" t="s">
        <v>707</v>
      </c>
      <c r="D6" s="3389"/>
      <c r="E6" s="3389"/>
      <c r="F6" s="3389"/>
      <c r="G6" s="3389"/>
      <c r="H6" s="3389"/>
      <c r="I6" s="3390"/>
    </row>
    <row r="7" spans="1:10" ht="33" customHeight="1" x14ac:dyDescent="0.2">
      <c r="A7" s="3386"/>
      <c r="B7" s="3387"/>
      <c r="C7" s="2083" t="s">
        <v>734</v>
      </c>
      <c r="D7" s="2084" t="s">
        <v>557</v>
      </c>
      <c r="E7" s="2084" t="s">
        <v>708</v>
      </c>
      <c r="F7" s="2084" t="s">
        <v>709</v>
      </c>
      <c r="G7" s="2084" t="s">
        <v>710</v>
      </c>
      <c r="H7" s="2085" t="s">
        <v>711</v>
      </c>
      <c r="I7" s="2086" t="s">
        <v>712</v>
      </c>
    </row>
    <row r="8" spans="1:10" ht="12.75" customHeight="1" x14ac:dyDescent="0.2">
      <c r="A8" s="3379" t="s">
        <v>713</v>
      </c>
      <c r="B8" s="679" t="s">
        <v>735</v>
      </c>
      <c r="C8" s="1864"/>
      <c r="D8" s="1865">
        <v>135</v>
      </c>
      <c r="E8" s="1865">
        <v>0</v>
      </c>
      <c r="F8" s="1865">
        <v>135</v>
      </c>
      <c r="G8" s="1866"/>
      <c r="H8" s="1867">
        <v>732</v>
      </c>
      <c r="I8" s="1868">
        <v>867</v>
      </c>
    </row>
    <row r="9" spans="1:10" ht="12.75" customHeight="1" x14ac:dyDescent="0.2">
      <c r="A9" s="3380"/>
      <c r="B9" s="680" t="s">
        <v>557</v>
      </c>
      <c r="C9" s="1869">
        <v>225</v>
      </c>
      <c r="D9" s="1870"/>
      <c r="E9" s="1871">
        <v>0</v>
      </c>
      <c r="F9" s="1871">
        <v>225</v>
      </c>
      <c r="G9" s="1872"/>
      <c r="H9" s="1873">
        <v>224</v>
      </c>
      <c r="I9" s="1874">
        <v>449</v>
      </c>
    </row>
    <row r="10" spans="1:10" ht="12.75" customHeight="1" x14ac:dyDescent="0.2">
      <c r="A10" s="3380"/>
      <c r="B10" s="680" t="s">
        <v>708</v>
      </c>
      <c r="C10" s="1869">
        <v>0</v>
      </c>
      <c r="D10" s="1871">
        <v>26</v>
      </c>
      <c r="E10" s="1870"/>
      <c r="F10" s="1871">
        <v>26</v>
      </c>
      <c r="G10" s="1872"/>
      <c r="H10" s="1873">
        <v>1</v>
      </c>
      <c r="I10" s="1874">
        <v>27</v>
      </c>
    </row>
    <row r="11" spans="1:10" ht="12.75" customHeight="1" x14ac:dyDescent="0.2">
      <c r="A11" s="3380"/>
      <c r="B11" s="681" t="s">
        <v>709</v>
      </c>
      <c r="C11" s="1875">
        <v>225</v>
      </c>
      <c r="D11" s="1876">
        <v>161</v>
      </c>
      <c r="E11" s="1876">
        <v>0</v>
      </c>
      <c r="F11" s="1877"/>
      <c r="G11" s="1872"/>
      <c r="H11" s="1890">
        <v>957</v>
      </c>
      <c r="I11" s="1874">
        <v>1343</v>
      </c>
    </row>
    <row r="12" spans="1:10" ht="12.75" customHeight="1" x14ac:dyDescent="0.2">
      <c r="A12" s="3380"/>
      <c r="B12" s="680" t="s">
        <v>710</v>
      </c>
      <c r="C12" s="1879"/>
      <c r="D12" s="1891"/>
      <c r="E12" s="1880"/>
      <c r="F12" s="1880"/>
      <c r="G12" s="1877"/>
      <c r="H12" s="1881"/>
      <c r="I12" s="1882"/>
    </row>
    <row r="13" spans="1:10" ht="12.75" customHeight="1" x14ac:dyDescent="0.2">
      <c r="A13" s="3380"/>
      <c r="B13" s="682" t="s">
        <v>711</v>
      </c>
      <c r="C13" s="1876">
        <v>268</v>
      </c>
      <c r="D13" s="1876">
        <v>368</v>
      </c>
      <c r="E13" s="1876">
        <v>0</v>
      </c>
      <c r="F13" s="1883">
        <v>636</v>
      </c>
      <c r="G13" s="1884"/>
      <c r="H13" s="1885"/>
      <c r="I13" s="1874">
        <v>636</v>
      </c>
    </row>
    <row r="14" spans="1:10" ht="12.75" customHeight="1" x14ac:dyDescent="0.2">
      <c r="A14" s="3381"/>
      <c r="B14" s="683" t="s">
        <v>714</v>
      </c>
      <c r="C14" s="1886">
        <v>493</v>
      </c>
      <c r="D14" s="1887">
        <v>529</v>
      </c>
      <c r="E14" s="1887">
        <v>0</v>
      </c>
      <c r="F14" s="1887">
        <v>1022</v>
      </c>
      <c r="G14" s="1888"/>
      <c r="H14" s="1887">
        <v>957</v>
      </c>
      <c r="I14" s="1889">
        <v>1979</v>
      </c>
    </row>
    <row r="15" spans="1:10" ht="12.75" customHeight="1" x14ac:dyDescent="0.2">
      <c r="A15" s="615"/>
      <c r="B15" s="615"/>
      <c r="C15" s="1241"/>
      <c r="D15" s="1241"/>
      <c r="E15" s="1241"/>
      <c r="F15" s="1241"/>
      <c r="G15" s="1241"/>
      <c r="H15" s="1236"/>
      <c r="I15" s="1236"/>
      <c r="J15" s="684"/>
    </row>
    <row r="16" spans="1:10" ht="12.75" customHeight="1" x14ac:dyDescent="0.2">
      <c r="A16" s="620" t="s">
        <v>715</v>
      </c>
      <c r="B16" s="615"/>
      <c r="C16" s="1241"/>
      <c r="D16" s="1241"/>
      <c r="E16" s="1241"/>
      <c r="F16" s="1241"/>
      <c r="G16" s="1241"/>
      <c r="H16" s="1241"/>
      <c r="I16" s="1241"/>
    </row>
    <row r="17" spans="1:10" ht="12.75" customHeight="1" x14ac:dyDescent="0.2">
      <c r="A17" s="3384"/>
      <c r="B17" s="3385"/>
      <c r="C17" s="3388" t="s">
        <v>716</v>
      </c>
      <c r="D17" s="3389"/>
      <c r="E17" s="3389"/>
      <c r="F17" s="3389"/>
      <c r="G17" s="3389"/>
      <c r="H17" s="3389"/>
      <c r="I17" s="3390"/>
    </row>
    <row r="18" spans="1:10" ht="33" customHeight="1" x14ac:dyDescent="0.2">
      <c r="A18" s="3386"/>
      <c r="B18" s="3387"/>
      <c r="C18" s="2083" t="s">
        <v>734</v>
      </c>
      <c r="D18" s="2084" t="s">
        <v>557</v>
      </c>
      <c r="E18" s="2084" t="s">
        <v>708</v>
      </c>
      <c r="F18" s="2084" t="s">
        <v>709</v>
      </c>
      <c r="G18" s="2084" t="s">
        <v>710</v>
      </c>
      <c r="H18" s="2085" t="s">
        <v>711</v>
      </c>
      <c r="I18" s="2086" t="s">
        <v>712</v>
      </c>
    </row>
    <row r="19" spans="1:10" ht="12.75" customHeight="1" x14ac:dyDescent="0.2">
      <c r="A19" s="3379" t="s">
        <v>717</v>
      </c>
      <c r="B19" s="679" t="s">
        <v>735</v>
      </c>
      <c r="C19" s="1864"/>
      <c r="D19" s="1865">
        <v>40</v>
      </c>
      <c r="E19" s="1865">
        <v>229</v>
      </c>
      <c r="F19" s="1865">
        <v>269</v>
      </c>
      <c r="G19" s="1866"/>
      <c r="H19" s="1867">
        <v>0</v>
      </c>
      <c r="I19" s="1868">
        <v>269</v>
      </c>
    </row>
    <row r="20" spans="1:10" ht="12.75" customHeight="1" x14ac:dyDescent="0.2">
      <c r="A20" s="3380"/>
      <c r="B20" s="680" t="s">
        <v>557</v>
      </c>
      <c r="C20" s="1869">
        <v>17</v>
      </c>
      <c r="D20" s="1870"/>
      <c r="E20" s="1871">
        <v>0</v>
      </c>
      <c r="F20" s="1871">
        <v>17</v>
      </c>
      <c r="G20" s="1872"/>
      <c r="H20" s="1873">
        <v>0</v>
      </c>
      <c r="I20" s="1874">
        <v>17</v>
      </c>
    </row>
    <row r="21" spans="1:10" ht="12.75" customHeight="1" x14ac:dyDescent="0.2">
      <c r="A21" s="3380"/>
      <c r="B21" s="680" t="s">
        <v>708</v>
      </c>
      <c r="C21" s="1869">
        <v>0</v>
      </c>
      <c r="D21" s="1871">
        <v>0</v>
      </c>
      <c r="E21" s="1870"/>
      <c r="F21" s="1871">
        <v>0</v>
      </c>
      <c r="G21" s="1872"/>
      <c r="H21" s="1873">
        <v>0</v>
      </c>
      <c r="I21" s="1874">
        <v>0</v>
      </c>
    </row>
    <row r="22" spans="1:10" ht="12.75" customHeight="1" x14ac:dyDescent="0.2">
      <c r="A22" s="3380"/>
      <c r="B22" s="681" t="s">
        <v>709</v>
      </c>
      <c r="C22" s="1875">
        <v>17</v>
      </c>
      <c r="D22" s="1876">
        <v>40</v>
      </c>
      <c r="E22" s="1876">
        <v>229</v>
      </c>
      <c r="F22" s="1877"/>
      <c r="G22" s="1872"/>
      <c r="H22" s="1878">
        <v>0</v>
      </c>
      <c r="I22" s="1874">
        <v>286</v>
      </c>
    </row>
    <row r="23" spans="1:10" ht="12.75" customHeight="1" x14ac:dyDescent="0.2">
      <c r="A23" s="3380"/>
      <c r="B23" s="680" t="s">
        <v>710</v>
      </c>
      <c r="C23" s="1879"/>
      <c r="D23" s="1880"/>
      <c r="E23" s="1880"/>
      <c r="F23" s="1880"/>
      <c r="G23" s="1877"/>
      <c r="H23" s="1881"/>
      <c r="I23" s="1882"/>
    </row>
    <row r="24" spans="1:10" ht="12.75" customHeight="1" x14ac:dyDescent="0.2">
      <c r="A24" s="3380"/>
      <c r="B24" s="682" t="s">
        <v>711</v>
      </c>
      <c r="C24" s="1875">
        <v>1</v>
      </c>
      <c r="D24" s="1876">
        <v>0</v>
      </c>
      <c r="E24" s="1876">
        <v>0</v>
      </c>
      <c r="F24" s="1883">
        <v>1</v>
      </c>
      <c r="G24" s="1884"/>
      <c r="H24" s="1885"/>
      <c r="I24" s="1874">
        <v>1</v>
      </c>
    </row>
    <row r="25" spans="1:10" ht="12.75" customHeight="1" x14ac:dyDescent="0.2">
      <c r="A25" s="3381"/>
      <c r="B25" s="683" t="s">
        <v>714</v>
      </c>
      <c r="C25" s="1886">
        <v>18</v>
      </c>
      <c r="D25" s="1887">
        <v>40</v>
      </c>
      <c r="E25" s="1887">
        <v>229</v>
      </c>
      <c r="F25" s="1887">
        <v>287</v>
      </c>
      <c r="G25" s="1888"/>
      <c r="H25" s="1887">
        <v>0</v>
      </c>
      <c r="I25" s="1889">
        <v>287</v>
      </c>
    </row>
    <row r="26" spans="1:10" ht="12.75" customHeight="1" x14ac:dyDescent="0.2">
      <c r="A26" s="615"/>
      <c r="B26" s="615"/>
      <c r="C26" s="1980"/>
      <c r="D26" s="1980"/>
      <c r="E26" s="1980"/>
      <c r="F26" s="1980"/>
      <c r="G26" s="1980"/>
      <c r="H26" s="1332"/>
      <c r="I26" s="1332"/>
      <c r="J26" s="684"/>
    </row>
    <row r="27" spans="1:10" ht="12.75" customHeight="1" x14ac:dyDescent="0.2">
      <c r="A27" s="620" t="s">
        <v>718</v>
      </c>
      <c r="B27" s="615"/>
      <c r="C27" s="1241"/>
      <c r="D27" s="1241"/>
      <c r="E27" s="1241"/>
      <c r="F27" s="1241"/>
      <c r="G27" s="1241"/>
      <c r="H27" s="1241"/>
      <c r="I27" s="1241"/>
    </row>
    <row r="28" spans="1:10" ht="12.75" customHeight="1" x14ac:dyDescent="0.2">
      <c r="A28" s="3384"/>
      <c r="B28" s="3385"/>
      <c r="C28" s="3388" t="s">
        <v>719</v>
      </c>
      <c r="D28" s="3389"/>
      <c r="E28" s="3389"/>
      <c r="F28" s="3389"/>
      <c r="G28" s="3389"/>
      <c r="H28" s="3389"/>
      <c r="I28" s="3390"/>
    </row>
    <row r="29" spans="1:10" ht="33" customHeight="1" x14ac:dyDescent="0.2">
      <c r="A29" s="3386"/>
      <c r="B29" s="3387"/>
      <c r="C29" s="2083" t="s">
        <v>734</v>
      </c>
      <c r="D29" s="2084" t="s">
        <v>557</v>
      </c>
      <c r="E29" s="2084" t="s">
        <v>708</v>
      </c>
      <c r="F29" s="2084" t="s">
        <v>709</v>
      </c>
      <c r="G29" s="2084" t="s">
        <v>710</v>
      </c>
      <c r="H29" s="2085" t="s">
        <v>711</v>
      </c>
      <c r="I29" s="2086" t="s">
        <v>712</v>
      </c>
    </row>
    <row r="30" spans="1:10" ht="12.75" customHeight="1" x14ac:dyDescent="0.2">
      <c r="A30" s="3379" t="s">
        <v>720</v>
      </c>
      <c r="B30" s="679" t="s">
        <v>735</v>
      </c>
      <c r="C30" s="1864"/>
      <c r="D30" s="1865">
        <v>17652</v>
      </c>
      <c r="E30" s="1865">
        <v>69407</v>
      </c>
      <c r="F30" s="1865">
        <v>87059</v>
      </c>
      <c r="G30" s="1866" t="s">
        <v>926</v>
      </c>
      <c r="H30" s="1867">
        <v>63514</v>
      </c>
      <c r="I30" s="1868">
        <v>150573</v>
      </c>
    </row>
    <row r="31" spans="1:10" ht="12.75" customHeight="1" x14ac:dyDescent="0.2">
      <c r="A31" s="3380"/>
      <c r="B31" s="680" t="s">
        <v>557</v>
      </c>
      <c r="C31" s="1869">
        <v>1061</v>
      </c>
      <c r="D31" s="1870"/>
      <c r="E31" s="1871">
        <v>17</v>
      </c>
      <c r="F31" s="1871">
        <v>1078</v>
      </c>
      <c r="G31" s="1872" t="s">
        <v>926</v>
      </c>
      <c r="H31" s="1873">
        <v>713</v>
      </c>
      <c r="I31" s="1874">
        <v>1791</v>
      </c>
    </row>
    <row r="32" spans="1:10" ht="12.75" customHeight="1" x14ac:dyDescent="0.2">
      <c r="A32" s="3380"/>
      <c r="B32" s="680" t="s">
        <v>708</v>
      </c>
      <c r="C32" s="1869">
        <v>0</v>
      </c>
      <c r="D32" s="1871">
        <v>7958</v>
      </c>
      <c r="E32" s="1870"/>
      <c r="F32" s="1871">
        <v>7958</v>
      </c>
      <c r="G32" s="1872" t="s">
        <v>926</v>
      </c>
      <c r="H32" s="1873">
        <v>25814</v>
      </c>
      <c r="I32" s="1874">
        <v>33772</v>
      </c>
    </row>
    <row r="33" spans="1:10" ht="12.75" customHeight="1" x14ac:dyDescent="0.2">
      <c r="A33" s="3380"/>
      <c r="B33" s="681" t="s">
        <v>709</v>
      </c>
      <c r="C33" s="1875">
        <v>1061</v>
      </c>
      <c r="D33" s="1876">
        <v>25610</v>
      </c>
      <c r="E33" s="1876">
        <v>69424</v>
      </c>
      <c r="F33" s="1877"/>
      <c r="G33" s="1872" t="s">
        <v>926</v>
      </c>
      <c r="H33" s="1890">
        <v>90041</v>
      </c>
      <c r="I33" s="1874">
        <v>186136</v>
      </c>
    </row>
    <row r="34" spans="1:10" ht="12.75" customHeight="1" x14ac:dyDescent="0.2">
      <c r="A34" s="3380"/>
      <c r="B34" s="680" t="s">
        <v>710</v>
      </c>
      <c r="C34" s="1879" t="s">
        <v>926</v>
      </c>
      <c r="D34" s="1891" t="s">
        <v>926</v>
      </c>
      <c r="E34" s="1880" t="s">
        <v>926</v>
      </c>
      <c r="F34" s="1880" t="s">
        <v>926</v>
      </c>
      <c r="G34" s="1877"/>
      <c r="H34" s="1881" t="s">
        <v>926</v>
      </c>
      <c r="I34" s="1882" t="s">
        <v>926</v>
      </c>
    </row>
    <row r="35" spans="1:10" ht="12.75" customHeight="1" x14ac:dyDescent="0.2">
      <c r="A35" s="3380"/>
      <c r="B35" s="682" t="s">
        <v>711</v>
      </c>
      <c r="C35" s="1875">
        <v>2725</v>
      </c>
      <c r="D35" s="1876">
        <v>184</v>
      </c>
      <c r="E35" s="1876">
        <v>0</v>
      </c>
      <c r="F35" s="1883">
        <v>2909</v>
      </c>
      <c r="G35" s="1884" t="s">
        <v>926</v>
      </c>
      <c r="H35" s="1885"/>
      <c r="I35" s="1874">
        <v>2909</v>
      </c>
    </row>
    <row r="36" spans="1:10" ht="12.75" customHeight="1" x14ac:dyDescent="0.2">
      <c r="A36" s="3381"/>
      <c r="B36" s="683" t="s">
        <v>714</v>
      </c>
      <c r="C36" s="1886">
        <v>3786</v>
      </c>
      <c r="D36" s="1887">
        <v>25794</v>
      </c>
      <c r="E36" s="1887">
        <v>69424</v>
      </c>
      <c r="F36" s="1887">
        <v>99004</v>
      </c>
      <c r="G36" s="1888" t="s">
        <v>926</v>
      </c>
      <c r="H36" s="1887">
        <v>90041</v>
      </c>
      <c r="I36" s="1889">
        <v>189045</v>
      </c>
    </row>
    <row r="37" spans="1:10" ht="12.75" customHeight="1" x14ac:dyDescent="0.2">
      <c r="A37" s="685"/>
      <c r="B37" s="686"/>
      <c r="C37" s="1259"/>
      <c r="D37" s="1259"/>
      <c r="E37" s="1259"/>
      <c r="F37" s="1259"/>
      <c r="G37" s="1259"/>
      <c r="H37" s="1259"/>
      <c r="I37" s="1236"/>
      <c r="J37" s="684"/>
    </row>
    <row r="38" spans="1:10" ht="12.75" customHeight="1" x14ac:dyDescent="0.2">
      <c r="A38" s="620" t="s">
        <v>721</v>
      </c>
      <c r="B38" s="615"/>
      <c r="C38" s="1241"/>
      <c r="D38" s="1241"/>
      <c r="E38" s="1241"/>
      <c r="F38" s="1241"/>
      <c r="G38" s="1241"/>
      <c r="H38" s="1241"/>
      <c r="I38" s="1241"/>
    </row>
    <row r="39" spans="1:10" ht="12.75" customHeight="1" x14ac:dyDescent="0.2">
      <c r="A39" s="3384"/>
      <c r="B39" s="3385"/>
      <c r="C39" s="3388" t="s">
        <v>722</v>
      </c>
      <c r="D39" s="3389"/>
      <c r="E39" s="3389"/>
      <c r="F39" s="3389"/>
      <c r="G39" s="3389"/>
      <c r="H39" s="3389"/>
      <c r="I39" s="3390"/>
    </row>
    <row r="40" spans="1:10" ht="33" customHeight="1" x14ac:dyDescent="0.2">
      <c r="A40" s="3386"/>
      <c r="B40" s="3387"/>
      <c r="C40" s="2083" t="s">
        <v>734</v>
      </c>
      <c r="D40" s="2084" t="s">
        <v>557</v>
      </c>
      <c r="E40" s="2084" t="s">
        <v>708</v>
      </c>
      <c r="F40" s="2084" t="s">
        <v>709</v>
      </c>
      <c r="G40" s="2084" t="s">
        <v>710</v>
      </c>
      <c r="H40" s="2085" t="s">
        <v>711</v>
      </c>
      <c r="I40" s="2086" t="s">
        <v>712</v>
      </c>
    </row>
    <row r="41" spans="1:10" ht="12.75" customHeight="1" x14ac:dyDescent="0.2">
      <c r="A41" s="3379" t="s">
        <v>723</v>
      </c>
      <c r="B41" s="679" t="s">
        <v>735</v>
      </c>
      <c r="C41" s="1892"/>
      <c r="D41" s="1893">
        <v>1812</v>
      </c>
      <c r="E41" s="1893">
        <v>0</v>
      </c>
      <c r="F41" s="1893">
        <v>1812</v>
      </c>
      <c r="G41" s="1894"/>
      <c r="H41" s="1895">
        <v>2721</v>
      </c>
      <c r="I41" s="1932">
        <v>4533</v>
      </c>
    </row>
    <row r="42" spans="1:10" ht="12.75" customHeight="1" x14ac:dyDescent="0.2">
      <c r="A42" s="3380"/>
      <c r="B42" s="680" t="s">
        <v>557</v>
      </c>
      <c r="C42" s="1896">
        <v>156</v>
      </c>
      <c r="D42" s="1870"/>
      <c r="E42" s="1871">
        <v>0</v>
      </c>
      <c r="F42" s="1871">
        <v>156</v>
      </c>
      <c r="G42" s="1872"/>
      <c r="H42" s="1873">
        <v>693</v>
      </c>
      <c r="I42" s="1874">
        <v>849</v>
      </c>
    </row>
    <row r="43" spans="1:10" ht="12.75" customHeight="1" x14ac:dyDescent="0.2">
      <c r="A43" s="3380"/>
      <c r="B43" s="680" t="s">
        <v>708</v>
      </c>
      <c r="C43" s="1896">
        <v>0</v>
      </c>
      <c r="D43" s="1871">
        <v>0</v>
      </c>
      <c r="E43" s="1870"/>
      <c r="F43" s="1871">
        <v>0</v>
      </c>
      <c r="G43" s="1872"/>
      <c r="H43" s="1873">
        <v>2</v>
      </c>
      <c r="I43" s="1874">
        <v>2</v>
      </c>
    </row>
    <row r="44" spans="1:10" ht="12.75" customHeight="1" x14ac:dyDescent="0.2">
      <c r="A44" s="3380"/>
      <c r="B44" s="681" t="s">
        <v>709</v>
      </c>
      <c r="C44" s="1897">
        <v>156</v>
      </c>
      <c r="D44" s="1876">
        <v>1812</v>
      </c>
      <c r="E44" s="1876">
        <v>0</v>
      </c>
      <c r="F44" s="1877"/>
      <c r="G44" s="1872"/>
      <c r="H44" s="1890">
        <v>3416</v>
      </c>
      <c r="I44" s="1874">
        <v>5384</v>
      </c>
    </row>
    <row r="45" spans="1:10" ht="12.75" customHeight="1" x14ac:dyDescent="0.2">
      <c r="A45" s="3380"/>
      <c r="B45" s="680" t="s">
        <v>710</v>
      </c>
      <c r="C45" s="1898"/>
      <c r="D45" s="1880"/>
      <c r="E45" s="1880"/>
      <c r="F45" s="1880"/>
      <c r="G45" s="1877"/>
      <c r="H45" s="1881"/>
      <c r="I45" s="1882"/>
    </row>
    <row r="46" spans="1:10" ht="12.75" customHeight="1" x14ac:dyDescent="0.2">
      <c r="A46" s="3380"/>
      <c r="B46" s="682" t="s">
        <v>711</v>
      </c>
      <c r="C46" s="1899">
        <v>0</v>
      </c>
      <c r="D46" s="1900">
        <v>44</v>
      </c>
      <c r="E46" s="1900">
        <v>0</v>
      </c>
      <c r="F46" s="1901">
        <v>44</v>
      </c>
      <c r="G46" s="1902"/>
      <c r="H46" s="1903"/>
      <c r="I46" s="2039">
        <v>44</v>
      </c>
    </row>
    <row r="47" spans="1:10" ht="12.75" customHeight="1" x14ac:dyDescent="0.2">
      <c r="A47" s="3381"/>
      <c r="B47" s="683" t="s">
        <v>714</v>
      </c>
      <c r="C47" s="1904">
        <v>156</v>
      </c>
      <c r="D47" s="1905">
        <v>1856</v>
      </c>
      <c r="E47" s="1905">
        <v>0</v>
      </c>
      <c r="F47" s="1905">
        <v>2012</v>
      </c>
      <c r="G47" s="1906"/>
      <c r="H47" s="1907">
        <v>3416</v>
      </c>
      <c r="I47" s="1889">
        <v>5428</v>
      </c>
    </row>
    <row r="48" spans="1:10" ht="12.75" customHeight="1" x14ac:dyDescent="0.2">
      <c r="A48" s="687"/>
      <c r="B48" s="686"/>
      <c r="C48" s="1259"/>
      <c r="D48" s="1259"/>
      <c r="E48" s="1259"/>
      <c r="F48" s="1259"/>
      <c r="G48" s="1259"/>
      <c r="H48" s="1259"/>
      <c r="I48" s="1236"/>
      <c r="J48" s="684"/>
    </row>
    <row r="49" spans="1:10" ht="12.75" customHeight="1" x14ac:dyDescent="0.2">
      <c r="A49" s="688" t="s">
        <v>724</v>
      </c>
      <c r="B49" s="689"/>
      <c r="C49" s="1301"/>
      <c r="D49" s="1301"/>
      <c r="E49" s="1301"/>
      <c r="F49" s="1301"/>
      <c r="G49" s="1301"/>
      <c r="H49" s="1301"/>
      <c r="I49" s="1301"/>
    </row>
    <row r="50" spans="1:10" ht="12.75" customHeight="1" x14ac:dyDescent="0.2">
      <c r="A50" s="3394"/>
      <c r="B50" s="3395"/>
      <c r="C50" s="3388" t="s">
        <v>725</v>
      </c>
      <c r="D50" s="3389"/>
      <c r="E50" s="3389"/>
      <c r="F50" s="3389"/>
      <c r="G50" s="3389"/>
      <c r="H50" s="3389"/>
      <c r="I50" s="3390"/>
    </row>
    <row r="51" spans="1:10" ht="33" customHeight="1" x14ac:dyDescent="0.2">
      <c r="A51" s="3396"/>
      <c r="B51" s="3397"/>
      <c r="C51" s="2083" t="s">
        <v>734</v>
      </c>
      <c r="D51" s="2084" t="s">
        <v>557</v>
      </c>
      <c r="E51" s="2084" t="s">
        <v>708</v>
      </c>
      <c r="F51" s="2084" t="s">
        <v>709</v>
      </c>
      <c r="G51" s="2084" t="s">
        <v>710</v>
      </c>
      <c r="H51" s="2087" t="s">
        <v>711</v>
      </c>
      <c r="I51" s="2086" t="s">
        <v>726</v>
      </c>
    </row>
    <row r="52" spans="1:10" ht="12.75" customHeight="1" x14ac:dyDescent="0.2">
      <c r="A52" s="3391" t="s">
        <v>727</v>
      </c>
      <c r="B52" s="679" t="s">
        <v>735</v>
      </c>
      <c r="C52" s="1908"/>
      <c r="D52" s="1909">
        <v>54</v>
      </c>
      <c r="E52" s="1909">
        <v>2260</v>
      </c>
      <c r="F52" s="1910">
        <v>2314</v>
      </c>
      <c r="G52" s="1309"/>
      <c r="H52" s="2033">
        <v>0</v>
      </c>
      <c r="I52" s="1911">
        <v>2314</v>
      </c>
    </row>
    <row r="53" spans="1:10" ht="12.75" customHeight="1" x14ac:dyDescent="0.2">
      <c r="A53" s="3392"/>
      <c r="B53" s="690" t="s">
        <v>557</v>
      </c>
      <c r="C53" s="1912">
        <v>0</v>
      </c>
      <c r="D53" s="1913"/>
      <c r="E53" s="1914">
        <v>0</v>
      </c>
      <c r="F53" s="1914">
        <v>0</v>
      </c>
      <c r="G53" s="1872"/>
      <c r="H53" s="2034">
        <v>0</v>
      </c>
      <c r="I53" s="1916">
        <v>0</v>
      </c>
    </row>
    <row r="54" spans="1:10" ht="12.75" customHeight="1" x14ac:dyDescent="0.2">
      <c r="A54" s="3392"/>
      <c r="B54" s="690" t="s">
        <v>708</v>
      </c>
      <c r="C54" s="1912">
        <v>0</v>
      </c>
      <c r="D54" s="1914">
        <v>0</v>
      </c>
      <c r="E54" s="1913"/>
      <c r="F54" s="1914">
        <v>0</v>
      </c>
      <c r="G54" s="1872"/>
      <c r="H54" s="2034">
        <v>0</v>
      </c>
      <c r="I54" s="1917">
        <v>0</v>
      </c>
    </row>
    <row r="55" spans="1:10" ht="12.75" customHeight="1" x14ac:dyDescent="0.2">
      <c r="A55" s="3392"/>
      <c r="B55" s="691" t="s">
        <v>709</v>
      </c>
      <c r="C55" s="1918">
        <v>0</v>
      </c>
      <c r="D55" s="1919">
        <v>54</v>
      </c>
      <c r="E55" s="1919">
        <v>2260</v>
      </c>
      <c r="F55" s="1920"/>
      <c r="G55" s="1872"/>
      <c r="H55" s="2035">
        <v>0</v>
      </c>
      <c r="I55" s="1922">
        <v>2314</v>
      </c>
    </row>
    <row r="56" spans="1:10" ht="12.75" customHeight="1" x14ac:dyDescent="0.2">
      <c r="A56" s="3392"/>
      <c r="B56" s="690" t="s">
        <v>710</v>
      </c>
      <c r="C56" s="1872"/>
      <c r="D56" s="1872"/>
      <c r="E56" s="1872"/>
      <c r="F56" s="1872"/>
      <c r="G56" s="1923"/>
      <c r="H56" s="2036"/>
      <c r="I56" s="1882"/>
    </row>
    <row r="57" spans="1:10" ht="12.75" customHeight="1" x14ac:dyDescent="0.2">
      <c r="A57" s="3392"/>
      <c r="B57" s="692" t="s">
        <v>711</v>
      </c>
      <c r="C57" s="1918">
        <v>0</v>
      </c>
      <c r="D57" s="1919">
        <v>0</v>
      </c>
      <c r="E57" s="1919">
        <v>0</v>
      </c>
      <c r="F57" s="1924">
        <v>0</v>
      </c>
      <c r="G57" s="1880"/>
      <c r="H57" s="2037"/>
      <c r="I57" s="1922">
        <v>0</v>
      </c>
    </row>
    <row r="58" spans="1:10" ht="12.75" customHeight="1" x14ac:dyDescent="0.2">
      <c r="A58" s="3393"/>
      <c r="B58" s="693" t="s">
        <v>728</v>
      </c>
      <c r="C58" s="1926">
        <v>0</v>
      </c>
      <c r="D58" s="1927">
        <v>54</v>
      </c>
      <c r="E58" s="1927">
        <v>2260</v>
      </c>
      <c r="F58" s="1927">
        <v>2314</v>
      </c>
      <c r="G58" s="1888"/>
      <c r="H58" s="2038">
        <v>0</v>
      </c>
      <c r="I58" s="1928">
        <v>2314</v>
      </c>
    </row>
    <row r="59" spans="1:10" ht="12.75" customHeight="1" x14ac:dyDescent="0.2">
      <c r="A59" s="694"/>
      <c r="B59" s="695"/>
      <c r="C59" s="1302"/>
      <c r="D59" s="1302"/>
      <c r="E59" s="1302"/>
      <c r="F59" s="1302"/>
      <c r="G59" s="1302"/>
      <c r="H59" s="1302"/>
      <c r="I59" s="1303"/>
      <c r="J59" s="684"/>
    </row>
    <row r="60" spans="1:10" ht="12.75" customHeight="1" x14ac:dyDescent="0.2">
      <c r="A60" s="688" t="s">
        <v>729</v>
      </c>
      <c r="B60" s="689"/>
      <c r="C60" s="1301"/>
      <c r="D60" s="1301"/>
      <c r="E60" s="1301"/>
      <c r="F60" s="1301"/>
      <c r="G60" s="1301"/>
      <c r="H60" s="1301"/>
      <c r="I60" s="1301"/>
    </row>
    <row r="61" spans="1:10" ht="12.75" customHeight="1" x14ac:dyDescent="0.2">
      <c r="A61" s="3394"/>
      <c r="B61" s="3395"/>
      <c r="C61" s="3388" t="s">
        <v>730</v>
      </c>
      <c r="D61" s="3389"/>
      <c r="E61" s="3389"/>
      <c r="F61" s="3389"/>
      <c r="G61" s="3389"/>
      <c r="H61" s="3389"/>
      <c r="I61" s="3390"/>
    </row>
    <row r="62" spans="1:10" ht="33" customHeight="1" x14ac:dyDescent="0.2">
      <c r="A62" s="3396"/>
      <c r="B62" s="3397"/>
      <c r="C62" s="2083" t="s">
        <v>734</v>
      </c>
      <c r="D62" s="2084" t="s">
        <v>557</v>
      </c>
      <c r="E62" s="2084" t="s">
        <v>708</v>
      </c>
      <c r="F62" s="2084" t="s">
        <v>709</v>
      </c>
      <c r="G62" s="2084" t="s">
        <v>710</v>
      </c>
      <c r="H62" s="2085" t="s">
        <v>711</v>
      </c>
      <c r="I62" s="2088" t="s">
        <v>731</v>
      </c>
    </row>
    <row r="63" spans="1:10" ht="12.75" customHeight="1" x14ac:dyDescent="0.2">
      <c r="A63" s="3391" t="s">
        <v>732</v>
      </c>
      <c r="B63" s="679" t="s">
        <v>735</v>
      </c>
      <c r="C63" s="1908"/>
      <c r="D63" s="1909">
        <v>0</v>
      </c>
      <c r="E63" s="1909">
        <v>0</v>
      </c>
      <c r="F63" s="1909">
        <v>0</v>
      </c>
      <c r="G63" s="1866"/>
      <c r="H63" s="1929">
        <v>0</v>
      </c>
      <c r="I63" s="1930">
        <v>0</v>
      </c>
    </row>
    <row r="64" spans="1:10" ht="12.75" customHeight="1" x14ac:dyDescent="0.2">
      <c r="A64" s="3392"/>
      <c r="B64" s="690" t="s">
        <v>557</v>
      </c>
      <c r="C64" s="1912">
        <v>56</v>
      </c>
      <c r="D64" s="1913"/>
      <c r="E64" s="1914">
        <v>0</v>
      </c>
      <c r="F64" s="1914">
        <v>56</v>
      </c>
      <c r="G64" s="1872"/>
      <c r="H64" s="1915">
        <v>0</v>
      </c>
      <c r="I64" s="1922">
        <v>56</v>
      </c>
    </row>
    <row r="65" spans="1:10" ht="12.75" customHeight="1" x14ac:dyDescent="0.2">
      <c r="A65" s="3392"/>
      <c r="B65" s="690" t="s">
        <v>708</v>
      </c>
      <c r="C65" s="1912">
        <v>5500</v>
      </c>
      <c r="D65" s="1914">
        <v>0</v>
      </c>
      <c r="E65" s="1913"/>
      <c r="F65" s="1914">
        <v>5500</v>
      </c>
      <c r="G65" s="1872"/>
      <c r="H65" s="1915">
        <v>0</v>
      </c>
      <c r="I65" s="1922">
        <v>5500</v>
      </c>
    </row>
    <row r="66" spans="1:10" ht="12.75" customHeight="1" x14ac:dyDescent="0.2">
      <c r="A66" s="3392"/>
      <c r="B66" s="691" t="s">
        <v>709</v>
      </c>
      <c r="C66" s="1918">
        <v>5556</v>
      </c>
      <c r="D66" s="1919">
        <v>0</v>
      </c>
      <c r="E66" s="1919">
        <v>0</v>
      </c>
      <c r="F66" s="1920"/>
      <c r="G66" s="1880"/>
      <c r="H66" s="1921">
        <v>0</v>
      </c>
      <c r="I66" s="1922">
        <v>5556</v>
      </c>
    </row>
    <row r="67" spans="1:10" ht="12.75" customHeight="1" x14ac:dyDescent="0.2">
      <c r="A67" s="3392"/>
      <c r="B67" s="690" t="s">
        <v>710</v>
      </c>
      <c r="C67" s="1879"/>
      <c r="D67" s="1880"/>
      <c r="E67" s="1880"/>
      <c r="F67" s="1884"/>
      <c r="G67" s="1923"/>
      <c r="H67" s="1881"/>
      <c r="I67" s="1882"/>
    </row>
    <row r="68" spans="1:10" ht="12.75" customHeight="1" x14ac:dyDescent="0.2">
      <c r="A68" s="3392"/>
      <c r="B68" s="692" t="s">
        <v>711</v>
      </c>
      <c r="C68" s="1918">
        <v>-8</v>
      </c>
      <c r="D68" s="1919">
        <v>101</v>
      </c>
      <c r="E68" s="1919">
        <v>0</v>
      </c>
      <c r="F68" s="1924">
        <v>93</v>
      </c>
      <c r="G68" s="1884"/>
      <c r="H68" s="1925"/>
      <c r="I68" s="1922">
        <v>93</v>
      </c>
    </row>
    <row r="69" spans="1:10" ht="12.75" customHeight="1" x14ac:dyDescent="0.2">
      <c r="A69" s="3393"/>
      <c r="B69" s="693" t="s">
        <v>733</v>
      </c>
      <c r="C69" s="1926">
        <v>5548</v>
      </c>
      <c r="D69" s="1927">
        <v>101</v>
      </c>
      <c r="E69" s="1927">
        <v>0</v>
      </c>
      <c r="F69" s="1927">
        <v>5649</v>
      </c>
      <c r="G69" s="1888"/>
      <c r="H69" s="1927">
        <v>0</v>
      </c>
      <c r="I69" s="1928">
        <v>5649</v>
      </c>
    </row>
    <row r="70" spans="1:10" ht="12.75" customHeight="1" x14ac:dyDescent="0.2">
      <c r="A70" s="694"/>
      <c r="B70" s="695"/>
      <c r="C70" s="1302"/>
      <c r="D70" s="1302"/>
      <c r="E70" s="1302"/>
      <c r="F70" s="1302"/>
      <c r="G70" s="1302"/>
      <c r="H70" s="1302"/>
      <c r="I70" s="1303"/>
      <c r="J70" s="684"/>
    </row>
    <row r="71" spans="1:10" ht="12.75" customHeight="1" x14ac:dyDescent="0.2">
      <c r="A71" s="696" t="s">
        <v>459</v>
      </c>
      <c r="B71" s="686"/>
      <c r="C71" s="1259"/>
      <c r="D71" s="1259"/>
      <c r="E71" s="1259"/>
      <c r="F71" s="1259"/>
      <c r="G71" s="1259"/>
      <c r="H71" s="1259"/>
      <c r="I71" s="1236"/>
      <c r="J71" s="684"/>
    </row>
    <row r="72" spans="1:10" ht="12.75" customHeight="1" x14ac:dyDescent="0.2">
      <c r="A72" s="620" t="s">
        <v>547</v>
      </c>
      <c r="B72" s="615"/>
      <c r="C72" s="1241"/>
      <c r="D72" s="1241"/>
      <c r="E72" s="1241"/>
      <c r="F72" s="1241"/>
      <c r="G72" s="1241"/>
      <c r="H72" s="1241"/>
      <c r="I72" s="1241"/>
    </row>
    <row r="73" spans="1:10" ht="12.75" customHeight="1" x14ac:dyDescent="0.2">
      <c r="A73" s="3384"/>
      <c r="B73" s="3385"/>
      <c r="C73" s="3388" t="s">
        <v>725</v>
      </c>
      <c r="D73" s="3389"/>
      <c r="E73" s="3389"/>
      <c r="F73" s="3389"/>
      <c r="G73" s="3389"/>
      <c r="H73" s="3389"/>
      <c r="I73" s="3390"/>
    </row>
    <row r="74" spans="1:10" ht="33" customHeight="1" x14ac:dyDescent="0.2">
      <c r="A74" s="3386"/>
      <c r="B74" s="3387"/>
      <c r="C74" s="2083" t="s">
        <v>734</v>
      </c>
      <c r="D74" s="2084" t="s">
        <v>557</v>
      </c>
      <c r="E74" s="2084" t="s">
        <v>708</v>
      </c>
      <c r="F74" s="2084" t="s">
        <v>709</v>
      </c>
      <c r="G74" s="2084" t="s">
        <v>710</v>
      </c>
      <c r="H74" s="2085" t="s">
        <v>711</v>
      </c>
      <c r="I74" s="2086" t="s">
        <v>726</v>
      </c>
    </row>
    <row r="75" spans="1:10" ht="12.75" customHeight="1" x14ac:dyDescent="0.2">
      <c r="A75" s="3379" t="s">
        <v>727</v>
      </c>
      <c r="B75" s="679" t="s">
        <v>735</v>
      </c>
      <c r="C75" s="1864"/>
      <c r="D75" s="1865">
        <v>502</v>
      </c>
      <c r="E75" s="1865">
        <v>3770</v>
      </c>
      <c r="F75" s="1865">
        <v>4272</v>
      </c>
      <c r="G75" s="1866"/>
      <c r="H75" s="1867">
        <v>35</v>
      </c>
      <c r="I75" s="1931">
        <v>4307</v>
      </c>
    </row>
    <row r="76" spans="1:10" ht="12.75" customHeight="1" x14ac:dyDescent="0.2">
      <c r="A76" s="3380"/>
      <c r="B76" s="680" t="s">
        <v>557</v>
      </c>
      <c r="C76" s="1869">
        <v>0</v>
      </c>
      <c r="D76" s="1870"/>
      <c r="E76" s="1871">
        <v>0</v>
      </c>
      <c r="F76" s="1871">
        <v>0</v>
      </c>
      <c r="G76" s="1872"/>
      <c r="H76" s="1873">
        <v>0</v>
      </c>
      <c r="I76" s="1328">
        <v>0</v>
      </c>
    </row>
    <row r="77" spans="1:10" ht="12.75" customHeight="1" x14ac:dyDescent="0.2">
      <c r="A77" s="3380"/>
      <c r="B77" s="680" t="s">
        <v>708</v>
      </c>
      <c r="C77" s="1869">
        <v>0</v>
      </c>
      <c r="D77" s="1871">
        <v>0</v>
      </c>
      <c r="E77" s="1870"/>
      <c r="F77" s="1871">
        <v>0</v>
      </c>
      <c r="G77" s="1872"/>
      <c r="H77" s="1873">
        <v>0</v>
      </c>
      <c r="I77" s="1932">
        <v>0</v>
      </c>
    </row>
    <row r="78" spans="1:10" ht="12.75" customHeight="1" x14ac:dyDescent="0.2">
      <c r="A78" s="3380"/>
      <c r="B78" s="681" t="s">
        <v>709</v>
      </c>
      <c r="C78" s="1875">
        <v>0</v>
      </c>
      <c r="D78" s="1876">
        <v>502</v>
      </c>
      <c r="E78" s="1876">
        <v>3770</v>
      </c>
      <c r="F78" s="1877"/>
      <c r="G78" s="1880"/>
      <c r="H78" s="1890">
        <v>35</v>
      </c>
      <c r="I78" s="1874">
        <v>4307</v>
      </c>
    </row>
    <row r="79" spans="1:10" ht="12.75" customHeight="1" x14ac:dyDescent="0.2">
      <c r="A79" s="3380"/>
      <c r="B79" s="680" t="s">
        <v>710</v>
      </c>
      <c r="C79" s="1879"/>
      <c r="D79" s="1880"/>
      <c r="E79" s="1880"/>
      <c r="F79" s="1884"/>
      <c r="G79" s="1923"/>
      <c r="H79" s="1881"/>
      <c r="I79" s="1882"/>
    </row>
    <row r="80" spans="1:10" ht="12.75" customHeight="1" x14ac:dyDescent="0.2">
      <c r="A80" s="3380"/>
      <c r="B80" s="682" t="s">
        <v>711</v>
      </c>
      <c r="C80" s="1875">
        <v>0</v>
      </c>
      <c r="D80" s="1876">
        <v>0</v>
      </c>
      <c r="E80" s="1876">
        <v>0</v>
      </c>
      <c r="F80" s="1883">
        <v>0</v>
      </c>
      <c r="G80" s="1884"/>
      <c r="H80" s="1885"/>
      <c r="I80" s="1874">
        <v>0</v>
      </c>
    </row>
    <row r="81" spans="1:10" ht="12.75" customHeight="1" x14ac:dyDescent="0.2">
      <c r="A81" s="3381"/>
      <c r="B81" s="683" t="s">
        <v>728</v>
      </c>
      <c r="C81" s="1886">
        <v>0</v>
      </c>
      <c r="D81" s="1887">
        <v>502</v>
      </c>
      <c r="E81" s="1887">
        <v>3770</v>
      </c>
      <c r="F81" s="1887">
        <v>4272</v>
      </c>
      <c r="G81" s="1888"/>
      <c r="H81" s="1887">
        <v>35</v>
      </c>
      <c r="I81" s="1889">
        <v>4307</v>
      </c>
    </row>
    <row r="82" spans="1:10" ht="12.75" customHeight="1" x14ac:dyDescent="0.2">
      <c r="A82" s="687"/>
      <c r="B82" s="686"/>
      <c r="C82" s="1259"/>
      <c r="D82" s="1259"/>
      <c r="E82" s="1259"/>
      <c r="F82" s="1259"/>
      <c r="G82" s="1259"/>
      <c r="H82" s="1259"/>
      <c r="I82" s="1236"/>
      <c r="J82" s="684"/>
    </row>
    <row r="83" spans="1:10" ht="12.75" customHeight="1" x14ac:dyDescent="0.2">
      <c r="A83" s="620" t="s">
        <v>548</v>
      </c>
      <c r="B83" s="615"/>
      <c r="C83" s="1241"/>
      <c r="D83" s="1241"/>
      <c r="E83" s="1241"/>
      <c r="F83" s="1241"/>
      <c r="G83" s="1241"/>
      <c r="H83" s="1241"/>
      <c r="I83" s="1241"/>
    </row>
    <row r="84" spans="1:10" ht="12.75" customHeight="1" x14ac:dyDescent="0.2">
      <c r="A84" s="3384"/>
      <c r="B84" s="3385"/>
      <c r="C84" s="3388" t="s">
        <v>730</v>
      </c>
      <c r="D84" s="3389"/>
      <c r="E84" s="3389"/>
      <c r="F84" s="3389"/>
      <c r="G84" s="3389"/>
      <c r="H84" s="3389"/>
      <c r="I84" s="3390"/>
    </row>
    <row r="85" spans="1:10" ht="33" customHeight="1" x14ac:dyDescent="0.2">
      <c r="A85" s="3386"/>
      <c r="B85" s="3387"/>
      <c r="C85" s="2083" t="s">
        <v>734</v>
      </c>
      <c r="D85" s="2084" t="s">
        <v>557</v>
      </c>
      <c r="E85" s="2084" t="s">
        <v>708</v>
      </c>
      <c r="F85" s="2084" t="s">
        <v>709</v>
      </c>
      <c r="G85" s="2084" t="s">
        <v>710</v>
      </c>
      <c r="H85" s="2085" t="s">
        <v>711</v>
      </c>
      <c r="I85" s="2086" t="s">
        <v>731</v>
      </c>
    </row>
    <row r="86" spans="1:10" ht="12.75" customHeight="1" x14ac:dyDescent="0.2">
      <c r="A86" s="3379" t="s">
        <v>732</v>
      </c>
      <c r="B86" s="679" t="s">
        <v>735</v>
      </c>
      <c r="C86" s="1864"/>
      <c r="D86" s="1865">
        <v>0</v>
      </c>
      <c r="E86" s="1865">
        <v>0</v>
      </c>
      <c r="F86" s="1865">
        <v>0</v>
      </c>
      <c r="G86" s="1866"/>
      <c r="H86" s="1867">
        <v>0</v>
      </c>
      <c r="I86" s="1868">
        <v>0</v>
      </c>
    </row>
    <row r="87" spans="1:10" ht="12.75" customHeight="1" x14ac:dyDescent="0.2">
      <c r="A87" s="3380"/>
      <c r="B87" s="680" t="s">
        <v>557</v>
      </c>
      <c r="C87" s="1869">
        <v>7095</v>
      </c>
      <c r="D87" s="1870"/>
      <c r="E87" s="1871">
        <v>0</v>
      </c>
      <c r="F87" s="1871">
        <v>7095</v>
      </c>
      <c r="G87" s="1872"/>
      <c r="H87" s="1873">
        <v>14</v>
      </c>
      <c r="I87" s="1874">
        <v>7109</v>
      </c>
    </row>
    <row r="88" spans="1:10" ht="12.75" customHeight="1" x14ac:dyDescent="0.2">
      <c r="A88" s="3380"/>
      <c r="B88" s="680" t="s">
        <v>708</v>
      </c>
      <c r="C88" s="1869">
        <v>0</v>
      </c>
      <c r="D88" s="1871">
        <v>0</v>
      </c>
      <c r="E88" s="1870"/>
      <c r="F88" s="1871">
        <v>0</v>
      </c>
      <c r="G88" s="1872"/>
      <c r="H88" s="1873">
        <v>0</v>
      </c>
      <c r="I88" s="1874">
        <v>0</v>
      </c>
    </row>
    <row r="89" spans="1:10" ht="12.75" customHeight="1" x14ac:dyDescent="0.2">
      <c r="A89" s="3380"/>
      <c r="B89" s="681" t="s">
        <v>709</v>
      </c>
      <c r="C89" s="1875">
        <v>7095</v>
      </c>
      <c r="D89" s="1876">
        <v>0</v>
      </c>
      <c r="E89" s="1876">
        <v>0</v>
      </c>
      <c r="F89" s="1877"/>
      <c r="G89" s="1880"/>
      <c r="H89" s="1890">
        <v>14</v>
      </c>
      <c r="I89" s="1874">
        <v>7109</v>
      </c>
    </row>
    <row r="90" spans="1:10" ht="12.75" customHeight="1" x14ac:dyDescent="0.2">
      <c r="A90" s="3380"/>
      <c r="B90" s="680" t="s">
        <v>710</v>
      </c>
      <c r="C90" s="1879"/>
      <c r="D90" s="1880"/>
      <c r="E90" s="1880"/>
      <c r="F90" s="1884"/>
      <c r="G90" s="1923"/>
      <c r="H90" s="1881"/>
      <c r="I90" s="1882"/>
    </row>
    <row r="91" spans="1:10" ht="12.75" customHeight="1" x14ac:dyDescent="0.2">
      <c r="A91" s="3380"/>
      <c r="B91" s="682" t="s">
        <v>711</v>
      </c>
      <c r="C91" s="1875">
        <v>932</v>
      </c>
      <c r="D91" s="1876">
        <v>1359</v>
      </c>
      <c r="E91" s="1876">
        <v>0</v>
      </c>
      <c r="F91" s="1883">
        <v>2291</v>
      </c>
      <c r="G91" s="1884"/>
      <c r="H91" s="1885"/>
      <c r="I91" s="1874">
        <v>2291</v>
      </c>
    </row>
    <row r="92" spans="1:10" ht="12.75" customHeight="1" x14ac:dyDescent="0.2">
      <c r="A92" s="3381"/>
      <c r="B92" s="683" t="s">
        <v>733</v>
      </c>
      <c r="C92" s="1886">
        <v>8027</v>
      </c>
      <c r="D92" s="1887">
        <v>1359</v>
      </c>
      <c r="E92" s="1887">
        <v>0</v>
      </c>
      <c r="F92" s="1887">
        <v>9386</v>
      </c>
      <c r="G92" s="1888"/>
      <c r="H92" s="1887">
        <v>14</v>
      </c>
      <c r="I92" s="1889">
        <v>9400</v>
      </c>
    </row>
    <row r="93" spans="1:10" ht="12.75" customHeight="1" x14ac:dyDescent="0.2">
      <c r="A93" s="687"/>
      <c r="B93" s="686"/>
      <c r="C93" s="1259"/>
      <c r="D93" s="1259"/>
      <c r="E93" s="1259"/>
      <c r="F93" s="1259"/>
      <c r="G93" s="1259"/>
      <c r="H93" s="1259"/>
      <c r="I93" s="1236"/>
      <c r="J93" s="684"/>
    </row>
    <row r="94" spans="1:10" ht="9.75" customHeight="1" x14ac:dyDescent="0.2">
      <c r="A94" s="615" t="s">
        <v>637</v>
      </c>
      <c r="B94" s="615"/>
      <c r="C94" s="1241"/>
      <c r="D94" s="1241"/>
      <c r="E94" s="1241"/>
      <c r="F94" s="1241"/>
      <c r="G94" s="1241"/>
      <c r="H94" s="1241"/>
      <c r="I94" s="1241"/>
    </row>
    <row r="95" spans="1:10" ht="9.75" customHeight="1" x14ac:dyDescent="0.2">
      <c r="A95" s="615" t="s">
        <v>638</v>
      </c>
      <c r="B95" s="615"/>
      <c r="C95" s="1241"/>
      <c r="D95" s="1241"/>
      <c r="E95" s="1241"/>
      <c r="F95" s="1241"/>
      <c r="G95" s="1241"/>
      <c r="H95" s="1241"/>
      <c r="I95" s="1241"/>
    </row>
    <row r="96" spans="1:10" ht="9.75" customHeight="1" x14ac:dyDescent="0.2">
      <c r="A96" s="615" t="s">
        <v>639</v>
      </c>
      <c r="B96" s="615"/>
      <c r="C96" s="1241"/>
      <c r="D96" s="1241"/>
      <c r="E96" s="1241"/>
      <c r="F96" s="1241"/>
      <c r="G96" s="1241"/>
      <c r="H96" s="1241"/>
      <c r="I96" s="1241"/>
    </row>
    <row r="97" spans="1:9" ht="9.75" customHeight="1" x14ac:dyDescent="0.2">
      <c r="A97" s="615"/>
      <c r="B97" s="615"/>
      <c r="C97" s="1241"/>
      <c r="D97" s="1241"/>
      <c r="E97" s="1241"/>
      <c r="F97" s="1241"/>
      <c r="G97" s="1241"/>
      <c r="H97" s="1241"/>
      <c r="I97" s="1241"/>
    </row>
  </sheetData>
  <mergeCells count="28">
    <mergeCell ref="A8:A14"/>
    <mergeCell ref="A17:B18"/>
    <mergeCell ref="C17:I17"/>
    <mergeCell ref="A19:A25"/>
    <mergeCell ref="D1:H1"/>
    <mergeCell ref="D2:I2"/>
    <mergeCell ref="G3:I3"/>
    <mergeCell ref="A6:B7"/>
    <mergeCell ref="C6:I6"/>
    <mergeCell ref="A1:B1"/>
    <mergeCell ref="A41:A47"/>
    <mergeCell ref="A50:B51"/>
    <mergeCell ref="C50:I50"/>
    <mergeCell ref="A52:A58"/>
    <mergeCell ref="A28:B29"/>
    <mergeCell ref="C28:I28"/>
    <mergeCell ref="A30:A36"/>
    <mergeCell ref="A39:B40"/>
    <mergeCell ref="C39:I39"/>
    <mergeCell ref="A75:A81"/>
    <mergeCell ref="A84:B85"/>
    <mergeCell ref="C84:I84"/>
    <mergeCell ref="A86:A92"/>
    <mergeCell ref="A61:B62"/>
    <mergeCell ref="C61:I61"/>
    <mergeCell ref="A63:A69"/>
    <mergeCell ref="A73:B74"/>
    <mergeCell ref="C73:I73"/>
  </mergeCells>
  <phoneticPr fontId="2" type="noConversion"/>
  <printOptions horizontalCentered="1"/>
  <pageMargins left="0.19685039370078741" right="0.19685039370078741" top="0.6692913385826772" bottom="0.51181102362204722" header="0" footer="0.31496062992125984"/>
  <pageSetup paperSize="9" scale="53" firstPageNumber="31" fitToWidth="0" orientation="portrait" r:id="rId1"/>
  <headerFooter alignWithMargins="0">
    <oddFooter>&amp;C&amp;P</oddFooter>
  </headerFooter>
  <rowBreaks count="1" manualBreakCount="1">
    <brk id="48" max="16383" man="1"/>
  </rowBreak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1">
    <pageSetUpPr fitToPage="1"/>
  </sheetPr>
  <dimension ref="A1:O44"/>
  <sheetViews>
    <sheetView view="pageBreakPreview" zoomScaleNormal="100" zoomScaleSheetLayoutView="100" workbookViewId="0">
      <selection sqref="A1:B1"/>
    </sheetView>
  </sheetViews>
  <sheetFormatPr defaultRowHeight="12.75" x14ac:dyDescent="0.2"/>
  <cols>
    <col min="1" max="1" width="4.7109375" style="598" customWidth="1"/>
    <col min="2" max="2" width="35.28515625" style="598" customWidth="1"/>
    <col min="3" max="3" width="0.85546875" style="598" customWidth="1"/>
    <col min="4" max="4" width="10" style="1244" customWidth="1"/>
    <col min="5" max="5" width="11.140625" style="1244" bestFit="1" customWidth="1"/>
    <col min="6" max="12" width="10" style="1244" customWidth="1"/>
    <col min="13" max="13" width="3.28515625" style="598" customWidth="1"/>
    <col min="14" max="15" width="9.7109375" style="598" bestFit="1" customWidth="1"/>
    <col min="16" max="16384" width="9.140625" style="598"/>
  </cols>
  <sheetData>
    <row r="1" spans="1:15" ht="27.75" customHeight="1" x14ac:dyDescent="0.2">
      <c r="A1" s="3363" t="s">
        <v>184</v>
      </c>
      <c r="B1" s="3075"/>
      <c r="C1" s="597"/>
      <c r="D1" s="1220"/>
      <c r="E1" s="1221"/>
      <c r="F1" s="1221"/>
      <c r="G1" s="3354" t="str">
        <f>[1]Coverpage!I7</f>
        <v>Poland</v>
      </c>
      <c r="H1" s="3354"/>
      <c r="I1" s="3354"/>
      <c r="J1" s="3354"/>
      <c r="K1" s="3354"/>
      <c r="L1" s="1222">
        <f>[1]Coverpage!I9</f>
        <v>964</v>
      </c>
    </row>
    <row r="2" spans="1:15" x14ac:dyDescent="0.2">
      <c r="A2" s="599" t="s">
        <v>186</v>
      </c>
      <c r="B2" s="600"/>
      <c r="C2" s="601"/>
      <c r="D2" s="1223"/>
      <c r="E2" s="1223"/>
      <c r="F2" s="1223"/>
      <c r="G2" s="3355" t="s">
        <v>549</v>
      </c>
      <c r="H2" s="3355"/>
      <c r="I2" s="3355"/>
      <c r="J2" s="3355"/>
      <c r="K2" s="3355"/>
      <c r="L2" s="3355"/>
    </row>
    <row r="3" spans="1:15" ht="12" customHeight="1" x14ac:dyDescent="0.2">
      <c r="A3" s="622"/>
      <c r="B3" s="602"/>
      <c r="C3" s="603"/>
      <c r="D3" s="1224"/>
      <c r="E3" s="1225"/>
      <c r="F3" s="1225"/>
      <c r="G3" s="3356" t="s">
        <v>550</v>
      </c>
      <c r="H3" s="3356"/>
      <c r="I3" s="1226">
        <v>2010</v>
      </c>
      <c r="J3" s="1225"/>
      <c r="K3" s="1225"/>
      <c r="L3" s="1227"/>
    </row>
    <row r="4" spans="1:15" ht="12" customHeight="1" x14ac:dyDescent="0.2">
      <c r="A4" s="3357" t="s">
        <v>551</v>
      </c>
      <c r="B4" s="3358"/>
      <c r="C4" s="601"/>
      <c r="D4" s="3414" t="s">
        <v>552</v>
      </c>
      <c r="E4" s="3415"/>
      <c r="F4" s="3415"/>
      <c r="G4" s="3415"/>
      <c r="H4" s="3416"/>
      <c r="I4" s="3350" t="s">
        <v>553</v>
      </c>
      <c r="J4" s="3362" t="s">
        <v>554</v>
      </c>
      <c r="K4" s="3350" t="s">
        <v>555</v>
      </c>
      <c r="L4" s="3352" t="s">
        <v>60</v>
      </c>
    </row>
    <row r="5" spans="1:15" ht="34.5" x14ac:dyDescent="0.2">
      <c r="A5" s="3357"/>
      <c r="B5" s="3358"/>
      <c r="C5" s="601"/>
      <c r="D5" s="2043" t="s">
        <v>556</v>
      </c>
      <c r="E5" s="2044" t="s">
        <v>557</v>
      </c>
      <c r="F5" s="2042" t="s">
        <v>558</v>
      </c>
      <c r="G5" s="2044" t="s">
        <v>555</v>
      </c>
      <c r="H5" s="2042" t="s">
        <v>61</v>
      </c>
      <c r="I5" s="3351"/>
      <c r="J5" s="3362"/>
      <c r="K5" s="3351"/>
      <c r="L5" s="3352"/>
    </row>
    <row r="6" spans="1:15" ht="10.5" customHeight="1" x14ac:dyDescent="0.2">
      <c r="A6" s="623"/>
      <c r="B6" s="604"/>
      <c r="C6" s="604"/>
      <c r="D6" s="1228" t="s">
        <v>559</v>
      </c>
      <c r="E6" s="1229" t="s">
        <v>560</v>
      </c>
      <c r="F6" s="1230" t="s">
        <v>561</v>
      </c>
      <c r="G6" s="1229" t="s">
        <v>562</v>
      </c>
      <c r="H6" s="1230" t="s">
        <v>563</v>
      </c>
      <c r="I6" s="1229" t="s">
        <v>564</v>
      </c>
      <c r="J6" s="1230" t="s">
        <v>565</v>
      </c>
      <c r="K6" s="1229" t="s">
        <v>566</v>
      </c>
      <c r="L6" s="1231" t="s">
        <v>567</v>
      </c>
    </row>
    <row r="7" spans="1:15" ht="10.5" customHeight="1" x14ac:dyDescent="0.2">
      <c r="A7" s="624"/>
      <c r="B7" s="605" t="s">
        <v>568</v>
      </c>
      <c r="C7" s="606"/>
      <c r="D7" s="1232" t="s">
        <v>569</v>
      </c>
      <c r="E7" s="1232" t="s">
        <v>569</v>
      </c>
      <c r="F7" s="1232" t="s">
        <v>569</v>
      </c>
      <c r="G7" s="1232" t="s">
        <v>569</v>
      </c>
      <c r="H7" s="1233" t="s">
        <v>569</v>
      </c>
      <c r="I7" s="1232" t="s">
        <v>569</v>
      </c>
      <c r="J7" s="1233" t="s">
        <v>569</v>
      </c>
      <c r="K7" s="1232" t="s">
        <v>569</v>
      </c>
      <c r="L7" s="1234" t="s">
        <v>569</v>
      </c>
    </row>
    <row r="8" spans="1:15" ht="13.5" customHeight="1" x14ac:dyDescent="0.2">
      <c r="A8" s="625"/>
      <c r="B8" s="1321" t="s">
        <v>570</v>
      </c>
      <c r="C8" s="607" t="s">
        <v>571</v>
      </c>
      <c r="D8" s="1235"/>
      <c r="E8" s="1235"/>
      <c r="F8" s="1236"/>
      <c r="G8" s="1235"/>
      <c r="H8" s="1236"/>
      <c r="I8" s="1235"/>
      <c r="J8" s="1236"/>
      <c r="K8" s="1235"/>
      <c r="L8" s="1237"/>
    </row>
    <row r="9" spans="1:15" s="897" customFormat="1" ht="11.25" customHeight="1" x14ac:dyDescent="0.2">
      <c r="A9" s="625">
        <v>1</v>
      </c>
      <c r="B9" s="1310" t="s">
        <v>126</v>
      </c>
      <c r="C9" s="894" t="s">
        <v>571</v>
      </c>
      <c r="D9" s="1837">
        <v>261352</v>
      </c>
      <c r="E9" s="1837">
        <v>70649</v>
      </c>
      <c r="F9" s="1837">
        <v>243979</v>
      </c>
      <c r="G9" s="1837">
        <v>-123804</v>
      </c>
      <c r="H9" s="1837">
        <v>452176</v>
      </c>
      <c r="I9" s="1837"/>
      <c r="J9" s="1837">
        <v>199911</v>
      </c>
      <c r="K9" s="1837">
        <v>-105391</v>
      </c>
      <c r="L9" s="1327">
        <v>546696</v>
      </c>
      <c r="M9" s="895"/>
      <c r="N9" s="896"/>
      <c r="O9" s="896"/>
    </row>
    <row r="10" spans="1:15" s="897" customFormat="1" ht="9.75" customHeight="1" x14ac:dyDescent="0.2">
      <c r="A10" s="625">
        <v>11</v>
      </c>
      <c r="B10" s="1314" t="s">
        <v>572</v>
      </c>
      <c r="C10" s="894" t="s">
        <v>571</v>
      </c>
      <c r="D10" s="1837">
        <v>227439</v>
      </c>
      <c r="E10" s="1837">
        <v>9750</v>
      </c>
      <c r="F10" s="1837">
        <v>0</v>
      </c>
      <c r="G10" s="1837">
        <v>-517</v>
      </c>
      <c r="H10" s="1838">
        <v>236672</v>
      </c>
      <c r="I10" s="1837"/>
      <c r="J10" s="1837">
        <v>56868</v>
      </c>
      <c r="K10" s="1837">
        <v>-1316</v>
      </c>
      <c r="L10" s="1978">
        <v>292224</v>
      </c>
      <c r="M10" s="895"/>
    </row>
    <row r="11" spans="1:15" ht="9.75" customHeight="1" x14ac:dyDescent="0.2">
      <c r="A11" s="626">
        <v>12</v>
      </c>
      <c r="B11" s="1314" t="s">
        <v>187</v>
      </c>
      <c r="C11" s="607" t="s">
        <v>571</v>
      </c>
      <c r="D11" s="1331">
        <v>12290</v>
      </c>
      <c r="E11" s="1331">
        <v>0</v>
      </c>
      <c r="F11" s="1331">
        <v>156981</v>
      </c>
      <c r="G11" s="1331">
        <v>0</v>
      </c>
      <c r="H11" s="1332">
        <v>169271</v>
      </c>
      <c r="I11" s="1331"/>
      <c r="J11" s="1331">
        <v>0</v>
      </c>
      <c r="K11" s="1331">
        <v>0</v>
      </c>
      <c r="L11" s="1859">
        <v>169271</v>
      </c>
      <c r="M11" s="609"/>
    </row>
    <row r="12" spans="1:15" ht="9.75" customHeight="1" x14ac:dyDescent="0.2">
      <c r="A12" s="626">
        <v>13</v>
      </c>
      <c r="B12" s="1314" t="s">
        <v>188</v>
      </c>
      <c r="C12" s="607" t="s">
        <v>571</v>
      </c>
      <c r="D12" s="1331">
        <v>6890</v>
      </c>
      <c r="E12" s="1331">
        <v>43199</v>
      </c>
      <c r="F12" s="1331">
        <v>86348</v>
      </c>
      <c r="G12" s="1331">
        <v>-122265</v>
      </c>
      <c r="H12" s="1332">
        <v>14172</v>
      </c>
      <c r="I12" s="1331"/>
      <c r="J12" s="1331">
        <v>113739</v>
      </c>
      <c r="K12" s="1331">
        <v>-104015</v>
      </c>
      <c r="L12" s="1859">
        <v>23896</v>
      </c>
      <c r="M12" s="609"/>
    </row>
    <row r="13" spans="1:15" ht="9.75" customHeight="1" x14ac:dyDescent="0.2">
      <c r="A13" s="626">
        <v>14</v>
      </c>
      <c r="B13" s="1314" t="s">
        <v>189</v>
      </c>
      <c r="C13" s="607" t="s">
        <v>571</v>
      </c>
      <c r="D13" s="1331">
        <v>14733</v>
      </c>
      <c r="E13" s="1331">
        <v>17700</v>
      </c>
      <c r="F13" s="1331">
        <v>650</v>
      </c>
      <c r="G13" s="1331">
        <v>-1022</v>
      </c>
      <c r="H13" s="1332">
        <v>32061</v>
      </c>
      <c r="I13" s="1331"/>
      <c r="J13" s="1331">
        <v>29304</v>
      </c>
      <c r="K13" s="1331">
        <v>-60</v>
      </c>
      <c r="L13" s="1859">
        <v>61305</v>
      </c>
      <c r="M13" s="609"/>
    </row>
    <row r="14" spans="1:15" s="897" customFormat="1" ht="15" customHeight="1" x14ac:dyDescent="0.2">
      <c r="A14" s="625">
        <v>2</v>
      </c>
      <c r="B14" s="1310" t="s">
        <v>504</v>
      </c>
      <c r="C14" s="894" t="s">
        <v>571</v>
      </c>
      <c r="D14" s="1837">
        <v>342321</v>
      </c>
      <c r="E14" s="1837">
        <v>61507</v>
      </c>
      <c r="F14" s="1838">
        <v>248647</v>
      </c>
      <c r="G14" s="1837">
        <v>-123804</v>
      </c>
      <c r="H14" s="1837">
        <v>528671</v>
      </c>
      <c r="I14" s="1837"/>
      <c r="J14" s="1838">
        <v>187748</v>
      </c>
      <c r="K14" s="1837">
        <v>-105391</v>
      </c>
      <c r="L14" s="1327">
        <v>611028</v>
      </c>
      <c r="M14" s="895"/>
    </row>
    <row r="15" spans="1:15" ht="9.75" customHeight="1" x14ac:dyDescent="0.2">
      <c r="A15" s="626">
        <v>21</v>
      </c>
      <c r="B15" s="1314" t="s">
        <v>190</v>
      </c>
      <c r="C15" s="607" t="s">
        <v>571</v>
      </c>
      <c r="D15" s="1331">
        <v>49986</v>
      </c>
      <c r="E15" s="1331">
        <v>21076</v>
      </c>
      <c r="F15" s="1331">
        <v>3170</v>
      </c>
      <c r="G15" s="1331">
        <v>0</v>
      </c>
      <c r="H15" s="1332">
        <v>74232</v>
      </c>
      <c r="I15" s="1331"/>
      <c r="J15" s="1331">
        <v>84116</v>
      </c>
      <c r="K15" s="1331">
        <v>0</v>
      </c>
      <c r="L15" s="1859">
        <v>158348</v>
      </c>
      <c r="M15" s="609"/>
    </row>
    <row r="16" spans="1:15" ht="9.75" customHeight="1" x14ac:dyDescent="0.2">
      <c r="A16" s="626">
        <v>22</v>
      </c>
      <c r="B16" s="1314" t="s">
        <v>191</v>
      </c>
      <c r="C16" s="607" t="s">
        <v>571</v>
      </c>
      <c r="D16" s="1331">
        <v>22514</v>
      </c>
      <c r="E16" s="1331">
        <v>15087</v>
      </c>
      <c r="F16" s="1331">
        <v>1793</v>
      </c>
      <c r="G16" s="1331">
        <v>-275</v>
      </c>
      <c r="H16" s="1332">
        <v>39119</v>
      </c>
      <c r="I16" s="1331"/>
      <c r="J16" s="1331">
        <v>58464</v>
      </c>
      <c r="K16" s="1331">
        <v>-580</v>
      </c>
      <c r="L16" s="1859">
        <v>97003</v>
      </c>
      <c r="M16" s="609"/>
    </row>
    <row r="17" spans="1:13" ht="9.75" customHeight="1" x14ac:dyDescent="0.2">
      <c r="A17" s="626">
        <v>23</v>
      </c>
      <c r="B17" s="1314" t="s">
        <v>546</v>
      </c>
      <c r="C17" s="607" t="s">
        <v>571</v>
      </c>
      <c r="D17" s="1331">
        <v>4327</v>
      </c>
      <c r="E17" s="1331">
        <v>8023</v>
      </c>
      <c r="F17" s="1331">
        <v>290</v>
      </c>
      <c r="G17" s="1331">
        <v>0</v>
      </c>
      <c r="H17" s="1332">
        <v>12640</v>
      </c>
      <c r="I17" s="1331"/>
      <c r="J17" s="1331">
        <v>12601</v>
      </c>
      <c r="K17" s="1331">
        <v>0</v>
      </c>
      <c r="L17" s="1859">
        <v>25241</v>
      </c>
      <c r="M17" s="609"/>
    </row>
    <row r="18" spans="1:13" ht="9.75" customHeight="1" x14ac:dyDescent="0.2">
      <c r="A18" s="626">
        <v>24</v>
      </c>
      <c r="B18" s="1314" t="s">
        <v>573</v>
      </c>
      <c r="C18" s="607" t="s">
        <v>571</v>
      </c>
      <c r="D18" s="1331">
        <v>33728</v>
      </c>
      <c r="E18" s="1331">
        <v>1234</v>
      </c>
      <c r="F18" s="1331">
        <v>96</v>
      </c>
      <c r="G18" s="1331">
        <v>-991</v>
      </c>
      <c r="H18" s="1332">
        <v>34067</v>
      </c>
      <c r="I18" s="1331"/>
      <c r="J18" s="1331">
        <v>2096</v>
      </c>
      <c r="K18" s="1331">
        <v>0</v>
      </c>
      <c r="L18" s="1859">
        <v>36163</v>
      </c>
      <c r="M18" s="609"/>
    </row>
    <row r="19" spans="1:13" ht="9.75" customHeight="1" x14ac:dyDescent="0.2">
      <c r="A19" s="626">
        <v>25</v>
      </c>
      <c r="B19" s="1314" t="s">
        <v>574</v>
      </c>
      <c r="C19" s="607" t="s">
        <v>571</v>
      </c>
      <c r="D19" s="1331">
        <v>6255</v>
      </c>
      <c r="E19" s="1331">
        <v>3978</v>
      </c>
      <c r="F19" s="1331">
        <v>2597</v>
      </c>
      <c r="G19" s="1331">
        <v>0</v>
      </c>
      <c r="H19" s="1332">
        <v>12830</v>
      </c>
      <c r="I19" s="1331"/>
      <c r="J19" s="1331">
        <v>207</v>
      </c>
      <c r="K19" s="1331">
        <v>0</v>
      </c>
      <c r="L19" s="1859">
        <v>13037</v>
      </c>
      <c r="M19" s="609"/>
    </row>
    <row r="20" spans="1:13" ht="9.75" customHeight="1" x14ac:dyDescent="0.2">
      <c r="A20" s="626">
        <v>26</v>
      </c>
      <c r="B20" s="1314" t="s">
        <v>188</v>
      </c>
      <c r="C20" s="607" t="s">
        <v>571</v>
      </c>
      <c r="D20" s="1331">
        <v>197564</v>
      </c>
      <c r="E20" s="1331">
        <v>3917</v>
      </c>
      <c r="F20" s="1331">
        <v>37074</v>
      </c>
      <c r="G20" s="1331">
        <v>-122265</v>
      </c>
      <c r="H20" s="1332">
        <v>116290</v>
      </c>
      <c r="I20" s="1331"/>
      <c r="J20" s="1331">
        <v>2999</v>
      </c>
      <c r="K20" s="1331">
        <v>-104015</v>
      </c>
      <c r="L20" s="1859">
        <v>15274</v>
      </c>
      <c r="M20" s="609"/>
    </row>
    <row r="21" spans="1:13" ht="9.75" customHeight="1" x14ac:dyDescent="0.2">
      <c r="A21" s="626">
        <v>27</v>
      </c>
      <c r="B21" s="1314" t="s">
        <v>575</v>
      </c>
      <c r="C21" s="607" t="s">
        <v>571</v>
      </c>
      <c r="D21" s="1331">
        <v>19545</v>
      </c>
      <c r="E21" s="1331">
        <v>702</v>
      </c>
      <c r="F21" s="1331">
        <v>200758</v>
      </c>
      <c r="G21" s="1331">
        <v>0</v>
      </c>
      <c r="H21" s="1332">
        <v>221005</v>
      </c>
      <c r="I21" s="1331"/>
      <c r="J21" s="1331">
        <v>17163</v>
      </c>
      <c r="K21" s="1331">
        <v>0</v>
      </c>
      <c r="L21" s="1859">
        <v>238168</v>
      </c>
      <c r="M21" s="609"/>
    </row>
    <row r="22" spans="1:13" ht="9.75" customHeight="1" x14ac:dyDescent="0.2">
      <c r="A22" s="626">
        <v>28</v>
      </c>
      <c r="B22" s="1314" t="s">
        <v>576</v>
      </c>
      <c r="C22" s="607" t="s">
        <v>571</v>
      </c>
      <c r="D22" s="1331">
        <v>8402</v>
      </c>
      <c r="E22" s="1331">
        <v>7490</v>
      </c>
      <c r="F22" s="1331">
        <v>2869</v>
      </c>
      <c r="G22" s="1331">
        <v>-273</v>
      </c>
      <c r="H22" s="1332">
        <v>18488</v>
      </c>
      <c r="I22" s="1331"/>
      <c r="J22" s="1331">
        <v>10102</v>
      </c>
      <c r="K22" s="1331">
        <v>-796</v>
      </c>
      <c r="L22" s="1859">
        <v>27794</v>
      </c>
      <c r="M22" s="609"/>
    </row>
    <row r="23" spans="1:13" s="897" customFormat="1" ht="15" customHeight="1" x14ac:dyDescent="0.2">
      <c r="A23" s="627" t="s">
        <v>577</v>
      </c>
      <c r="B23" s="1322" t="s">
        <v>101</v>
      </c>
      <c r="C23" s="894" t="s">
        <v>571</v>
      </c>
      <c r="D23" s="1837">
        <v>-76642</v>
      </c>
      <c r="E23" s="1837">
        <v>17165</v>
      </c>
      <c r="F23" s="1838">
        <v>-4378</v>
      </c>
      <c r="G23" s="1837">
        <v>0</v>
      </c>
      <c r="H23" s="1838">
        <v>-63855</v>
      </c>
      <c r="I23" s="1837"/>
      <c r="J23" s="1838">
        <v>24764</v>
      </c>
      <c r="K23" s="1837">
        <v>0</v>
      </c>
      <c r="L23" s="1978">
        <v>-39091</v>
      </c>
      <c r="M23" s="895"/>
    </row>
    <row r="24" spans="1:13" s="897" customFormat="1" ht="15" customHeight="1" x14ac:dyDescent="0.2">
      <c r="A24" s="627" t="s">
        <v>578</v>
      </c>
      <c r="B24" s="1322" t="s">
        <v>102</v>
      </c>
      <c r="C24" s="894" t="s">
        <v>571</v>
      </c>
      <c r="D24" s="1837">
        <v>-80969</v>
      </c>
      <c r="E24" s="1837">
        <v>9142</v>
      </c>
      <c r="F24" s="1837">
        <v>-4668</v>
      </c>
      <c r="G24" s="1837">
        <v>0</v>
      </c>
      <c r="H24" s="1837">
        <v>-76495</v>
      </c>
      <c r="I24" s="1837"/>
      <c r="J24" s="1837">
        <v>12163</v>
      </c>
      <c r="K24" s="1837">
        <v>0</v>
      </c>
      <c r="L24" s="1327">
        <v>-64332</v>
      </c>
      <c r="M24" s="895"/>
    </row>
    <row r="25" spans="1:13" s="897" customFormat="1" ht="14.25" customHeight="1" x14ac:dyDescent="0.2">
      <c r="A25" s="625"/>
      <c r="B25" s="1321" t="s">
        <v>579</v>
      </c>
      <c r="C25" s="894" t="s">
        <v>571</v>
      </c>
      <c r="D25" s="1837"/>
      <c r="E25" s="1837"/>
      <c r="F25" s="1838"/>
      <c r="G25" s="1837"/>
      <c r="H25" s="1838"/>
      <c r="I25" s="1837"/>
      <c r="J25" s="1838"/>
      <c r="K25" s="1837"/>
      <c r="L25" s="1978"/>
      <c r="M25" s="895"/>
    </row>
    <row r="26" spans="1:13" s="897" customFormat="1" ht="11.25" customHeight="1" x14ac:dyDescent="0.2">
      <c r="A26" s="625">
        <v>31</v>
      </c>
      <c r="B26" s="1310" t="s">
        <v>514</v>
      </c>
      <c r="C26" s="894" t="s">
        <v>571</v>
      </c>
      <c r="D26" s="1837">
        <v>5698</v>
      </c>
      <c r="E26" s="1837">
        <v>12744</v>
      </c>
      <c r="F26" s="1837">
        <v>92</v>
      </c>
      <c r="G26" s="1837">
        <v>0</v>
      </c>
      <c r="H26" s="1837">
        <v>18534</v>
      </c>
      <c r="I26" s="1837"/>
      <c r="J26" s="1837">
        <v>29049</v>
      </c>
      <c r="K26" s="1837">
        <v>0</v>
      </c>
      <c r="L26" s="1327">
        <v>47583</v>
      </c>
      <c r="M26" s="895"/>
    </row>
    <row r="27" spans="1:13" ht="9.75" customHeight="1" x14ac:dyDescent="0.2">
      <c r="A27" s="626">
        <v>311</v>
      </c>
      <c r="B27" s="1314" t="s">
        <v>580</v>
      </c>
      <c r="C27" s="607" t="s">
        <v>571</v>
      </c>
      <c r="D27" s="1331">
        <v>4587</v>
      </c>
      <c r="E27" s="1331">
        <v>12269</v>
      </c>
      <c r="F27" s="1331">
        <v>92</v>
      </c>
      <c r="G27" s="1331">
        <v>0</v>
      </c>
      <c r="H27" s="1332">
        <v>16948</v>
      </c>
      <c r="I27" s="1331"/>
      <c r="J27" s="1331">
        <v>29685</v>
      </c>
      <c r="K27" s="1331">
        <v>0</v>
      </c>
      <c r="L27" s="1859">
        <v>46633</v>
      </c>
      <c r="M27" s="609"/>
    </row>
    <row r="28" spans="1:13" ht="9.75" customHeight="1" x14ac:dyDescent="0.2">
      <c r="A28" s="626">
        <v>312</v>
      </c>
      <c r="B28" s="1314" t="s">
        <v>581</v>
      </c>
      <c r="C28" s="607" t="s">
        <v>571</v>
      </c>
      <c r="D28" s="1331">
        <v>0</v>
      </c>
      <c r="E28" s="1331">
        <v>575</v>
      </c>
      <c r="F28" s="1331">
        <v>0</v>
      </c>
      <c r="G28" s="1331">
        <v>0</v>
      </c>
      <c r="H28" s="1332">
        <v>575</v>
      </c>
      <c r="I28" s="1331"/>
      <c r="J28" s="1331">
        <v>68</v>
      </c>
      <c r="K28" s="1331">
        <v>0</v>
      </c>
      <c r="L28" s="1859">
        <v>643</v>
      </c>
      <c r="M28" s="609"/>
    </row>
    <row r="29" spans="1:13" ht="9.75" customHeight="1" x14ac:dyDescent="0.2">
      <c r="A29" s="626">
        <v>313</v>
      </c>
      <c r="B29" s="1314" t="s">
        <v>687</v>
      </c>
      <c r="C29" s="607" t="s">
        <v>571</v>
      </c>
      <c r="D29" s="1331">
        <v>482</v>
      </c>
      <c r="E29" s="1331">
        <v>0</v>
      </c>
      <c r="F29" s="1331">
        <v>0</v>
      </c>
      <c r="G29" s="1331">
        <v>0</v>
      </c>
      <c r="H29" s="1332">
        <v>482</v>
      </c>
      <c r="I29" s="1331"/>
      <c r="J29" s="1331">
        <v>116</v>
      </c>
      <c r="K29" s="1331">
        <v>0</v>
      </c>
      <c r="L29" s="1859">
        <v>598</v>
      </c>
      <c r="M29" s="609"/>
    </row>
    <row r="30" spans="1:13" ht="9.75" customHeight="1" x14ac:dyDescent="0.2">
      <c r="A30" s="626">
        <v>314</v>
      </c>
      <c r="B30" s="1314" t="s">
        <v>688</v>
      </c>
      <c r="C30" s="607" t="s">
        <v>571</v>
      </c>
      <c r="D30" s="1331">
        <v>629</v>
      </c>
      <c r="E30" s="1331">
        <v>-100</v>
      </c>
      <c r="F30" s="1331">
        <v>0</v>
      </c>
      <c r="G30" s="1331">
        <v>0</v>
      </c>
      <c r="H30" s="1332">
        <v>529</v>
      </c>
      <c r="I30" s="1331"/>
      <c r="J30" s="1331">
        <v>-820</v>
      </c>
      <c r="K30" s="1331">
        <v>0</v>
      </c>
      <c r="L30" s="1859">
        <v>-291</v>
      </c>
      <c r="M30" s="609"/>
    </row>
    <row r="31" spans="1:13" ht="15" customHeight="1" x14ac:dyDescent="0.2">
      <c r="A31" s="627" t="s">
        <v>689</v>
      </c>
      <c r="B31" s="1322" t="s">
        <v>103</v>
      </c>
      <c r="C31" s="607" t="s">
        <v>571</v>
      </c>
      <c r="D31" s="1331">
        <v>-86667</v>
      </c>
      <c r="E31" s="1331">
        <v>-3602</v>
      </c>
      <c r="F31" s="1331">
        <v>-4760</v>
      </c>
      <c r="G31" s="1331">
        <v>0</v>
      </c>
      <c r="H31" s="1331">
        <v>-95029</v>
      </c>
      <c r="I31" s="1331"/>
      <c r="J31" s="1328">
        <v>-16886</v>
      </c>
      <c r="K31" s="1331">
        <v>0</v>
      </c>
      <c r="L31" s="1328">
        <v>-111915</v>
      </c>
      <c r="M31" s="609"/>
    </row>
    <row r="32" spans="1:13" s="897" customFormat="1" ht="24" customHeight="1" x14ac:dyDescent="0.2">
      <c r="A32" s="823"/>
      <c r="B32" s="1323" t="s">
        <v>690</v>
      </c>
      <c r="C32" s="894" t="s">
        <v>571</v>
      </c>
      <c r="D32" s="1837"/>
      <c r="E32" s="1837"/>
      <c r="F32" s="1838"/>
      <c r="G32" s="1837"/>
      <c r="H32" s="1838"/>
      <c r="I32" s="1837"/>
      <c r="J32" s="1838"/>
      <c r="K32" s="1837"/>
      <c r="L32" s="1978"/>
      <c r="M32" s="895"/>
    </row>
    <row r="33" spans="1:13" s="897" customFormat="1" ht="11.25" customHeight="1" x14ac:dyDescent="0.2">
      <c r="A33" s="625">
        <v>32</v>
      </c>
      <c r="B33" s="1310" t="s">
        <v>56</v>
      </c>
      <c r="C33" s="894" t="s">
        <v>571</v>
      </c>
      <c r="D33" s="1837">
        <v>-15522</v>
      </c>
      <c r="E33" s="1837">
        <v>7973</v>
      </c>
      <c r="F33" s="1837">
        <v>-2459</v>
      </c>
      <c r="G33" s="1837">
        <v>-6548</v>
      </c>
      <c r="H33" s="1837">
        <v>-16556</v>
      </c>
      <c r="I33" s="1837"/>
      <c r="J33" s="1837">
        <v>30</v>
      </c>
      <c r="K33" s="1837">
        <v>139</v>
      </c>
      <c r="L33" s="1327">
        <v>-16387</v>
      </c>
      <c r="M33" s="895"/>
    </row>
    <row r="34" spans="1:13" ht="9.75" customHeight="1" x14ac:dyDescent="0.2">
      <c r="A34" s="626">
        <v>321</v>
      </c>
      <c r="B34" s="1314" t="s">
        <v>435</v>
      </c>
      <c r="C34" s="607" t="s">
        <v>571</v>
      </c>
      <c r="D34" s="1331">
        <v>-18642</v>
      </c>
      <c r="E34" s="1331">
        <v>5687</v>
      </c>
      <c r="F34" s="1331">
        <v>-1645</v>
      </c>
      <c r="G34" s="1331">
        <v>-6548</v>
      </c>
      <c r="H34" s="1332">
        <v>-21148</v>
      </c>
      <c r="I34" s="1331"/>
      <c r="J34" s="1331">
        <v>-523</v>
      </c>
      <c r="K34" s="1331">
        <v>139</v>
      </c>
      <c r="L34" s="1859">
        <v>-21532</v>
      </c>
      <c r="M34" s="609"/>
    </row>
    <row r="35" spans="1:13" ht="9.75" customHeight="1" x14ac:dyDescent="0.2">
      <c r="A35" s="626">
        <v>322</v>
      </c>
      <c r="B35" s="1314" t="s">
        <v>437</v>
      </c>
      <c r="C35" s="607" t="s">
        <v>571</v>
      </c>
      <c r="D35" s="1331">
        <v>3120</v>
      </c>
      <c r="E35" s="1331">
        <v>2286</v>
      </c>
      <c r="F35" s="1331">
        <v>-814</v>
      </c>
      <c r="G35" s="1331">
        <v>0</v>
      </c>
      <c r="H35" s="1332">
        <v>4592</v>
      </c>
      <c r="I35" s="1331"/>
      <c r="J35" s="1331">
        <v>553</v>
      </c>
      <c r="K35" s="1331">
        <v>0</v>
      </c>
      <c r="L35" s="1859">
        <v>5145</v>
      </c>
      <c r="M35" s="609"/>
    </row>
    <row r="36" spans="1:13" ht="9.75" customHeight="1" x14ac:dyDescent="0.2">
      <c r="A36" s="626">
        <v>323</v>
      </c>
      <c r="B36" s="1314" t="s">
        <v>438</v>
      </c>
      <c r="C36" s="607" t="s">
        <v>571</v>
      </c>
      <c r="D36" s="1331">
        <v>0</v>
      </c>
      <c r="E36" s="1331">
        <v>0</v>
      </c>
      <c r="F36" s="1331">
        <v>0</v>
      </c>
      <c r="G36" s="1331">
        <v>0</v>
      </c>
      <c r="H36" s="1332">
        <v>0</v>
      </c>
      <c r="I36" s="1331"/>
      <c r="J36" s="1331">
        <v>0</v>
      </c>
      <c r="K36" s="1331">
        <v>0</v>
      </c>
      <c r="L36" s="1859">
        <v>0</v>
      </c>
      <c r="M36" s="609"/>
    </row>
    <row r="37" spans="1:13" s="897" customFormat="1" ht="15" customHeight="1" x14ac:dyDescent="0.2">
      <c r="A37" s="625">
        <v>33</v>
      </c>
      <c r="B37" s="1310" t="s">
        <v>51</v>
      </c>
      <c r="C37" s="894" t="s">
        <v>571</v>
      </c>
      <c r="D37" s="1837">
        <v>71145</v>
      </c>
      <c r="E37" s="1837">
        <v>11575</v>
      </c>
      <c r="F37" s="1837">
        <v>2301</v>
      </c>
      <c r="G37" s="1837">
        <v>-6548</v>
      </c>
      <c r="H37" s="1837">
        <v>78473</v>
      </c>
      <c r="I37" s="1837"/>
      <c r="J37" s="1837">
        <v>16916</v>
      </c>
      <c r="K37" s="1837">
        <v>139</v>
      </c>
      <c r="L37" s="1327">
        <v>95528</v>
      </c>
      <c r="M37" s="895"/>
    </row>
    <row r="38" spans="1:13" ht="9.75" customHeight="1" x14ac:dyDescent="0.2">
      <c r="A38" s="626">
        <v>331</v>
      </c>
      <c r="B38" s="1314" t="s">
        <v>435</v>
      </c>
      <c r="C38" s="607" t="s">
        <v>571</v>
      </c>
      <c r="D38" s="1331">
        <v>-157</v>
      </c>
      <c r="E38" s="1331">
        <v>7377</v>
      </c>
      <c r="F38" s="1331">
        <v>2301</v>
      </c>
      <c r="G38" s="1331">
        <v>-6548</v>
      </c>
      <c r="H38" s="1332">
        <v>2973</v>
      </c>
      <c r="I38" s="1331"/>
      <c r="J38" s="1331">
        <v>14528</v>
      </c>
      <c r="K38" s="1331">
        <v>139</v>
      </c>
      <c r="L38" s="1859">
        <v>17640</v>
      </c>
      <c r="M38" s="609"/>
    </row>
    <row r="39" spans="1:13" ht="10.5" customHeight="1" x14ac:dyDescent="0.2">
      <c r="A39" s="629">
        <v>332</v>
      </c>
      <c r="B39" s="1324" t="s">
        <v>437</v>
      </c>
      <c r="C39" s="613" t="s">
        <v>571</v>
      </c>
      <c r="D39" s="1839">
        <v>71302</v>
      </c>
      <c r="E39" s="1839">
        <v>4198</v>
      </c>
      <c r="F39" s="1839">
        <v>0</v>
      </c>
      <c r="G39" s="1839">
        <v>0</v>
      </c>
      <c r="H39" s="1840">
        <v>75500</v>
      </c>
      <c r="I39" s="1839"/>
      <c r="J39" s="1839">
        <v>2388</v>
      </c>
      <c r="K39" s="1839">
        <v>0</v>
      </c>
      <c r="L39" s="2041">
        <v>77888</v>
      </c>
      <c r="M39" s="609"/>
    </row>
    <row r="40" spans="1:13" ht="22.5" customHeight="1" x14ac:dyDescent="0.2">
      <c r="A40" s="3353" t="s">
        <v>439</v>
      </c>
      <c r="B40" s="3353"/>
      <c r="C40" s="606" t="s">
        <v>571</v>
      </c>
      <c r="D40" s="1842">
        <v>0</v>
      </c>
      <c r="E40" s="1842">
        <v>0</v>
      </c>
      <c r="F40" s="1842">
        <v>0</v>
      </c>
      <c r="G40" s="1842">
        <v>0</v>
      </c>
      <c r="H40" s="1842">
        <v>0</v>
      </c>
      <c r="I40" s="1842"/>
      <c r="J40" s="1842">
        <v>0</v>
      </c>
      <c r="K40" s="1842">
        <v>0</v>
      </c>
      <c r="L40" s="1842">
        <v>0</v>
      </c>
    </row>
    <row r="41" spans="1:13" ht="12" customHeight="1" x14ac:dyDescent="0.2">
      <c r="A41" s="614" t="s">
        <v>58</v>
      </c>
      <c r="B41" s="607"/>
      <c r="C41" s="615"/>
      <c r="D41" s="1241"/>
      <c r="E41" s="1241"/>
      <c r="F41" s="1241"/>
      <c r="G41" s="1241"/>
      <c r="H41" s="1241"/>
      <c r="I41" s="1241"/>
      <c r="J41" s="1241"/>
      <c r="K41" s="1241"/>
      <c r="L41" s="1241"/>
    </row>
    <row r="42" spans="1:13" ht="9.75" customHeight="1" x14ac:dyDescent="0.2">
      <c r="A42" s="614" t="s">
        <v>59</v>
      </c>
      <c r="B42" s="607"/>
      <c r="C42" s="615"/>
      <c r="D42" s="1241"/>
      <c r="E42" s="1241"/>
      <c r="F42" s="1241"/>
      <c r="G42" s="1241"/>
      <c r="H42" s="1241"/>
      <c r="I42" s="1241"/>
      <c r="J42" s="1241"/>
      <c r="K42" s="1241"/>
      <c r="L42" s="1241"/>
    </row>
    <row r="43" spans="1:13" ht="10.5" customHeight="1" x14ac:dyDescent="0.2">
      <c r="A43" s="616" t="s">
        <v>6</v>
      </c>
      <c r="B43" s="616"/>
      <c r="C43" s="616"/>
      <c r="D43" s="1242"/>
      <c r="E43" s="1242"/>
      <c r="F43" s="1242"/>
      <c r="G43" s="1242"/>
      <c r="H43" s="1242"/>
      <c r="I43" s="1242"/>
      <c r="J43" s="1242"/>
      <c r="K43" s="1242"/>
      <c r="L43" s="1242"/>
      <c r="M43" s="616"/>
    </row>
    <row r="44" spans="1:13" ht="10.5" customHeight="1" x14ac:dyDescent="0.2">
      <c r="A44" s="617"/>
      <c r="B44" s="617"/>
      <c r="C44" s="617"/>
      <c r="D44" s="1243"/>
      <c r="E44" s="1243"/>
      <c r="F44" s="1243"/>
      <c r="G44" s="1243"/>
      <c r="H44" s="1243"/>
      <c r="I44" s="1243"/>
      <c r="J44" s="1243"/>
      <c r="K44" s="1243"/>
      <c r="L44" s="1243"/>
      <c r="M44" s="616"/>
    </row>
  </sheetData>
  <mergeCells count="11">
    <mergeCell ref="K4:K5"/>
    <mergeCell ref="L4:L5"/>
    <mergeCell ref="A40:B40"/>
    <mergeCell ref="G1:K1"/>
    <mergeCell ref="G2:L2"/>
    <mergeCell ref="G3:H3"/>
    <mergeCell ref="A4:B5"/>
    <mergeCell ref="D4:H4"/>
    <mergeCell ref="I4:I5"/>
    <mergeCell ref="J4:J5"/>
    <mergeCell ref="A1:B1"/>
  </mergeCells>
  <phoneticPr fontId="2" type="noConversion"/>
  <printOptions horizontalCentered="1"/>
  <pageMargins left="0.19685039370078741" right="0.19685039370078741" top="0.6692913385826772" bottom="0.51181102362204722" header="0" footer="0.31496062992125984"/>
  <pageSetup paperSize="9" scale="97" firstPageNumber="31" fitToWidth="0" orientation="landscape" r:id="rId1"/>
  <headerFooter alignWithMargins="0">
    <oddFooter>&amp;C&amp;P</oddFooter>
  </headerFooter>
  <rowBreaks count="1" manualBreakCount="1">
    <brk id="43" max="16383" man="1"/>
  </rowBreak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2">
    <pageSetUpPr fitToPage="1"/>
  </sheetPr>
  <dimension ref="A1:O51"/>
  <sheetViews>
    <sheetView view="pageBreakPreview" zoomScaleNormal="100" zoomScaleSheetLayoutView="100" workbookViewId="0">
      <selection sqref="A1:B1"/>
    </sheetView>
  </sheetViews>
  <sheetFormatPr defaultRowHeight="12.75" x14ac:dyDescent="0.2"/>
  <cols>
    <col min="1" max="1" width="4.7109375" style="598" customWidth="1"/>
    <col min="2" max="2" width="35.28515625" style="598" customWidth="1"/>
    <col min="3" max="3" width="0.85546875" style="598" customWidth="1"/>
    <col min="4" max="4" width="10" style="1244" customWidth="1"/>
    <col min="5" max="5" width="10.85546875" style="1244" customWidth="1"/>
    <col min="6" max="12" width="10" style="1244" customWidth="1"/>
    <col min="13" max="13" width="3.28515625" style="598" customWidth="1"/>
    <col min="14" max="14" width="9.140625" style="598"/>
    <col min="15" max="15" width="9.7109375" style="598" bestFit="1" customWidth="1"/>
    <col min="16" max="16384" width="9.140625" style="598"/>
  </cols>
  <sheetData>
    <row r="1" spans="1:15" ht="27.75" customHeight="1" x14ac:dyDescent="0.2">
      <c r="A1" s="3363" t="s">
        <v>184</v>
      </c>
      <c r="B1" s="3075"/>
      <c r="C1" s="597"/>
      <c r="D1" s="1220"/>
      <c r="E1" s="1221"/>
      <c r="F1" s="1221"/>
      <c r="G1" s="3354" t="str">
        <f>[1]Coverpage!I7</f>
        <v>Poland</v>
      </c>
      <c r="H1" s="3354"/>
      <c r="I1" s="3354"/>
      <c r="J1" s="3354"/>
      <c r="K1" s="3354"/>
      <c r="L1" s="1222">
        <f>[1]Coverpage!I9</f>
        <v>964</v>
      </c>
    </row>
    <row r="2" spans="1:15" x14ac:dyDescent="0.2">
      <c r="A2" s="596" t="s">
        <v>7</v>
      </c>
      <c r="B2" s="630"/>
      <c r="C2" s="619"/>
      <c r="D2" s="1221"/>
      <c r="E2" s="1221"/>
      <c r="F2" s="1221"/>
      <c r="G2" s="3355" t="s">
        <v>549</v>
      </c>
      <c r="H2" s="3355"/>
      <c r="I2" s="3355"/>
      <c r="J2" s="3355"/>
      <c r="K2" s="3355"/>
      <c r="L2" s="3355"/>
    </row>
    <row r="3" spans="1:15" ht="12" customHeight="1" x14ac:dyDescent="0.2">
      <c r="A3" s="622"/>
      <c r="B3" s="602"/>
      <c r="C3" s="603"/>
      <c r="D3" s="1224"/>
      <c r="E3" s="1225"/>
      <c r="F3" s="1225"/>
      <c r="G3" s="3356" t="s">
        <v>550</v>
      </c>
      <c r="H3" s="3356"/>
      <c r="I3" s="1226">
        <v>2010</v>
      </c>
      <c r="J3" s="1225"/>
      <c r="K3" s="1225"/>
      <c r="L3" s="1227"/>
    </row>
    <row r="4" spans="1:15" ht="12" customHeight="1" x14ac:dyDescent="0.2">
      <c r="A4" s="3357" t="s">
        <v>8</v>
      </c>
      <c r="B4" s="3358"/>
      <c r="C4" s="601"/>
      <c r="D4" s="3414" t="s">
        <v>552</v>
      </c>
      <c r="E4" s="3415"/>
      <c r="F4" s="3415"/>
      <c r="G4" s="3415"/>
      <c r="H4" s="3416"/>
      <c r="I4" s="3350" t="s">
        <v>553</v>
      </c>
      <c r="J4" s="3362" t="s">
        <v>554</v>
      </c>
      <c r="K4" s="3350" t="s">
        <v>555</v>
      </c>
      <c r="L4" s="3352" t="s">
        <v>60</v>
      </c>
    </row>
    <row r="5" spans="1:15" ht="34.5" x14ac:dyDescent="0.2">
      <c r="A5" s="3357"/>
      <c r="B5" s="3358"/>
      <c r="C5" s="601"/>
      <c r="D5" s="2043" t="s">
        <v>556</v>
      </c>
      <c r="E5" s="2044" t="s">
        <v>557</v>
      </c>
      <c r="F5" s="2042" t="s">
        <v>558</v>
      </c>
      <c r="G5" s="2044" t="s">
        <v>555</v>
      </c>
      <c r="H5" s="2042" t="s">
        <v>61</v>
      </c>
      <c r="I5" s="3351"/>
      <c r="J5" s="3362"/>
      <c r="K5" s="3351"/>
      <c r="L5" s="3352"/>
    </row>
    <row r="6" spans="1:15" ht="10.5" customHeight="1" x14ac:dyDescent="0.2">
      <c r="A6" s="623"/>
      <c r="B6" s="604"/>
      <c r="C6" s="604"/>
      <c r="D6" s="1228" t="s">
        <v>559</v>
      </c>
      <c r="E6" s="1229" t="s">
        <v>560</v>
      </c>
      <c r="F6" s="1230" t="s">
        <v>561</v>
      </c>
      <c r="G6" s="1229" t="s">
        <v>562</v>
      </c>
      <c r="H6" s="1230" t="s">
        <v>563</v>
      </c>
      <c r="I6" s="1229" t="s">
        <v>564</v>
      </c>
      <c r="J6" s="1230" t="s">
        <v>565</v>
      </c>
      <c r="K6" s="1229" t="s">
        <v>566</v>
      </c>
      <c r="L6" s="1231" t="s">
        <v>567</v>
      </c>
    </row>
    <row r="7" spans="1:15" ht="10.5" customHeight="1" x14ac:dyDescent="0.2">
      <c r="A7" s="624"/>
      <c r="B7" s="605" t="s">
        <v>568</v>
      </c>
      <c r="C7" s="606"/>
      <c r="D7" s="1232" t="s">
        <v>9</v>
      </c>
      <c r="E7" s="1232" t="s">
        <v>9</v>
      </c>
      <c r="F7" s="1232" t="s">
        <v>9</v>
      </c>
      <c r="G7" s="1232" t="s">
        <v>9</v>
      </c>
      <c r="H7" s="1233" t="s">
        <v>9</v>
      </c>
      <c r="I7" s="1232"/>
      <c r="J7" s="1233" t="s">
        <v>9</v>
      </c>
      <c r="K7" s="1232" t="s">
        <v>9</v>
      </c>
      <c r="L7" s="1234" t="s">
        <v>9</v>
      </c>
    </row>
    <row r="8" spans="1:15" s="897" customFormat="1" ht="12" customHeight="1" x14ac:dyDescent="0.2">
      <c r="A8" s="625"/>
      <c r="B8" s="25" t="s">
        <v>10</v>
      </c>
      <c r="C8" s="894" t="s">
        <v>571</v>
      </c>
      <c r="D8" s="1238"/>
      <c r="E8" s="1238"/>
      <c r="F8" s="1239"/>
      <c r="G8" s="1238"/>
      <c r="H8" s="1239"/>
      <c r="I8" s="1238"/>
      <c r="J8" s="1239"/>
      <c r="K8" s="1238"/>
      <c r="L8" s="1240"/>
    </row>
    <row r="9" spans="1:15" s="897" customFormat="1" ht="11.25" customHeight="1" x14ac:dyDescent="0.2">
      <c r="A9" s="625">
        <v>1</v>
      </c>
      <c r="B9" s="25" t="s">
        <v>55</v>
      </c>
      <c r="C9" s="894" t="s">
        <v>571</v>
      </c>
      <c r="D9" s="1843">
        <v>245333</v>
      </c>
      <c r="E9" s="1843">
        <v>67724</v>
      </c>
      <c r="F9" s="1843">
        <v>245381</v>
      </c>
      <c r="G9" s="1843">
        <v>-124172</v>
      </c>
      <c r="H9" s="1843">
        <v>434266</v>
      </c>
      <c r="I9" s="1843"/>
      <c r="J9" s="1843">
        <v>198205</v>
      </c>
      <c r="K9" s="1843">
        <v>-105224</v>
      </c>
      <c r="L9" s="1843">
        <v>527247</v>
      </c>
      <c r="O9" s="896"/>
    </row>
    <row r="10" spans="1:15" ht="9.75" customHeight="1" x14ac:dyDescent="0.2">
      <c r="A10" s="626">
        <v>11</v>
      </c>
      <c r="B10" s="28" t="s">
        <v>11</v>
      </c>
      <c r="C10" s="607" t="s">
        <v>571</v>
      </c>
      <c r="D10" s="1331">
        <v>225123</v>
      </c>
      <c r="E10" s="1331">
        <v>9740</v>
      </c>
      <c r="F10" s="1332">
        <v>0</v>
      </c>
      <c r="G10" s="1331">
        <v>-517</v>
      </c>
      <c r="H10" s="1332">
        <v>234346</v>
      </c>
      <c r="I10" s="1331"/>
      <c r="J10" s="1332">
        <v>56678</v>
      </c>
      <c r="K10" s="1331">
        <v>-1316</v>
      </c>
      <c r="L10" s="1329">
        <v>289708</v>
      </c>
    </row>
    <row r="11" spans="1:15" ht="9.75" customHeight="1" x14ac:dyDescent="0.2">
      <c r="A11" s="626">
        <v>12</v>
      </c>
      <c r="B11" s="28" t="s">
        <v>12</v>
      </c>
      <c r="C11" s="607" t="s">
        <v>571</v>
      </c>
      <c r="D11" s="1331">
        <v>0</v>
      </c>
      <c r="E11" s="1331">
        <v>0</v>
      </c>
      <c r="F11" s="1332">
        <v>156054</v>
      </c>
      <c r="G11" s="1331">
        <v>0</v>
      </c>
      <c r="H11" s="1332">
        <v>156054</v>
      </c>
      <c r="I11" s="1331"/>
      <c r="J11" s="1332">
        <v>0</v>
      </c>
      <c r="K11" s="1331">
        <v>0</v>
      </c>
      <c r="L11" s="1329">
        <v>156054</v>
      </c>
    </row>
    <row r="12" spans="1:15" ht="9.75" customHeight="1" x14ac:dyDescent="0.2">
      <c r="A12" s="626">
        <v>13</v>
      </c>
      <c r="B12" s="28" t="s">
        <v>13</v>
      </c>
      <c r="C12" s="607" t="s">
        <v>571</v>
      </c>
      <c r="D12" s="1331">
        <v>6571</v>
      </c>
      <c r="E12" s="1331">
        <v>40666</v>
      </c>
      <c r="F12" s="1332">
        <v>87271</v>
      </c>
      <c r="G12" s="1331">
        <v>-122634</v>
      </c>
      <c r="H12" s="1332">
        <v>11874</v>
      </c>
      <c r="I12" s="1331"/>
      <c r="J12" s="1332">
        <v>113325</v>
      </c>
      <c r="K12" s="1331">
        <v>-103848</v>
      </c>
      <c r="L12" s="1329">
        <v>21351</v>
      </c>
    </row>
    <row r="13" spans="1:15" ht="9.75" customHeight="1" x14ac:dyDescent="0.2">
      <c r="A13" s="626">
        <v>14</v>
      </c>
      <c r="B13" s="28" t="s">
        <v>14</v>
      </c>
      <c r="C13" s="607" t="s">
        <v>571</v>
      </c>
      <c r="D13" s="1331">
        <v>13639</v>
      </c>
      <c r="E13" s="1331">
        <v>17318</v>
      </c>
      <c r="F13" s="1332">
        <v>2056</v>
      </c>
      <c r="G13" s="1331">
        <v>-1021</v>
      </c>
      <c r="H13" s="1332">
        <v>31992</v>
      </c>
      <c r="I13" s="1331"/>
      <c r="J13" s="1332">
        <v>28202</v>
      </c>
      <c r="K13" s="1331">
        <v>-60</v>
      </c>
      <c r="L13" s="1329">
        <v>60134</v>
      </c>
    </row>
    <row r="14" spans="1:15" s="897" customFormat="1" ht="12" customHeight="1" x14ac:dyDescent="0.2">
      <c r="A14" s="625">
        <v>2</v>
      </c>
      <c r="B14" s="25" t="s">
        <v>523</v>
      </c>
      <c r="C14" s="894" t="s">
        <v>571</v>
      </c>
      <c r="D14" s="1837">
        <v>322965</v>
      </c>
      <c r="E14" s="1837">
        <v>52114</v>
      </c>
      <c r="F14" s="1837">
        <v>247267</v>
      </c>
      <c r="G14" s="1837">
        <v>-124172</v>
      </c>
      <c r="H14" s="1837">
        <v>498174</v>
      </c>
      <c r="I14" s="1837"/>
      <c r="J14" s="1837">
        <v>173870</v>
      </c>
      <c r="K14" s="1837">
        <v>-105224</v>
      </c>
      <c r="L14" s="1837">
        <v>566820</v>
      </c>
    </row>
    <row r="15" spans="1:15" ht="9.75" customHeight="1" x14ac:dyDescent="0.2">
      <c r="A15" s="626">
        <v>21</v>
      </c>
      <c r="B15" s="29" t="s">
        <v>15</v>
      </c>
      <c r="C15" s="607" t="s">
        <v>571</v>
      </c>
      <c r="D15" s="1331">
        <v>37715</v>
      </c>
      <c r="E15" s="1331">
        <v>21110</v>
      </c>
      <c r="F15" s="1332">
        <v>3169</v>
      </c>
      <c r="G15" s="1331">
        <v>0</v>
      </c>
      <c r="H15" s="1332">
        <v>61994</v>
      </c>
      <c r="I15" s="1331"/>
      <c r="J15" s="1332">
        <v>83219</v>
      </c>
      <c r="K15" s="1331">
        <v>0</v>
      </c>
      <c r="L15" s="1329">
        <v>145213</v>
      </c>
    </row>
    <row r="16" spans="1:15" ht="9.75" customHeight="1" x14ac:dyDescent="0.2">
      <c r="A16" s="626">
        <v>22</v>
      </c>
      <c r="B16" s="29" t="s">
        <v>16</v>
      </c>
      <c r="C16" s="607" t="s">
        <v>571</v>
      </c>
      <c r="D16" s="1331">
        <v>22303</v>
      </c>
      <c r="E16" s="1331">
        <v>14108</v>
      </c>
      <c r="F16" s="1332">
        <v>1928</v>
      </c>
      <c r="G16" s="1331">
        <v>-275</v>
      </c>
      <c r="H16" s="1332">
        <v>38064</v>
      </c>
      <c r="I16" s="1331"/>
      <c r="J16" s="1332">
        <v>58527</v>
      </c>
      <c r="K16" s="1331">
        <v>-580</v>
      </c>
      <c r="L16" s="1329">
        <v>96011</v>
      </c>
    </row>
    <row r="17" spans="1:12" ht="9.75" customHeight="1" x14ac:dyDescent="0.2">
      <c r="A17" s="626">
        <v>24</v>
      </c>
      <c r="B17" s="29" t="s">
        <v>573</v>
      </c>
      <c r="C17" s="607" t="s">
        <v>571</v>
      </c>
      <c r="D17" s="1331">
        <v>31049</v>
      </c>
      <c r="E17" s="1331">
        <v>1232</v>
      </c>
      <c r="F17" s="1332">
        <v>114</v>
      </c>
      <c r="G17" s="1331">
        <v>-990</v>
      </c>
      <c r="H17" s="1332">
        <v>31405</v>
      </c>
      <c r="I17" s="1331"/>
      <c r="J17" s="1332">
        <v>2178</v>
      </c>
      <c r="K17" s="1331">
        <v>0</v>
      </c>
      <c r="L17" s="1329">
        <v>33583</v>
      </c>
    </row>
    <row r="18" spans="1:12" ht="9.75" customHeight="1" x14ac:dyDescent="0.2">
      <c r="A18" s="626">
        <v>25</v>
      </c>
      <c r="B18" s="29" t="s">
        <v>17</v>
      </c>
      <c r="C18" s="607" t="s">
        <v>571</v>
      </c>
      <c r="D18" s="1331">
        <v>6255</v>
      </c>
      <c r="E18" s="1331">
        <v>4094</v>
      </c>
      <c r="F18" s="1332">
        <v>2597</v>
      </c>
      <c r="G18" s="1331">
        <v>0</v>
      </c>
      <c r="H18" s="1332">
        <v>12946</v>
      </c>
      <c r="I18" s="1331"/>
      <c r="J18" s="1332">
        <v>207</v>
      </c>
      <c r="K18" s="1331">
        <v>0</v>
      </c>
      <c r="L18" s="1329">
        <v>13153</v>
      </c>
    </row>
    <row r="19" spans="1:12" ht="9.75" customHeight="1" x14ac:dyDescent="0.2">
      <c r="A19" s="626">
        <v>26</v>
      </c>
      <c r="B19" s="29" t="s">
        <v>13</v>
      </c>
      <c r="C19" s="607" t="s">
        <v>571</v>
      </c>
      <c r="D19" s="1331">
        <v>198096</v>
      </c>
      <c r="E19" s="1331">
        <v>3591</v>
      </c>
      <c r="F19" s="1332">
        <v>37074</v>
      </c>
      <c r="G19" s="1331">
        <v>-122634</v>
      </c>
      <c r="H19" s="1332">
        <v>116127</v>
      </c>
      <c r="I19" s="1331"/>
      <c r="J19" s="1332">
        <v>2992</v>
      </c>
      <c r="K19" s="1331">
        <v>-103848</v>
      </c>
      <c r="L19" s="1329">
        <v>15271</v>
      </c>
    </row>
    <row r="20" spans="1:12" ht="9.75" customHeight="1" x14ac:dyDescent="0.2">
      <c r="A20" s="626">
        <v>27</v>
      </c>
      <c r="B20" s="29" t="s">
        <v>18</v>
      </c>
      <c r="C20" s="607" t="s">
        <v>571</v>
      </c>
      <c r="D20" s="1331">
        <v>19499</v>
      </c>
      <c r="E20" s="1331">
        <v>705</v>
      </c>
      <c r="F20" s="1332">
        <v>199605</v>
      </c>
      <c r="G20" s="1331">
        <v>0</v>
      </c>
      <c r="H20" s="1332">
        <v>219809</v>
      </c>
      <c r="I20" s="1331"/>
      <c r="J20" s="1332">
        <v>17124</v>
      </c>
      <c r="K20" s="1331">
        <v>0</v>
      </c>
      <c r="L20" s="1329">
        <v>236933</v>
      </c>
    </row>
    <row r="21" spans="1:12" ht="9.75" customHeight="1" x14ac:dyDescent="0.2">
      <c r="A21" s="626">
        <v>28</v>
      </c>
      <c r="B21" s="29" t="s">
        <v>19</v>
      </c>
      <c r="C21" s="607" t="s">
        <v>571</v>
      </c>
      <c r="D21" s="1331">
        <v>8048</v>
      </c>
      <c r="E21" s="1331">
        <v>7274</v>
      </c>
      <c r="F21" s="1332">
        <v>2780</v>
      </c>
      <c r="G21" s="1331">
        <v>-273</v>
      </c>
      <c r="H21" s="1332">
        <v>17829</v>
      </c>
      <c r="I21" s="1331"/>
      <c r="J21" s="1332">
        <v>9623</v>
      </c>
      <c r="K21" s="1331">
        <v>-796</v>
      </c>
      <c r="L21" s="1329">
        <v>26656</v>
      </c>
    </row>
    <row r="22" spans="1:12" s="897" customFormat="1" ht="12" customHeight="1" x14ac:dyDescent="0.2">
      <c r="A22" s="627" t="s">
        <v>20</v>
      </c>
      <c r="B22" s="146" t="s">
        <v>62</v>
      </c>
      <c r="C22" s="894" t="s">
        <v>571</v>
      </c>
      <c r="D22" s="1837">
        <v>-77632</v>
      </c>
      <c r="E22" s="1837">
        <v>15610</v>
      </c>
      <c r="F22" s="1837">
        <v>-1886</v>
      </c>
      <c r="G22" s="1837">
        <v>0</v>
      </c>
      <c r="H22" s="1837">
        <v>-63908</v>
      </c>
      <c r="I22" s="1837"/>
      <c r="J22" s="1837">
        <v>24335</v>
      </c>
      <c r="K22" s="1837">
        <v>0</v>
      </c>
      <c r="L22" s="1837">
        <v>-39573</v>
      </c>
    </row>
    <row r="23" spans="1:12" s="897" customFormat="1" ht="21" customHeight="1" x14ac:dyDescent="0.2">
      <c r="A23" s="633"/>
      <c r="B23" s="32" t="s">
        <v>21</v>
      </c>
      <c r="C23" s="894" t="s">
        <v>571</v>
      </c>
      <c r="D23" s="1837"/>
      <c r="E23" s="1837"/>
      <c r="F23" s="1838"/>
      <c r="G23" s="1837"/>
      <c r="H23" s="1838"/>
      <c r="I23" s="1837"/>
      <c r="J23" s="1838"/>
      <c r="K23" s="1837"/>
      <c r="L23" s="1330"/>
    </row>
    <row r="24" spans="1:12" s="897" customFormat="1" ht="11.25" customHeight="1" x14ac:dyDescent="0.2">
      <c r="A24" s="625">
        <v>31.1</v>
      </c>
      <c r="B24" s="25" t="s">
        <v>524</v>
      </c>
      <c r="C24" s="894" t="s">
        <v>571</v>
      </c>
      <c r="D24" s="1837">
        <v>10073</v>
      </c>
      <c r="E24" s="1837">
        <v>22401</v>
      </c>
      <c r="F24" s="1837">
        <v>432</v>
      </c>
      <c r="G24" s="1837">
        <v>0</v>
      </c>
      <c r="H24" s="1837">
        <v>32906</v>
      </c>
      <c r="I24" s="1837"/>
      <c r="J24" s="1837">
        <v>44251</v>
      </c>
      <c r="K24" s="1837">
        <v>0</v>
      </c>
      <c r="L24" s="1837">
        <v>77157</v>
      </c>
    </row>
    <row r="25" spans="1:12" ht="9.75" customHeight="1" x14ac:dyDescent="0.2">
      <c r="A25" s="626">
        <v>311.10000000000002</v>
      </c>
      <c r="B25" s="28" t="s">
        <v>22</v>
      </c>
      <c r="C25" s="607" t="s">
        <v>571</v>
      </c>
      <c r="D25" s="1331">
        <v>8955</v>
      </c>
      <c r="E25" s="1331">
        <v>20603</v>
      </c>
      <c r="F25" s="1332">
        <v>432</v>
      </c>
      <c r="G25" s="1331">
        <v>0</v>
      </c>
      <c r="H25" s="1332">
        <v>29990</v>
      </c>
      <c r="I25" s="1331"/>
      <c r="J25" s="1332">
        <v>41776</v>
      </c>
      <c r="K25" s="1331">
        <v>0</v>
      </c>
      <c r="L25" s="1329">
        <v>71766</v>
      </c>
    </row>
    <row r="26" spans="1:12" ht="9.75" customHeight="1" x14ac:dyDescent="0.2">
      <c r="A26" s="626">
        <v>312.10000000000002</v>
      </c>
      <c r="B26" s="28" t="s">
        <v>23</v>
      </c>
      <c r="C26" s="607" t="s">
        <v>571</v>
      </c>
      <c r="D26" s="1331">
        <v>0</v>
      </c>
      <c r="E26" s="1331">
        <v>27</v>
      </c>
      <c r="F26" s="1332">
        <v>0</v>
      </c>
      <c r="G26" s="1331">
        <v>0</v>
      </c>
      <c r="H26" s="1332">
        <v>27</v>
      </c>
      <c r="I26" s="1331"/>
      <c r="J26" s="1332">
        <v>17</v>
      </c>
      <c r="K26" s="1331">
        <v>0</v>
      </c>
      <c r="L26" s="1329">
        <v>44</v>
      </c>
    </row>
    <row r="27" spans="1:12" ht="9.75" customHeight="1" x14ac:dyDescent="0.2">
      <c r="A27" s="626">
        <v>313.10000000000002</v>
      </c>
      <c r="B27" s="28" t="s">
        <v>24</v>
      </c>
      <c r="C27" s="607" t="s">
        <v>571</v>
      </c>
      <c r="D27" s="1331">
        <v>482</v>
      </c>
      <c r="E27" s="1331">
        <v>0</v>
      </c>
      <c r="F27" s="1332">
        <v>0</v>
      </c>
      <c r="G27" s="1331">
        <v>0</v>
      </c>
      <c r="H27" s="1332">
        <v>482</v>
      </c>
      <c r="I27" s="1331"/>
      <c r="J27" s="1332">
        <v>116</v>
      </c>
      <c r="K27" s="1331">
        <v>0</v>
      </c>
      <c r="L27" s="1329">
        <v>598</v>
      </c>
    </row>
    <row r="28" spans="1:12" ht="9.75" customHeight="1" x14ac:dyDescent="0.2">
      <c r="A28" s="626">
        <v>314.10000000000002</v>
      </c>
      <c r="B28" s="28" t="s">
        <v>25</v>
      </c>
      <c r="C28" s="607" t="s">
        <v>571</v>
      </c>
      <c r="D28" s="1331">
        <v>636</v>
      </c>
      <c r="E28" s="1331">
        <v>1771</v>
      </c>
      <c r="F28" s="1332">
        <v>0</v>
      </c>
      <c r="G28" s="1331">
        <v>0</v>
      </c>
      <c r="H28" s="1332">
        <v>2407</v>
      </c>
      <c r="I28" s="1331"/>
      <c r="J28" s="1332">
        <v>2342</v>
      </c>
      <c r="K28" s="1331">
        <v>0</v>
      </c>
      <c r="L28" s="1329">
        <v>4749</v>
      </c>
    </row>
    <row r="29" spans="1:12" s="897" customFormat="1" ht="12" customHeight="1" x14ac:dyDescent="0.2">
      <c r="A29" s="625">
        <v>31.2</v>
      </c>
      <c r="B29" s="25" t="s">
        <v>528</v>
      </c>
      <c r="C29" s="894" t="s">
        <v>571</v>
      </c>
      <c r="D29" s="1837">
        <v>48</v>
      </c>
      <c r="E29" s="1837">
        <v>2271</v>
      </c>
      <c r="F29" s="1837">
        <v>0</v>
      </c>
      <c r="G29" s="1837">
        <v>0</v>
      </c>
      <c r="H29" s="1837">
        <v>2319</v>
      </c>
      <c r="I29" s="1837"/>
      <c r="J29" s="1837">
        <v>3674</v>
      </c>
      <c r="K29" s="1837">
        <v>0</v>
      </c>
      <c r="L29" s="1837">
        <v>5993</v>
      </c>
    </row>
    <row r="30" spans="1:12" ht="9.75" customHeight="1" x14ac:dyDescent="0.2">
      <c r="A30" s="626">
        <v>311.2</v>
      </c>
      <c r="B30" s="28" t="s">
        <v>22</v>
      </c>
      <c r="C30" s="607" t="s">
        <v>571</v>
      </c>
      <c r="D30" s="1331">
        <v>41</v>
      </c>
      <c r="E30" s="1331">
        <v>537</v>
      </c>
      <c r="F30" s="1332">
        <v>0</v>
      </c>
      <c r="G30" s="1331">
        <v>0</v>
      </c>
      <c r="H30" s="1332">
        <v>578</v>
      </c>
      <c r="I30" s="1331"/>
      <c r="J30" s="1332">
        <v>65</v>
      </c>
      <c r="K30" s="1331">
        <v>0</v>
      </c>
      <c r="L30" s="1329">
        <v>643</v>
      </c>
    </row>
    <row r="31" spans="1:12" ht="9.75" customHeight="1" x14ac:dyDescent="0.2">
      <c r="A31" s="626">
        <v>312.2</v>
      </c>
      <c r="B31" s="28" t="s">
        <v>23</v>
      </c>
      <c r="C31" s="607" t="s">
        <v>571</v>
      </c>
      <c r="D31" s="1331">
        <v>0</v>
      </c>
      <c r="E31" s="1331">
        <v>0</v>
      </c>
      <c r="F31" s="1332">
        <v>0</v>
      </c>
      <c r="G31" s="1331">
        <v>0</v>
      </c>
      <c r="H31" s="1332">
        <v>0</v>
      </c>
      <c r="I31" s="1331"/>
      <c r="J31" s="1332">
        <v>0</v>
      </c>
      <c r="K31" s="1331">
        <v>0</v>
      </c>
      <c r="L31" s="1329">
        <v>0</v>
      </c>
    </row>
    <row r="32" spans="1:12" ht="9.75" customHeight="1" x14ac:dyDescent="0.2">
      <c r="A32" s="626">
        <v>313.2</v>
      </c>
      <c r="B32" s="28" t="s">
        <v>24</v>
      </c>
      <c r="C32" s="607" t="s">
        <v>571</v>
      </c>
      <c r="D32" s="1331">
        <v>0</v>
      </c>
      <c r="E32" s="1331">
        <v>0</v>
      </c>
      <c r="F32" s="1332">
        <v>0</v>
      </c>
      <c r="G32" s="1331">
        <v>0</v>
      </c>
      <c r="H32" s="1332">
        <v>0</v>
      </c>
      <c r="I32" s="1331"/>
      <c r="J32" s="1332">
        <v>0</v>
      </c>
      <c r="K32" s="1331">
        <v>0</v>
      </c>
      <c r="L32" s="1329">
        <v>0</v>
      </c>
    </row>
    <row r="33" spans="1:12" ht="9.75" customHeight="1" x14ac:dyDescent="0.2">
      <c r="A33" s="626">
        <v>314.2</v>
      </c>
      <c r="B33" s="28" t="s">
        <v>25</v>
      </c>
      <c r="C33" s="607" t="s">
        <v>571</v>
      </c>
      <c r="D33" s="1331">
        <v>7</v>
      </c>
      <c r="E33" s="1331">
        <v>1734</v>
      </c>
      <c r="F33" s="1332">
        <v>0</v>
      </c>
      <c r="G33" s="1331">
        <v>0</v>
      </c>
      <c r="H33" s="1332">
        <v>1741</v>
      </c>
      <c r="I33" s="1331"/>
      <c r="J33" s="1332">
        <v>3609</v>
      </c>
      <c r="K33" s="1331">
        <v>0</v>
      </c>
      <c r="L33" s="1329">
        <v>5350</v>
      </c>
    </row>
    <row r="34" spans="1:12" ht="12" customHeight="1" x14ac:dyDescent="0.2">
      <c r="A34" s="634">
        <v>31</v>
      </c>
      <c r="B34" s="154" t="s">
        <v>26</v>
      </c>
      <c r="C34" s="607" t="s">
        <v>571</v>
      </c>
      <c r="D34" s="1331">
        <v>10025</v>
      </c>
      <c r="E34" s="1331">
        <v>20130</v>
      </c>
      <c r="F34" s="1331">
        <v>432</v>
      </c>
      <c r="G34" s="1331">
        <v>0</v>
      </c>
      <c r="H34" s="1331">
        <v>30587</v>
      </c>
      <c r="I34" s="1331"/>
      <c r="J34" s="1331">
        <v>40577</v>
      </c>
      <c r="K34" s="1331">
        <v>0</v>
      </c>
      <c r="L34" s="1331">
        <v>71164</v>
      </c>
    </row>
    <row r="35" spans="1:12" s="897" customFormat="1" ht="12" customHeight="1" x14ac:dyDescent="0.2">
      <c r="A35" s="824" t="s">
        <v>493</v>
      </c>
      <c r="B35" s="154" t="s">
        <v>63</v>
      </c>
      <c r="C35" s="894" t="s">
        <v>571</v>
      </c>
      <c r="D35" s="1837">
        <v>-87657</v>
      </c>
      <c r="E35" s="1837">
        <v>-4520</v>
      </c>
      <c r="F35" s="1837">
        <v>-2318</v>
      </c>
      <c r="G35" s="1837">
        <v>0</v>
      </c>
      <c r="H35" s="1837">
        <v>-94495</v>
      </c>
      <c r="I35" s="1837"/>
      <c r="J35" s="1837">
        <v>-16242</v>
      </c>
      <c r="K35" s="1837">
        <v>0</v>
      </c>
      <c r="L35" s="1837">
        <v>-110737</v>
      </c>
    </row>
    <row r="36" spans="1:12" s="897" customFormat="1" ht="12" customHeight="1" x14ac:dyDescent="0.2">
      <c r="A36" s="633"/>
      <c r="B36" s="25" t="s">
        <v>494</v>
      </c>
      <c r="C36" s="894" t="s">
        <v>571</v>
      </c>
      <c r="D36" s="1837"/>
      <c r="E36" s="1837"/>
      <c r="F36" s="1838"/>
      <c r="G36" s="1837"/>
      <c r="H36" s="1838"/>
      <c r="I36" s="1837"/>
      <c r="J36" s="1838"/>
      <c r="K36" s="1837"/>
      <c r="L36" s="1330"/>
    </row>
    <row r="37" spans="1:12" s="897" customFormat="1" ht="11.25" customHeight="1" x14ac:dyDescent="0.2">
      <c r="A37" s="625" t="s">
        <v>495</v>
      </c>
      <c r="B37" s="25" t="s">
        <v>532</v>
      </c>
      <c r="C37" s="894" t="s">
        <v>571</v>
      </c>
      <c r="D37" s="1837">
        <v>-13060</v>
      </c>
      <c r="E37" s="1837">
        <v>553</v>
      </c>
      <c r="F37" s="1837">
        <v>1677</v>
      </c>
      <c r="G37" s="1837">
        <v>-7208</v>
      </c>
      <c r="H37" s="1837">
        <v>-18038</v>
      </c>
      <c r="I37" s="1837"/>
      <c r="J37" s="1837">
        <v>362</v>
      </c>
      <c r="K37" s="1837">
        <v>155</v>
      </c>
      <c r="L37" s="1837">
        <v>-17521</v>
      </c>
    </row>
    <row r="38" spans="1:12" ht="9.75" customHeight="1" x14ac:dyDescent="0.2">
      <c r="A38" s="626" t="s">
        <v>496</v>
      </c>
      <c r="B38" s="28" t="s">
        <v>497</v>
      </c>
      <c r="C38" s="607" t="s">
        <v>571</v>
      </c>
      <c r="D38" s="1331">
        <v>-13379</v>
      </c>
      <c r="E38" s="1331">
        <v>518</v>
      </c>
      <c r="F38" s="1332">
        <v>2491</v>
      </c>
      <c r="G38" s="1331">
        <v>-7208</v>
      </c>
      <c r="H38" s="1332">
        <v>-17578</v>
      </c>
      <c r="I38" s="1331"/>
      <c r="J38" s="1332">
        <v>362</v>
      </c>
      <c r="K38" s="1331">
        <v>155</v>
      </c>
      <c r="L38" s="1329">
        <v>-17061</v>
      </c>
    </row>
    <row r="39" spans="1:12" ht="9.75" customHeight="1" x14ac:dyDescent="0.2">
      <c r="A39" s="626" t="s">
        <v>498</v>
      </c>
      <c r="B39" s="28" t="s">
        <v>499</v>
      </c>
      <c r="C39" s="607" t="s">
        <v>571</v>
      </c>
      <c r="D39" s="1331">
        <v>319</v>
      </c>
      <c r="E39" s="1331">
        <v>35</v>
      </c>
      <c r="F39" s="1332">
        <v>-814</v>
      </c>
      <c r="G39" s="1331">
        <v>0</v>
      </c>
      <c r="H39" s="1332">
        <v>-460</v>
      </c>
      <c r="I39" s="1331"/>
      <c r="J39" s="1332">
        <v>0</v>
      </c>
      <c r="K39" s="1331">
        <v>0</v>
      </c>
      <c r="L39" s="1329">
        <v>-460</v>
      </c>
    </row>
    <row r="40" spans="1:12" ht="9.75" customHeight="1" x14ac:dyDescent="0.2">
      <c r="A40" s="626">
        <v>323</v>
      </c>
      <c r="B40" s="28" t="s">
        <v>487</v>
      </c>
      <c r="C40" s="607" t="s">
        <v>571</v>
      </c>
      <c r="D40" s="1331">
        <v>0</v>
      </c>
      <c r="E40" s="1331">
        <v>0</v>
      </c>
      <c r="F40" s="1332">
        <v>0</v>
      </c>
      <c r="G40" s="1331">
        <v>0</v>
      </c>
      <c r="H40" s="1332">
        <v>0</v>
      </c>
      <c r="I40" s="1331"/>
      <c r="J40" s="1332">
        <v>0</v>
      </c>
      <c r="K40" s="1331">
        <v>0</v>
      </c>
      <c r="L40" s="1329">
        <v>0</v>
      </c>
    </row>
    <row r="41" spans="1:12" s="897" customFormat="1" ht="12" customHeight="1" x14ac:dyDescent="0.2">
      <c r="A41" s="625">
        <v>33</v>
      </c>
      <c r="B41" s="25" t="s">
        <v>533</v>
      </c>
      <c r="C41" s="894" t="s">
        <v>571</v>
      </c>
      <c r="D41" s="1837">
        <v>70201</v>
      </c>
      <c r="E41" s="1837">
        <v>9444</v>
      </c>
      <c r="F41" s="1837">
        <v>1394</v>
      </c>
      <c r="G41" s="1837">
        <v>-7208</v>
      </c>
      <c r="H41" s="1837">
        <v>73831</v>
      </c>
      <c r="I41" s="1837"/>
      <c r="J41" s="1837">
        <v>14545</v>
      </c>
      <c r="K41" s="1837">
        <v>155</v>
      </c>
      <c r="L41" s="1837">
        <v>88531</v>
      </c>
    </row>
    <row r="42" spans="1:12" ht="9.75" customHeight="1" x14ac:dyDescent="0.2">
      <c r="A42" s="626">
        <v>331</v>
      </c>
      <c r="B42" s="28" t="s">
        <v>497</v>
      </c>
      <c r="C42" s="607" t="s">
        <v>571</v>
      </c>
      <c r="D42" s="1331">
        <v>-78</v>
      </c>
      <c r="E42" s="1331">
        <v>5246</v>
      </c>
      <c r="F42" s="1332">
        <v>1394</v>
      </c>
      <c r="G42" s="1331">
        <v>-7208</v>
      </c>
      <c r="H42" s="1332">
        <v>-646</v>
      </c>
      <c r="I42" s="1331"/>
      <c r="J42" s="1332">
        <v>12145</v>
      </c>
      <c r="K42" s="1331">
        <v>155</v>
      </c>
      <c r="L42" s="1329">
        <v>11654</v>
      </c>
    </row>
    <row r="43" spans="1:12" ht="9.75" customHeight="1" x14ac:dyDescent="0.2">
      <c r="A43" s="626">
        <v>332</v>
      </c>
      <c r="B43" s="28" t="s">
        <v>499</v>
      </c>
      <c r="C43" s="607" t="s">
        <v>571</v>
      </c>
      <c r="D43" s="1331">
        <v>70279</v>
      </c>
      <c r="E43" s="1331">
        <v>4198</v>
      </c>
      <c r="F43" s="1332">
        <v>0</v>
      </c>
      <c r="G43" s="1331">
        <v>0</v>
      </c>
      <c r="H43" s="1332">
        <v>74477</v>
      </c>
      <c r="I43" s="1331"/>
      <c r="J43" s="1332">
        <v>2400</v>
      </c>
      <c r="K43" s="1331">
        <v>0</v>
      </c>
      <c r="L43" s="1329">
        <v>76877</v>
      </c>
    </row>
    <row r="44" spans="1:12" s="897" customFormat="1" ht="12" customHeight="1" x14ac:dyDescent="0.2">
      <c r="A44" s="628" t="s">
        <v>488</v>
      </c>
      <c r="B44" s="146" t="s">
        <v>534</v>
      </c>
      <c r="C44" s="898" t="s">
        <v>571</v>
      </c>
      <c r="D44" s="1844">
        <v>83261</v>
      </c>
      <c r="E44" s="1844">
        <v>8891</v>
      </c>
      <c r="F44" s="1844">
        <v>-283</v>
      </c>
      <c r="G44" s="1844">
        <v>0</v>
      </c>
      <c r="H44" s="1844">
        <v>91869</v>
      </c>
      <c r="I44" s="1844"/>
      <c r="J44" s="1844">
        <v>14183</v>
      </c>
      <c r="K44" s="1844">
        <v>0</v>
      </c>
      <c r="L44" s="1844">
        <v>106052</v>
      </c>
    </row>
    <row r="45" spans="1:12" s="897" customFormat="1" ht="12" customHeight="1" x14ac:dyDescent="0.2">
      <c r="A45" s="635" t="s">
        <v>489</v>
      </c>
      <c r="B45" s="155" t="s">
        <v>535</v>
      </c>
      <c r="C45" s="899" t="s">
        <v>571</v>
      </c>
      <c r="D45" s="1845">
        <v>-4396</v>
      </c>
      <c r="E45" s="1845">
        <v>4371</v>
      </c>
      <c r="F45" s="1845">
        <v>-2601</v>
      </c>
      <c r="G45" s="1845">
        <v>0</v>
      </c>
      <c r="H45" s="1845">
        <v>-2626</v>
      </c>
      <c r="I45" s="1845"/>
      <c r="J45" s="1845">
        <v>-2059</v>
      </c>
      <c r="K45" s="1845">
        <v>0</v>
      </c>
      <c r="L45" s="1845">
        <v>-4685</v>
      </c>
    </row>
    <row r="46" spans="1:12" ht="19.5" customHeight="1" x14ac:dyDescent="0.2">
      <c r="A46" s="3364" t="s">
        <v>490</v>
      </c>
      <c r="B46" s="3365"/>
      <c r="C46" s="606" t="s">
        <v>571</v>
      </c>
      <c r="D46" s="1842">
        <v>0</v>
      </c>
      <c r="E46" s="1842">
        <v>0</v>
      </c>
      <c r="F46" s="1842">
        <v>0</v>
      </c>
      <c r="G46" s="1842">
        <v>0</v>
      </c>
      <c r="H46" s="1842">
        <v>0</v>
      </c>
      <c r="I46" s="1842"/>
      <c r="J46" s="1842">
        <v>0</v>
      </c>
      <c r="K46" s="1842">
        <v>0</v>
      </c>
      <c r="L46" s="1842">
        <v>0</v>
      </c>
    </row>
    <row r="47" spans="1:12" ht="12" customHeight="1" x14ac:dyDescent="0.2">
      <c r="A47" s="614" t="s">
        <v>58</v>
      </c>
      <c r="B47" s="607"/>
      <c r="C47" s="607"/>
      <c r="D47" s="1236"/>
      <c r="E47" s="1236"/>
      <c r="F47" s="1236"/>
      <c r="G47" s="1241"/>
      <c r="H47" s="1241" t="s">
        <v>491</v>
      </c>
      <c r="I47" s="1236"/>
      <c r="J47" s="1236"/>
      <c r="K47" s="1236"/>
      <c r="L47" s="1236"/>
    </row>
    <row r="48" spans="1:12" ht="9.75" customHeight="1" x14ac:dyDescent="0.2">
      <c r="A48" s="614" t="s">
        <v>59</v>
      </c>
      <c r="B48" s="607"/>
      <c r="C48" s="607"/>
      <c r="D48" s="1236"/>
      <c r="E48" s="1236"/>
      <c r="F48" s="1236"/>
      <c r="G48" s="1236"/>
      <c r="H48" s="1236"/>
      <c r="I48" s="1236"/>
      <c r="J48" s="1236"/>
      <c r="K48" s="1236"/>
      <c r="L48" s="1236"/>
    </row>
    <row r="49" spans="1:12" ht="9.75" customHeight="1" x14ac:dyDescent="0.2">
      <c r="A49" s="615"/>
      <c r="B49" s="607"/>
      <c r="C49" s="607"/>
      <c r="D49" s="1236"/>
      <c r="E49" s="1236"/>
      <c r="F49" s="1236"/>
      <c r="G49" s="1236"/>
      <c r="H49" s="1236"/>
      <c r="I49" s="1236"/>
      <c r="J49" s="1236"/>
      <c r="K49" s="1236"/>
      <c r="L49" s="1236"/>
    </row>
    <row r="50" spans="1:12" ht="10.5" customHeight="1" x14ac:dyDescent="0.2">
      <c r="D50" s="1245"/>
      <c r="E50" s="1245"/>
      <c r="F50" s="1245"/>
      <c r="G50" s="1245"/>
      <c r="H50" s="1245"/>
      <c r="I50" s="1245"/>
      <c r="J50" s="1245"/>
      <c r="K50" s="1245"/>
      <c r="L50" s="1245"/>
    </row>
    <row r="51" spans="1:12" ht="10.5" customHeight="1" x14ac:dyDescent="0.2">
      <c r="A51" s="632"/>
      <c r="B51" s="632"/>
      <c r="C51" s="632"/>
      <c r="D51" s="1246"/>
      <c r="E51" s="1246"/>
      <c r="F51" s="1246"/>
      <c r="G51" s="1246"/>
      <c r="H51" s="1246"/>
      <c r="I51" s="1246"/>
      <c r="J51" s="1246"/>
      <c r="K51" s="1246"/>
      <c r="L51" s="1246"/>
    </row>
  </sheetData>
  <mergeCells count="11">
    <mergeCell ref="A46:B46"/>
    <mergeCell ref="G1:K1"/>
    <mergeCell ref="G2:L2"/>
    <mergeCell ref="G3:H3"/>
    <mergeCell ref="A4:B5"/>
    <mergeCell ref="D4:H4"/>
    <mergeCell ref="I4:I5"/>
    <mergeCell ref="J4:J5"/>
    <mergeCell ref="K4:K5"/>
    <mergeCell ref="L4:L5"/>
    <mergeCell ref="A1:B1"/>
  </mergeCells>
  <phoneticPr fontId="2" type="noConversion"/>
  <printOptions horizontalCentered="1"/>
  <pageMargins left="0.19685039370078741" right="0.19685039370078741" top="0.6692913385826772" bottom="0.51181102362204722" header="0" footer="0.31496062992125984"/>
  <pageSetup paperSize="9" scale="92" firstPageNumber="31" fitToWidth="0" orientation="landscape" r:id="rId1"/>
  <headerFooter alignWithMargins="0">
    <oddFooter>&amp;C&amp;P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3"/>
  <dimension ref="A1:N80"/>
  <sheetViews>
    <sheetView view="pageBreakPreview" topLeftCell="A22" zoomScale="75" zoomScaleNormal="100" zoomScaleSheetLayoutView="75" workbookViewId="0">
      <selection activeCell="N29" sqref="N29"/>
    </sheetView>
  </sheetViews>
  <sheetFormatPr defaultRowHeight="12.75" x14ac:dyDescent="0.2"/>
  <cols>
    <col min="1" max="1" width="5.28515625" style="598" customWidth="1"/>
    <col min="2" max="2" width="35.28515625" style="598" customWidth="1"/>
    <col min="3" max="3" width="10" style="1244" customWidth="1"/>
    <col min="4" max="4" width="11.140625" style="1244" customWidth="1"/>
    <col min="5" max="5" width="12" style="1260" customWidth="1"/>
    <col min="6" max="6" width="10" style="1260" customWidth="1"/>
    <col min="7" max="7" width="10.42578125" style="1260" customWidth="1"/>
    <col min="8" max="11" width="10" style="1260" customWidth="1"/>
    <col min="12" max="12" width="3.28515625" style="598" customWidth="1"/>
    <col min="13" max="14" width="9.7109375" style="598" bestFit="1" customWidth="1"/>
    <col min="15" max="16384" width="9.140625" style="598"/>
  </cols>
  <sheetData>
    <row r="1" spans="1:14" ht="27.75" customHeight="1" x14ac:dyDescent="0.2">
      <c r="A1" s="3363" t="s">
        <v>184</v>
      </c>
      <c r="B1" s="3075"/>
      <c r="C1" s="1220"/>
      <c r="D1" s="1221"/>
      <c r="E1" s="1262"/>
      <c r="F1" s="3368" t="str">
        <f>[3]Coverpage!I7</f>
        <v>Poland</v>
      </c>
      <c r="G1" s="3368"/>
      <c r="H1" s="3368"/>
      <c r="I1" s="3368"/>
      <c r="J1" s="3368"/>
      <c r="K1" s="1247">
        <f>[3]Coverpage!I9</f>
        <v>964</v>
      </c>
    </row>
    <row r="2" spans="1:14" x14ac:dyDescent="0.2">
      <c r="A2" s="596" t="s">
        <v>475</v>
      </c>
      <c r="B2" s="636"/>
      <c r="C2" s="1221"/>
      <c r="D2" s="1221"/>
      <c r="E2" s="1974"/>
      <c r="F2" s="3369" t="s">
        <v>549</v>
      </c>
      <c r="G2" s="3369"/>
      <c r="H2" s="3369"/>
      <c r="I2" s="3369"/>
      <c r="J2" s="3369"/>
      <c r="K2" s="3369"/>
    </row>
    <row r="3" spans="1:14" ht="12" customHeight="1" x14ac:dyDescent="0.2">
      <c r="A3" s="622"/>
      <c r="B3" s="602"/>
      <c r="C3" s="1224"/>
      <c r="D3" s="1225"/>
      <c r="E3" s="1262"/>
      <c r="F3" s="3370" t="s">
        <v>436</v>
      </c>
      <c r="G3" s="3370"/>
      <c r="H3" s="1264" t="str">
        <f>[3]Coverpage!I11</f>
        <v xml:space="preserve"> </v>
      </c>
      <c r="I3" s="1264"/>
      <c r="J3" s="1264"/>
      <c r="K3" s="1975"/>
    </row>
    <row r="4" spans="1:14" ht="12" customHeight="1" x14ac:dyDescent="0.2">
      <c r="A4" s="3357" t="s">
        <v>477</v>
      </c>
      <c r="B4" s="3358"/>
      <c r="C4" s="3414" t="s">
        <v>552</v>
      </c>
      <c r="D4" s="3415"/>
      <c r="E4" s="3415"/>
      <c r="F4" s="3415"/>
      <c r="G4" s="3416"/>
      <c r="H4" s="3366" t="s">
        <v>553</v>
      </c>
      <c r="I4" s="3366" t="s">
        <v>554</v>
      </c>
      <c r="J4" s="3366" t="s">
        <v>555</v>
      </c>
      <c r="K4" s="3366" t="s">
        <v>60</v>
      </c>
    </row>
    <row r="5" spans="1:14" ht="30" customHeight="1" x14ac:dyDescent="0.2">
      <c r="A5" s="3357"/>
      <c r="B5" s="3358"/>
      <c r="C5" s="2043" t="s">
        <v>556</v>
      </c>
      <c r="D5" s="2044" t="s">
        <v>557</v>
      </c>
      <c r="E5" s="2091" t="s">
        <v>558</v>
      </c>
      <c r="F5" s="2091" t="s">
        <v>555</v>
      </c>
      <c r="G5" s="2089" t="s">
        <v>61</v>
      </c>
      <c r="H5" s="3367"/>
      <c r="I5" s="3367"/>
      <c r="J5" s="3367"/>
      <c r="K5" s="3367"/>
    </row>
    <row r="6" spans="1:14" ht="10.5" customHeight="1" x14ac:dyDescent="0.2">
      <c r="A6" s="623"/>
      <c r="B6" s="604"/>
      <c r="C6" s="1228" t="s">
        <v>559</v>
      </c>
      <c r="D6" s="1229" t="s">
        <v>560</v>
      </c>
      <c r="E6" s="1976" t="s">
        <v>561</v>
      </c>
      <c r="F6" s="1266" t="s">
        <v>562</v>
      </c>
      <c r="G6" s="1256" t="s">
        <v>563</v>
      </c>
      <c r="H6" s="1266" t="s">
        <v>564</v>
      </c>
      <c r="I6" s="1266" t="s">
        <v>565</v>
      </c>
      <c r="J6" s="1266" t="s">
        <v>566</v>
      </c>
      <c r="K6" s="1249" t="s">
        <v>567</v>
      </c>
    </row>
    <row r="7" spans="1:14" ht="10.5" customHeight="1" x14ac:dyDescent="0.2">
      <c r="A7" s="624"/>
      <c r="B7" s="605" t="s">
        <v>568</v>
      </c>
      <c r="C7" s="1250" t="str">
        <f>IF([8]Coverage!J18="","",[8]Coverage!J18)</f>
        <v>A</v>
      </c>
      <c r="D7" s="1250" t="str">
        <f>IF([8]Coverage!K18="","",[8]Coverage!K18)</f>
        <v>A</v>
      </c>
      <c r="E7" s="1248" t="str">
        <f>IF([8]Coverage!L18="","",[8]Coverage!L18)</f>
        <v>A</v>
      </c>
      <c r="F7" s="1251" t="str">
        <f>IF([8]Coverage!M18="","",[8]Coverage!M18)</f>
        <v>A</v>
      </c>
      <c r="G7" s="1251" t="str">
        <f>IF([8]Coverage!M18="","",[8]Coverage!M18)</f>
        <v>A</v>
      </c>
      <c r="H7" s="1251" t="str">
        <f>IF([8]Coverage!N18="","",[8]Coverage!N18)</f>
        <v/>
      </c>
      <c r="I7" s="1251" t="str">
        <f>IF([8]Coverage!O18="","",[8]Coverage!O18)</f>
        <v>A</v>
      </c>
      <c r="J7" s="1251" t="str">
        <f>IF([8]Coverage!P18="","",[8]Coverage!P18)</f>
        <v>A</v>
      </c>
      <c r="K7" s="1251" t="str">
        <f>IF([8]Coverage!P18="","",[8]Coverage!P18)</f>
        <v>A</v>
      </c>
    </row>
    <row r="8" spans="1:14" s="897" customFormat="1" ht="15" customHeight="1" x14ac:dyDescent="0.2">
      <c r="A8" s="650">
        <v>1</v>
      </c>
      <c r="B8" s="651" t="s">
        <v>536</v>
      </c>
      <c r="C8" s="1846">
        <v>261352</v>
      </c>
      <c r="D8" s="1326">
        <v>70649</v>
      </c>
      <c r="E8" s="1847">
        <v>243979</v>
      </c>
      <c r="F8" s="1847">
        <v>-123804</v>
      </c>
      <c r="G8" s="1847">
        <v>452176</v>
      </c>
      <c r="H8" s="1847"/>
      <c r="I8" s="1847">
        <v>199911</v>
      </c>
      <c r="J8" s="1847">
        <v>-105391</v>
      </c>
      <c r="K8" s="1847">
        <v>546696</v>
      </c>
      <c r="N8" s="896"/>
    </row>
    <row r="9" spans="1:14" s="897" customFormat="1" ht="15.75" customHeight="1" x14ac:dyDescent="0.2">
      <c r="A9" s="625">
        <v>11</v>
      </c>
      <c r="B9" s="644" t="s">
        <v>596</v>
      </c>
      <c r="C9" s="1330">
        <v>227439</v>
      </c>
      <c r="D9" s="1837">
        <v>9750</v>
      </c>
      <c r="E9" s="1327">
        <v>0</v>
      </c>
      <c r="F9" s="1327">
        <v>-517</v>
      </c>
      <c r="G9" s="1327">
        <v>236672</v>
      </c>
      <c r="H9" s="1327"/>
      <c r="I9" s="1327">
        <v>56868</v>
      </c>
      <c r="J9" s="1327">
        <v>-1316</v>
      </c>
      <c r="K9" s="1327">
        <v>292224</v>
      </c>
    </row>
    <row r="10" spans="1:14" s="897" customFormat="1" ht="15.75" customHeight="1" x14ac:dyDescent="0.2">
      <c r="A10" s="625">
        <v>111</v>
      </c>
      <c r="B10" s="645" t="s">
        <v>598</v>
      </c>
      <c r="C10" s="1330">
        <v>58137</v>
      </c>
      <c r="D10" s="1837">
        <v>0</v>
      </c>
      <c r="E10" s="1327">
        <v>0</v>
      </c>
      <c r="F10" s="1327">
        <v>-110</v>
      </c>
      <c r="G10" s="1327">
        <v>58027</v>
      </c>
      <c r="H10" s="1327"/>
      <c r="I10" s="1327">
        <v>33268</v>
      </c>
      <c r="J10" s="1327">
        <v>0</v>
      </c>
      <c r="K10" s="1327">
        <v>91295</v>
      </c>
    </row>
    <row r="11" spans="1:14" ht="9.75" customHeight="1" x14ac:dyDescent="0.2">
      <c r="A11" s="626">
        <v>1111</v>
      </c>
      <c r="B11" s="646" t="s">
        <v>478</v>
      </c>
      <c r="C11" s="1329">
        <v>36054</v>
      </c>
      <c r="D11" s="1331">
        <v>0</v>
      </c>
      <c r="E11" s="1328">
        <v>0</v>
      </c>
      <c r="F11" s="1328">
        <v>0</v>
      </c>
      <c r="G11" s="1328">
        <v>36054</v>
      </c>
      <c r="H11" s="1328"/>
      <c r="I11" s="1328">
        <v>27123</v>
      </c>
      <c r="J11" s="1328">
        <v>0</v>
      </c>
      <c r="K11" s="1328">
        <v>63177</v>
      </c>
    </row>
    <row r="12" spans="1:14" ht="9.75" customHeight="1" x14ac:dyDescent="0.2">
      <c r="A12" s="626">
        <v>1112</v>
      </c>
      <c r="B12" s="646" t="s">
        <v>479</v>
      </c>
      <c r="C12" s="1329">
        <v>22083</v>
      </c>
      <c r="D12" s="1331">
        <v>0</v>
      </c>
      <c r="E12" s="1328">
        <v>0</v>
      </c>
      <c r="F12" s="1328">
        <v>-110</v>
      </c>
      <c r="G12" s="1328">
        <v>21973</v>
      </c>
      <c r="H12" s="1328"/>
      <c r="I12" s="1328">
        <v>6145</v>
      </c>
      <c r="J12" s="1328">
        <v>0</v>
      </c>
      <c r="K12" s="1328">
        <v>28118</v>
      </c>
    </row>
    <row r="13" spans="1:14" ht="9.75" customHeight="1" x14ac:dyDescent="0.2">
      <c r="A13" s="626">
        <v>1113</v>
      </c>
      <c r="B13" s="646" t="s">
        <v>480</v>
      </c>
      <c r="C13" s="1329">
        <v>0</v>
      </c>
      <c r="D13" s="1331">
        <v>0</v>
      </c>
      <c r="E13" s="1328">
        <v>0</v>
      </c>
      <c r="F13" s="1328">
        <v>0</v>
      </c>
      <c r="G13" s="1328">
        <v>0</v>
      </c>
      <c r="H13" s="1328"/>
      <c r="I13" s="1328">
        <v>0</v>
      </c>
      <c r="J13" s="1328">
        <v>0</v>
      </c>
      <c r="K13" s="1328">
        <v>0</v>
      </c>
    </row>
    <row r="14" spans="1:14" s="897" customFormat="1" ht="15.75" customHeight="1" x14ac:dyDescent="0.2">
      <c r="A14" s="625">
        <v>112</v>
      </c>
      <c r="B14" s="645" t="s">
        <v>603</v>
      </c>
      <c r="C14" s="1330">
        <v>0</v>
      </c>
      <c r="D14" s="1837">
        <v>3709</v>
      </c>
      <c r="E14" s="1327">
        <v>0</v>
      </c>
      <c r="F14" s="1327">
        <v>-163</v>
      </c>
      <c r="G14" s="1327">
        <v>3546</v>
      </c>
      <c r="H14" s="1327"/>
      <c r="I14" s="1327">
        <v>0</v>
      </c>
      <c r="J14" s="1327">
        <v>-164</v>
      </c>
      <c r="K14" s="1327">
        <v>3382</v>
      </c>
    </row>
    <row r="15" spans="1:14" s="897" customFormat="1" ht="15.75" customHeight="1" x14ac:dyDescent="0.2">
      <c r="A15" s="625">
        <v>113</v>
      </c>
      <c r="B15" s="645" t="s">
        <v>605</v>
      </c>
      <c r="C15" s="1330">
        <v>0</v>
      </c>
      <c r="D15" s="1837">
        <v>0</v>
      </c>
      <c r="E15" s="1327">
        <v>0</v>
      </c>
      <c r="F15" s="1327">
        <v>0</v>
      </c>
      <c r="G15" s="1327">
        <v>0</v>
      </c>
      <c r="H15" s="1327"/>
      <c r="I15" s="1327">
        <v>16364</v>
      </c>
      <c r="J15" s="1327">
        <v>-619</v>
      </c>
      <c r="K15" s="1327">
        <v>15745</v>
      </c>
    </row>
    <row r="16" spans="1:14" ht="9.75" customHeight="1" x14ac:dyDescent="0.2">
      <c r="A16" s="626">
        <v>1131</v>
      </c>
      <c r="B16" s="646" t="s">
        <v>481</v>
      </c>
      <c r="C16" s="1329">
        <v>0</v>
      </c>
      <c r="D16" s="1331">
        <v>0</v>
      </c>
      <c r="E16" s="1328">
        <v>0</v>
      </c>
      <c r="F16" s="1328">
        <v>0</v>
      </c>
      <c r="G16" s="1328">
        <v>0</v>
      </c>
      <c r="H16" s="1328"/>
      <c r="I16" s="1328">
        <v>16066</v>
      </c>
      <c r="J16" s="1328">
        <v>-619</v>
      </c>
      <c r="K16" s="1328">
        <v>15447</v>
      </c>
    </row>
    <row r="17" spans="1:11" ht="9.75" customHeight="1" x14ac:dyDescent="0.2">
      <c r="A17" s="626">
        <v>1132</v>
      </c>
      <c r="B17" s="646" t="s">
        <v>482</v>
      </c>
      <c r="C17" s="1329">
        <v>0</v>
      </c>
      <c r="D17" s="1331">
        <v>0</v>
      </c>
      <c r="E17" s="1328">
        <v>0</v>
      </c>
      <c r="F17" s="1328">
        <v>0</v>
      </c>
      <c r="G17" s="1328">
        <v>0</v>
      </c>
      <c r="H17" s="1328"/>
      <c r="I17" s="1328">
        <v>0</v>
      </c>
      <c r="J17" s="1328">
        <v>0</v>
      </c>
      <c r="K17" s="1328">
        <v>0</v>
      </c>
    </row>
    <row r="18" spans="1:11" ht="9.75" customHeight="1" x14ac:dyDescent="0.2">
      <c r="A18" s="626">
        <v>1133</v>
      </c>
      <c r="B18" s="646" t="s">
        <v>483</v>
      </c>
      <c r="C18" s="1329">
        <v>0</v>
      </c>
      <c r="D18" s="1331">
        <v>0</v>
      </c>
      <c r="E18" s="1328">
        <v>0</v>
      </c>
      <c r="F18" s="1328">
        <v>0</v>
      </c>
      <c r="G18" s="1328">
        <v>0</v>
      </c>
      <c r="H18" s="1328"/>
      <c r="I18" s="1328">
        <v>290</v>
      </c>
      <c r="J18" s="1328">
        <v>0</v>
      </c>
      <c r="K18" s="1328">
        <v>290</v>
      </c>
    </row>
    <row r="19" spans="1:11" ht="9.75" customHeight="1" x14ac:dyDescent="0.2">
      <c r="A19" s="626">
        <v>1134</v>
      </c>
      <c r="B19" s="646" t="s">
        <v>484</v>
      </c>
      <c r="C19" s="1329">
        <v>0</v>
      </c>
      <c r="D19" s="1331">
        <v>0</v>
      </c>
      <c r="E19" s="1328">
        <v>0</v>
      </c>
      <c r="F19" s="1328">
        <v>0</v>
      </c>
      <c r="G19" s="1328">
        <v>0</v>
      </c>
      <c r="H19" s="1328"/>
      <c r="I19" s="1328">
        <v>0</v>
      </c>
      <c r="J19" s="1328">
        <v>0</v>
      </c>
      <c r="K19" s="1328">
        <v>0</v>
      </c>
    </row>
    <row r="20" spans="1:11" ht="9.75" customHeight="1" x14ac:dyDescent="0.2">
      <c r="A20" s="626">
        <v>1135</v>
      </c>
      <c r="B20" s="646" t="s">
        <v>485</v>
      </c>
      <c r="C20" s="1329">
        <v>0</v>
      </c>
      <c r="D20" s="1331">
        <v>0</v>
      </c>
      <c r="E20" s="1328">
        <v>0</v>
      </c>
      <c r="F20" s="1328">
        <v>0</v>
      </c>
      <c r="G20" s="1328">
        <v>0</v>
      </c>
      <c r="H20" s="1328"/>
      <c r="I20" s="1328">
        <v>0</v>
      </c>
      <c r="J20" s="1328">
        <v>0</v>
      </c>
      <c r="K20" s="1328">
        <v>0</v>
      </c>
    </row>
    <row r="21" spans="1:11" ht="9.75" customHeight="1" x14ac:dyDescent="0.2">
      <c r="A21" s="626">
        <v>1136</v>
      </c>
      <c r="B21" s="646" t="s">
        <v>486</v>
      </c>
      <c r="C21" s="1329">
        <v>0</v>
      </c>
      <c r="D21" s="1331">
        <v>0</v>
      </c>
      <c r="E21" s="1328">
        <v>0</v>
      </c>
      <c r="F21" s="1328">
        <v>0</v>
      </c>
      <c r="G21" s="1328">
        <v>0</v>
      </c>
      <c r="H21" s="1328"/>
      <c r="I21" s="1328">
        <v>8</v>
      </c>
      <c r="J21" s="1328">
        <v>0</v>
      </c>
      <c r="K21" s="1328">
        <v>8</v>
      </c>
    </row>
    <row r="22" spans="1:11" s="897" customFormat="1" ht="15.75" customHeight="1" x14ac:dyDescent="0.2">
      <c r="A22" s="625">
        <v>114</v>
      </c>
      <c r="B22" s="645" t="s">
        <v>215</v>
      </c>
      <c r="C22" s="1848">
        <v>167608</v>
      </c>
      <c r="D22" s="1837">
        <v>6041</v>
      </c>
      <c r="E22" s="1327">
        <v>0</v>
      </c>
      <c r="F22" s="1327">
        <v>-244</v>
      </c>
      <c r="G22" s="1327">
        <v>173405</v>
      </c>
      <c r="H22" s="1327"/>
      <c r="I22" s="1327">
        <v>3319</v>
      </c>
      <c r="J22" s="1327">
        <v>-533</v>
      </c>
      <c r="K22" s="1327">
        <v>176191</v>
      </c>
    </row>
    <row r="23" spans="1:11" ht="9.75" customHeight="1" x14ac:dyDescent="0.2">
      <c r="A23" s="626">
        <v>1141</v>
      </c>
      <c r="B23" s="646" t="s">
        <v>134</v>
      </c>
      <c r="C23" s="1849">
        <v>110102</v>
      </c>
      <c r="D23" s="1331">
        <v>0</v>
      </c>
      <c r="E23" s="1328">
        <v>0</v>
      </c>
      <c r="F23" s="1328">
        <v>-244</v>
      </c>
      <c r="G23" s="1328">
        <v>109858</v>
      </c>
      <c r="H23" s="1328"/>
      <c r="I23" s="1328">
        <v>0</v>
      </c>
      <c r="J23" s="1328">
        <v>-520</v>
      </c>
      <c r="K23" s="1328">
        <v>109338</v>
      </c>
    </row>
    <row r="24" spans="1:11" ht="9.75" customHeight="1" x14ac:dyDescent="0.2">
      <c r="A24" s="626">
        <v>11411</v>
      </c>
      <c r="B24" s="647" t="s">
        <v>135</v>
      </c>
      <c r="C24" s="1849">
        <v>110034</v>
      </c>
      <c r="D24" s="1331">
        <v>0</v>
      </c>
      <c r="E24" s="1328">
        <v>0</v>
      </c>
      <c r="F24" s="1328">
        <v>-244</v>
      </c>
      <c r="G24" s="1328">
        <v>109790</v>
      </c>
      <c r="H24" s="1328"/>
      <c r="I24" s="1328">
        <v>0</v>
      </c>
      <c r="J24" s="1328">
        <v>-520</v>
      </c>
      <c r="K24" s="1328">
        <v>109270</v>
      </c>
    </row>
    <row r="25" spans="1:11" ht="9.75" customHeight="1" x14ac:dyDescent="0.2">
      <c r="A25" s="626">
        <v>11412</v>
      </c>
      <c r="B25" s="647" t="s">
        <v>136</v>
      </c>
      <c r="C25" s="1849">
        <v>68</v>
      </c>
      <c r="D25" s="1331">
        <v>0</v>
      </c>
      <c r="E25" s="1328">
        <v>0</v>
      </c>
      <c r="F25" s="1328">
        <v>0</v>
      </c>
      <c r="G25" s="1328">
        <v>68</v>
      </c>
      <c r="H25" s="1328"/>
      <c r="I25" s="1328">
        <v>0</v>
      </c>
      <c r="J25" s="1328">
        <v>0</v>
      </c>
      <c r="K25" s="1328">
        <v>68</v>
      </c>
    </row>
    <row r="26" spans="1:11" ht="9.75" customHeight="1" x14ac:dyDescent="0.2">
      <c r="A26" s="626">
        <v>11413</v>
      </c>
      <c r="B26" s="647" t="s">
        <v>137</v>
      </c>
      <c r="C26" s="1849">
        <v>0</v>
      </c>
      <c r="D26" s="1331">
        <v>0</v>
      </c>
      <c r="E26" s="1328">
        <v>0</v>
      </c>
      <c r="F26" s="1328">
        <v>0</v>
      </c>
      <c r="G26" s="1328">
        <v>0</v>
      </c>
      <c r="H26" s="1328"/>
      <c r="I26" s="1328">
        <v>0</v>
      </c>
      <c r="J26" s="1328">
        <v>0</v>
      </c>
      <c r="K26" s="1328">
        <v>0</v>
      </c>
    </row>
    <row r="27" spans="1:11" ht="9.75" customHeight="1" x14ac:dyDescent="0.2">
      <c r="A27" s="626">
        <v>1142</v>
      </c>
      <c r="B27" s="646" t="s">
        <v>138</v>
      </c>
      <c r="C27" s="1849">
        <v>55789</v>
      </c>
      <c r="D27" s="1331">
        <v>0</v>
      </c>
      <c r="E27" s="1328">
        <v>0</v>
      </c>
      <c r="F27" s="1328">
        <v>0</v>
      </c>
      <c r="G27" s="1328">
        <v>55789</v>
      </c>
      <c r="H27" s="1328"/>
      <c r="I27" s="1328">
        <v>0</v>
      </c>
      <c r="J27" s="1328">
        <v>0</v>
      </c>
      <c r="K27" s="1328">
        <v>55789</v>
      </c>
    </row>
    <row r="28" spans="1:11" ht="9.75" customHeight="1" x14ac:dyDescent="0.2">
      <c r="A28" s="626">
        <v>1143</v>
      </c>
      <c r="B28" s="646" t="s">
        <v>139</v>
      </c>
      <c r="C28" s="1849">
        <v>0</v>
      </c>
      <c r="D28" s="1331">
        <v>0</v>
      </c>
      <c r="E28" s="1328">
        <v>0</v>
      </c>
      <c r="F28" s="1328">
        <v>0</v>
      </c>
      <c r="G28" s="1328">
        <v>0</v>
      </c>
      <c r="H28" s="1328"/>
      <c r="I28" s="1328">
        <v>0</v>
      </c>
      <c r="J28" s="1328">
        <v>0</v>
      </c>
      <c r="K28" s="1328">
        <v>0</v>
      </c>
    </row>
    <row r="29" spans="1:11" ht="9.75" customHeight="1" x14ac:dyDescent="0.2">
      <c r="A29" s="626">
        <v>1144</v>
      </c>
      <c r="B29" s="646" t="s">
        <v>140</v>
      </c>
      <c r="C29" s="1849">
        <v>1599</v>
      </c>
      <c r="D29" s="1331">
        <v>625</v>
      </c>
      <c r="E29" s="1328">
        <v>0</v>
      </c>
      <c r="F29" s="1328">
        <v>0</v>
      </c>
      <c r="G29" s="1328">
        <v>2224</v>
      </c>
      <c r="H29" s="1328"/>
      <c r="I29" s="1328">
        <v>0</v>
      </c>
      <c r="J29" s="1328">
        <v>0</v>
      </c>
      <c r="K29" s="1328">
        <v>2224</v>
      </c>
    </row>
    <row r="30" spans="1:11" ht="9.75" customHeight="1" x14ac:dyDescent="0.2">
      <c r="A30" s="626">
        <v>1145</v>
      </c>
      <c r="B30" s="646" t="s">
        <v>141</v>
      </c>
      <c r="C30" s="1849">
        <v>118</v>
      </c>
      <c r="D30" s="1331">
        <v>5416</v>
      </c>
      <c r="E30" s="1328">
        <v>0</v>
      </c>
      <c r="F30" s="1328">
        <v>0</v>
      </c>
      <c r="G30" s="1328">
        <v>5534</v>
      </c>
      <c r="H30" s="1328"/>
      <c r="I30" s="1328">
        <v>3319</v>
      </c>
      <c r="J30" s="1328">
        <v>-13</v>
      </c>
      <c r="K30" s="1328">
        <v>8840</v>
      </c>
    </row>
    <row r="31" spans="1:11" ht="9.75" customHeight="1" x14ac:dyDescent="0.2">
      <c r="A31" s="626">
        <v>11451</v>
      </c>
      <c r="B31" s="647" t="s">
        <v>142</v>
      </c>
      <c r="C31" s="1849">
        <v>0</v>
      </c>
      <c r="D31" s="1331">
        <v>0</v>
      </c>
      <c r="E31" s="1328">
        <v>0</v>
      </c>
      <c r="F31" s="1328">
        <v>0</v>
      </c>
      <c r="G31" s="1328">
        <v>0</v>
      </c>
      <c r="H31" s="1328"/>
      <c r="I31" s="1328">
        <v>869</v>
      </c>
      <c r="J31" s="1328">
        <v>0</v>
      </c>
      <c r="K31" s="1328">
        <v>869</v>
      </c>
    </row>
    <row r="32" spans="1:11" ht="9.75" customHeight="1" x14ac:dyDescent="0.2">
      <c r="A32" s="626">
        <v>11452</v>
      </c>
      <c r="B32" s="647" t="s">
        <v>143</v>
      </c>
      <c r="C32" s="1849">
        <v>118</v>
      </c>
      <c r="D32" s="1331">
        <v>5416</v>
      </c>
      <c r="E32" s="1328">
        <v>0</v>
      </c>
      <c r="F32" s="1328">
        <v>0</v>
      </c>
      <c r="G32" s="1328">
        <v>5534</v>
      </c>
      <c r="H32" s="1328"/>
      <c r="I32" s="1328">
        <v>2450</v>
      </c>
      <c r="J32" s="1328">
        <v>-13</v>
      </c>
      <c r="K32" s="1328">
        <v>7971</v>
      </c>
    </row>
    <row r="33" spans="1:11" ht="9.75" customHeight="1" x14ac:dyDescent="0.2">
      <c r="A33" s="626">
        <v>1146</v>
      </c>
      <c r="B33" s="646" t="s">
        <v>624</v>
      </c>
      <c r="C33" s="1849">
        <v>0</v>
      </c>
      <c r="D33" s="1331">
        <v>0</v>
      </c>
      <c r="E33" s="1328">
        <v>0</v>
      </c>
      <c r="F33" s="1328">
        <v>0</v>
      </c>
      <c r="G33" s="1328">
        <v>0</v>
      </c>
      <c r="H33" s="1328"/>
      <c r="I33" s="1328">
        <v>0</v>
      </c>
      <c r="J33" s="1328">
        <v>0</v>
      </c>
      <c r="K33" s="1328">
        <v>0</v>
      </c>
    </row>
    <row r="34" spans="1:11" s="897" customFormat="1" ht="15.75" customHeight="1" x14ac:dyDescent="0.2">
      <c r="A34" s="625">
        <v>115</v>
      </c>
      <c r="B34" s="645" t="s">
        <v>228</v>
      </c>
      <c r="C34" s="1848">
        <v>1694</v>
      </c>
      <c r="D34" s="1837">
        <v>0</v>
      </c>
      <c r="E34" s="1327">
        <v>0</v>
      </c>
      <c r="F34" s="1327">
        <v>0</v>
      </c>
      <c r="G34" s="1327">
        <v>1694</v>
      </c>
      <c r="H34" s="1327"/>
      <c r="I34" s="1327">
        <v>0</v>
      </c>
      <c r="J34" s="1327">
        <v>0</v>
      </c>
      <c r="K34" s="1327">
        <v>1694</v>
      </c>
    </row>
    <row r="35" spans="1:11" ht="9.75" customHeight="1" x14ac:dyDescent="0.2">
      <c r="A35" s="626">
        <v>1151</v>
      </c>
      <c r="B35" s="646" t="s">
        <v>625</v>
      </c>
      <c r="C35" s="1849">
        <v>1694</v>
      </c>
      <c r="D35" s="1331">
        <v>0</v>
      </c>
      <c r="E35" s="1328">
        <v>0</v>
      </c>
      <c r="F35" s="1328">
        <v>0</v>
      </c>
      <c r="G35" s="1328">
        <v>1694</v>
      </c>
      <c r="H35" s="1328"/>
      <c r="I35" s="1328">
        <v>0</v>
      </c>
      <c r="J35" s="1328">
        <v>0</v>
      </c>
      <c r="K35" s="1328">
        <v>1694</v>
      </c>
    </row>
    <row r="36" spans="1:11" ht="9.75" customHeight="1" x14ac:dyDescent="0.2">
      <c r="A36" s="626">
        <v>1152</v>
      </c>
      <c r="B36" s="646" t="s">
        <v>626</v>
      </c>
      <c r="C36" s="1849">
        <v>0</v>
      </c>
      <c r="D36" s="1331">
        <v>0</v>
      </c>
      <c r="E36" s="1328">
        <v>0</v>
      </c>
      <c r="F36" s="1328">
        <v>0</v>
      </c>
      <c r="G36" s="1328">
        <v>0</v>
      </c>
      <c r="H36" s="1328"/>
      <c r="I36" s="1328">
        <v>0</v>
      </c>
      <c r="J36" s="1328">
        <v>0</v>
      </c>
      <c r="K36" s="1328">
        <v>0</v>
      </c>
    </row>
    <row r="37" spans="1:11" ht="9.75" customHeight="1" x14ac:dyDescent="0.2">
      <c r="A37" s="626">
        <v>1153</v>
      </c>
      <c r="B37" s="646" t="s">
        <v>627</v>
      </c>
      <c r="C37" s="1849">
        <v>0</v>
      </c>
      <c r="D37" s="1331">
        <v>0</v>
      </c>
      <c r="E37" s="1328">
        <v>0</v>
      </c>
      <c r="F37" s="1328">
        <v>0</v>
      </c>
      <c r="G37" s="1328">
        <v>0</v>
      </c>
      <c r="H37" s="1328"/>
      <c r="I37" s="1328">
        <v>0</v>
      </c>
      <c r="J37" s="1328">
        <v>0</v>
      </c>
      <c r="K37" s="1328">
        <v>0</v>
      </c>
    </row>
    <row r="38" spans="1:11" ht="9.75" customHeight="1" x14ac:dyDescent="0.2">
      <c r="A38" s="626">
        <v>1154</v>
      </c>
      <c r="B38" s="646" t="s">
        <v>628</v>
      </c>
      <c r="C38" s="1849">
        <v>0</v>
      </c>
      <c r="D38" s="1331">
        <v>0</v>
      </c>
      <c r="E38" s="1328">
        <v>0</v>
      </c>
      <c r="F38" s="1328">
        <v>0</v>
      </c>
      <c r="G38" s="1328">
        <v>0</v>
      </c>
      <c r="H38" s="1328"/>
      <c r="I38" s="1328">
        <v>0</v>
      </c>
      <c r="J38" s="1328">
        <v>0</v>
      </c>
      <c r="K38" s="1328">
        <v>0</v>
      </c>
    </row>
    <row r="39" spans="1:11" ht="9.75" customHeight="1" x14ac:dyDescent="0.2">
      <c r="A39" s="626">
        <v>1155</v>
      </c>
      <c r="B39" s="646" t="s">
        <v>629</v>
      </c>
      <c r="C39" s="1849">
        <v>0</v>
      </c>
      <c r="D39" s="1331">
        <v>0</v>
      </c>
      <c r="E39" s="1328">
        <v>0</v>
      </c>
      <c r="F39" s="1328">
        <v>0</v>
      </c>
      <c r="G39" s="1328">
        <v>0</v>
      </c>
      <c r="H39" s="1328"/>
      <c r="I39" s="1328">
        <v>0</v>
      </c>
      <c r="J39" s="1328">
        <v>0</v>
      </c>
      <c r="K39" s="1328">
        <v>0</v>
      </c>
    </row>
    <row r="40" spans="1:11" ht="9.75" customHeight="1" x14ac:dyDescent="0.2">
      <c r="A40" s="626">
        <v>1156</v>
      </c>
      <c r="B40" s="646" t="s">
        <v>630</v>
      </c>
      <c r="C40" s="1849">
        <v>0</v>
      </c>
      <c r="D40" s="1331">
        <v>0</v>
      </c>
      <c r="E40" s="1328">
        <v>0</v>
      </c>
      <c r="F40" s="1328">
        <v>0</v>
      </c>
      <c r="G40" s="1328">
        <v>0</v>
      </c>
      <c r="H40" s="1328"/>
      <c r="I40" s="1328">
        <v>0</v>
      </c>
      <c r="J40" s="1328">
        <v>0</v>
      </c>
      <c r="K40" s="1328">
        <v>0</v>
      </c>
    </row>
    <row r="41" spans="1:11" s="897" customFormat="1" ht="16.5" customHeight="1" x14ac:dyDescent="0.2">
      <c r="A41" s="642">
        <v>116</v>
      </c>
      <c r="B41" s="648" t="s">
        <v>236</v>
      </c>
      <c r="C41" s="1850">
        <v>0</v>
      </c>
      <c r="D41" s="1845">
        <v>0</v>
      </c>
      <c r="E41" s="1333">
        <v>0</v>
      </c>
      <c r="F41" s="1333">
        <v>0</v>
      </c>
      <c r="G41" s="1333">
        <v>0</v>
      </c>
      <c r="H41" s="1333"/>
      <c r="I41" s="1333">
        <v>3917</v>
      </c>
      <c r="J41" s="1333">
        <v>0</v>
      </c>
      <c r="K41" s="1333">
        <v>3917</v>
      </c>
    </row>
    <row r="42" spans="1:11" s="897" customFormat="1" ht="14.25" customHeight="1" x14ac:dyDescent="0.2">
      <c r="A42" s="650">
        <v>12</v>
      </c>
      <c r="B42" s="651" t="s">
        <v>12</v>
      </c>
      <c r="C42" s="1851">
        <v>12290</v>
      </c>
      <c r="D42" s="1326">
        <v>0</v>
      </c>
      <c r="E42" s="1847">
        <v>156981</v>
      </c>
      <c r="F42" s="1847">
        <v>0</v>
      </c>
      <c r="G42" s="1847">
        <v>169271</v>
      </c>
      <c r="H42" s="1847"/>
      <c r="I42" s="1847">
        <v>0</v>
      </c>
      <c r="J42" s="1847">
        <v>0</v>
      </c>
      <c r="K42" s="1847">
        <v>169271</v>
      </c>
    </row>
    <row r="43" spans="1:11" s="897" customFormat="1" ht="14.25" customHeight="1" x14ac:dyDescent="0.2">
      <c r="A43" s="625">
        <v>121</v>
      </c>
      <c r="B43" s="645" t="s">
        <v>239</v>
      </c>
      <c r="C43" s="1848">
        <v>0</v>
      </c>
      <c r="D43" s="1837">
        <v>0</v>
      </c>
      <c r="E43" s="1327">
        <v>156981</v>
      </c>
      <c r="F43" s="1327">
        <v>0</v>
      </c>
      <c r="G43" s="1327">
        <v>156981</v>
      </c>
      <c r="H43" s="1327"/>
      <c r="I43" s="1327">
        <v>0</v>
      </c>
      <c r="J43" s="1327">
        <v>0</v>
      </c>
      <c r="K43" s="1327">
        <v>156981</v>
      </c>
    </row>
    <row r="44" spans="1:11" ht="9.75" customHeight="1" x14ac:dyDescent="0.2">
      <c r="A44" s="626">
        <v>1211</v>
      </c>
      <c r="B44" s="646" t="s">
        <v>631</v>
      </c>
      <c r="C44" s="1849">
        <v>0</v>
      </c>
      <c r="D44" s="1331">
        <v>0</v>
      </c>
      <c r="E44" s="1328">
        <v>0</v>
      </c>
      <c r="F44" s="1328">
        <v>0</v>
      </c>
      <c r="G44" s="1328">
        <v>0</v>
      </c>
      <c r="H44" s="1328"/>
      <c r="I44" s="1328">
        <v>0</v>
      </c>
      <c r="J44" s="1328">
        <v>0</v>
      </c>
      <c r="K44" s="1328">
        <v>0</v>
      </c>
    </row>
    <row r="45" spans="1:11" ht="9.75" customHeight="1" x14ac:dyDescent="0.2">
      <c r="A45" s="626">
        <v>1212</v>
      </c>
      <c r="B45" s="646" t="s">
        <v>644</v>
      </c>
      <c r="C45" s="1329">
        <v>0</v>
      </c>
      <c r="D45" s="1331">
        <v>0</v>
      </c>
      <c r="E45" s="1328">
        <v>156981</v>
      </c>
      <c r="F45" s="1328">
        <v>0</v>
      </c>
      <c r="G45" s="1328">
        <v>156981</v>
      </c>
      <c r="H45" s="1328"/>
      <c r="I45" s="1328">
        <v>0</v>
      </c>
      <c r="J45" s="1328">
        <v>0</v>
      </c>
      <c r="K45" s="1328">
        <v>156981</v>
      </c>
    </row>
    <row r="46" spans="1:11" ht="9.75" customHeight="1" x14ac:dyDescent="0.2">
      <c r="A46" s="626">
        <v>1213</v>
      </c>
      <c r="B46" s="646" t="s">
        <v>297</v>
      </c>
      <c r="C46" s="1329">
        <v>0</v>
      </c>
      <c r="D46" s="1331">
        <v>0</v>
      </c>
      <c r="E46" s="1328">
        <v>0</v>
      </c>
      <c r="F46" s="1328">
        <v>0</v>
      </c>
      <c r="G46" s="1328">
        <v>0</v>
      </c>
      <c r="H46" s="1328"/>
      <c r="I46" s="1328">
        <v>0</v>
      </c>
      <c r="J46" s="1328">
        <v>0</v>
      </c>
      <c r="K46" s="1328">
        <v>0</v>
      </c>
    </row>
    <row r="47" spans="1:11" ht="9.75" customHeight="1" x14ac:dyDescent="0.2">
      <c r="A47" s="626">
        <v>1214</v>
      </c>
      <c r="B47" s="646" t="s">
        <v>298</v>
      </c>
      <c r="C47" s="1329">
        <v>0</v>
      </c>
      <c r="D47" s="1331">
        <v>0</v>
      </c>
      <c r="E47" s="1328">
        <v>0</v>
      </c>
      <c r="F47" s="1328">
        <v>0</v>
      </c>
      <c r="G47" s="1328">
        <v>0</v>
      </c>
      <c r="H47" s="1328"/>
      <c r="I47" s="1328">
        <v>0</v>
      </c>
      <c r="J47" s="1328">
        <v>0</v>
      </c>
      <c r="K47" s="1328">
        <v>0</v>
      </c>
    </row>
    <row r="48" spans="1:11" s="897" customFormat="1" ht="14.25" customHeight="1" x14ac:dyDescent="0.2">
      <c r="A48" s="625">
        <v>122</v>
      </c>
      <c r="B48" s="645" t="s">
        <v>245</v>
      </c>
      <c r="C48" s="1330">
        <v>12290</v>
      </c>
      <c r="D48" s="1837">
        <v>0</v>
      </c>
      <c r="E48" s="1327">
        <v>0</v>
      </c>
      <c r="F48" s="1327">
        <v>0</v>
      </c>
      <c r="G48" s="1327">
        <v>12290</v>
      </c>
      <c r="H48" s="1327"/>
      <c r="I48" s="1327">
        <v>0</v>
      </c>
      <c r="J48" s="1327">
        <v>0</v>
      </c>
      <c r="K48" s="1327">
        <v>12290</v>
      </c>
    </row>
    <row r="49" spans="1:13" ht="9.75" customHeight="1" x14ac:dyDescent="0.2">
      <c r="A49" s="626">
        <v>1221</v>
      </c>
      <c r="B49" s="646" t="s">
        <v>631</v>
      </c>
      <c r="C49" s="1329">
        <v>0</v>
      </c>
      <c r="D49" s="1331">
        <v>0</v>
      </c>
      <c r="E49" s="1328">
        <v>0</v>
      </c>
      <c r="F49" s="1328">
        <v>0</v>
      </c>
      <c r="G49" s="1328">
        <v>0</v>
      </c>
      <c r="H49" s="1328"/>
      <c r="I49" s="1328">
        <v>0</v>
      </c>
      <c r="J49" s="1328">
        <v>0</v>
      </c>
      <c r="K49" s="1328">
        <v>0</v>
      </c>
    </row>
    <row r="50" spans="1:13" ht="9.75" customHeight="1" x14ac:dyDescent="0.2">
      <c r="A50" s="626">
        <v>1222</v>
      </c>
      <c r="B50" s="646" t="s">
        <v>644</v>
      </c>
      <c r="C50" s="1329">
        <v>0</v>
      </c>
      <c r="D50" s="1331">
        <v>0</v>
      </c>
      <c r="E50" s="1328">
        <v>0</v>
      </c>
      <c r="F50" s="1328">
        <v>0</v>
      </c>
      <c r="G50" s="1328">
        <v>0</v>
      </c>
      <c r="H50" s="1328"/>
      <c r="I50" s="1328">
        <v>0</v>
      </c>
      <c r="J50" s="1328">
        <v>0</v>
      </c>
      <c r="K50" s="1328">
        <v>0</v>
      </c>
    </row>
    <row r="51" spans="1:13" ht="9.75" customHeight="1" x14ac:dyDescent="0.2">
      <c r="A51" s="626">
        <v>1223</v>
      </c>
      <c r="B51" s="646" t="s">
        <v>299</v>
      </c>
      <c r="C51" s="1329">
        <v>12290</v>
      </c>
      <c r="D51" s="1331">
        <v>0</v>
      </c>
      <c r="E51" s="1328">
        <v>0</v>
      </c>
      <c r="F51" s="1328">
        <v>0</v>
      </c>
      <c r="G51" s="1328">
        <v>12290</v>
      </c>
      <c r="H51" s="1328"/>
      <c r="I51" s="1328">
        <v>0</v>
      </c>
      <c r="J51" s="1328">
        <v>0</v>
      </c>
      <c r="K51" s="1328">
        <v>12290</v>
      </c>
    </row>
    <row r="52" spans="1:13" s="897" customFormat="1" ht="14.25" customHeight="1" x14ac:dyDescent="0.2">
      <c r="A52" s="625">
        <v>13</v>
      </c>
      <c r="B52" s="644" t="s">
        <v>249</v>
      </c>
      <c r="C52" s="1330">
        <v>6890</v>
      </c>
      <c r="D52" s="1837">
        <v>43199</v>
      </c>
      <c r="E52" s="1327">
        <v>86348</v>
      </c>
      <c r="F52" s="1327">
        <v>-122265</v>
      </c>
      <c r="G52" s="1327">
        <v>14172</v>
      </c>
      <c r="H52" s="1327"/>
      <c r="I52" s="1327">
        <v>113739</v>
      </c>
      <c r="J52" s="1327">
        <v>-104015</v>
      </c>
      <c r="K52" s="1327">
        <v>23896</v>
      </c>
    </row>
    <row r="53" spans="1:13" s="897" customFormat="1" ht="14.25" customHeight="1" x14ac:dyDescent="0.2">
      <c r="A53" s="625">
        <v>131</v>
      </c>
      <c r="B53" s="645" t="s">
        <v>251</v>
      </c>
      <c r="C53" s="1330">
        <v>0</v>
      </c>
      <c r="D53" s="1837">
        <v>0</v>
      </c>
      <c r="E53" s="1327">
        <v>82</v>
      </c>
      <c r="F53" s="1327">
        <v>0</v>
      </c>
      <c r="G53" s="1327">
        <v>82</v>
      </c>
      <c r="H53" s="1327"/>
      <c r="I53" s="1327">
        <v>0</v>
      </c>
      <c r="J53" s="1327">
        <v>0</v>
      </c>
      <c r="K53" s="1327">
        <v>82</v>
      </c>
    </row>
    <row r="54" spans="1:13" ht="9.75" customHeight="1" x14ac:dyDescent="0.2">
      <c r="A54" s="626">
        <v>1311</v>
      </c>
      <c r="B54" s="646" t="s">
        <v>300</v>
      </c>
      <c r="C54" s="1329">
        <v>0</v>
      </c>
      <c r="D54" s="1331">
        <v>0</v>
      </c>
      <c r="E54" s="1328">
        <v>82</v>
      </c>
      <c r="F54" s="1328">
        <v>0</v>
      </c>
      <c r="G54" s="1328">
        <v>82</v>
      </c>
      <c r="H54" s="1328"/>
      <c r="I54" s="1328">
        <v>0</v>
      </c>
      <c r="J54" s="1328">
        <v>0</v>
      </c>
      <c r="K54" s="1328">
        <v>82</v>
      </c>
    </row>
    <row r="55" spans="1:13" ht="9.75" customHeight="1" x14ac:dyDescent="0.2">
      <c r="A55" s="626">
        <v>1312</v>
      </c>
      <c r="B55" s="646" t="s">
        <v>301</v>
      </c>
      <c r="C55" s="1329">
        <v>0</v>
      </c>
      <c r="D55" s="1331">
        <v>0</v>
      </c>
      <c r="E55" s="1328">
        <v>0</v>
      </c>
      <c r="F55" s="1328">
        <v>0</v>
      </c>
      <c r="G55" s="1328">
        <v>0</v>
      </c>
      <c r="H55" s="1328"/>
      <c r="I55" s="1328">
        <v>0</v>
      </c>
      <c r="J55" s="1328">
        <v>0</v>
      </c>
      <c r="K55" s="1328">
        <v>0</v>
      </c>
    </row>
    <row r="56" spans="1:13" s="910" customFormat="1" ht="14.25" customHeight="1" x14ac:dyDescent="0.2">
      <c r="A56" s="664">
        <v>132</v>
      </c>
      <c r="B56" s="1977" t="s">
        <v>255</v>
      </c>
      <c r="C56" s="1978">
        <v>1770</v>
      </c>
      <c r="D56" s="1327">
        <v>9321</v>
      </c>
      <c r="E56" s="1327">
        <v>0</v>
      </c>
      <c r="F56" s="1327">
        <v>0</v>
      </c>
      <c r="G56" s="1327">
        <v>11091</v>
      </c>
      <c r="H56" s="1327"/>
      <c r="I56" s="1327">
        <v>12723</v>
      </c>
      <c r="J56" s="1327">
        <v>0</v>
      </c>
      <c r="K56" s="1327">
        <v>23814</v>
      </c>
    </row>
    <row r="57" spans="1:13" s="640" customFormat="1" ht="9.75" customHeight="1" x14ac:dyDescent="0.2">
      <c r="A57" s="663">
        <v>1321</v>
      </c>
      <c r="B57" s="1979" t="s">
        <v>300</v>
      </c>
      <c r="C57" s="1859">
        <v>1189</v>
      </c>
      <c r="D57" s="1328">
        <v>485</v>
      </c>
      <c r="E57" s="1328">
        <v>0</v>
      </c>
      <c r="F57" s="1328">
        <v>0</v>
      </c>
      <c r="G57" s="1328">
        <v>1674</v>
      </c>
      <c r="H57" s="1328"/>
      <c r="I57" s="1328">
        <v>2283</v>
      </c>
      <c r="J57" s="1328">
        <v>0</v>
      </c>
      <c r="K57" s="1328">
        <v>3957</v>
      </c>
    </row>
    <row r="58" spans="1:13" s="640" customFormat="1" ht="9.75" customHeight="1" x14ac:dyDescent="0.2">
      <c r="A58" s="663">
        <v>1322</v>
      </c>
      <c r="B58" s="1979" t="s">
        <v>301</v>
      </c>
      <c r="C58" s="1859">
        <v>581</v>
      </c>
      <c r="D58" s="1328">
        <v>8836</v>
      </c>
      <c r="E58" s="1328">
        <v>0</v>
      </c>
      <c r="F58" s="1328">
        <v>0</v>
      </c>
      <c r="G58" s="1328">
        <v>9417</v>
      </c>
      <c r="H58" s="1328"/>
      <c r="I58" s="1328">
        <v>10440</v>
      </c>
      <c r="J58" s="1328">
        <v>0</v>
      </c>
      <c r="K58" s="1328">
        <v>19857</v>
      </c>
      <c r="M58" s="655"/>
    </row>
    <row r="59" spans="1:13" s="897" customFormat="1" ht="14.25" customHeight="1" x14ac:dyDescent="0.2">
      <c r="A59" s="625">
        <v>133</v>
      </c>
      <c r="B59" s="645" t="s">
        <v>259</v>
      </c>
      <c r="C59" s="1330">
        <v>5120</v>
      </c>
      <c r="D59" s="1837">
        <v>33878</v>
      </c>
      <c r="E59" s="1327">
        <v>86266</v>
      </c>
      <c r="F59" s="1327">
        <v>-122265</v>
      </c>
      <c r="G59" s="1327">
        <v>2999</v>
      </c>
      <c r="H59" s="1327"/>
      <c r="I59" s="1327">
        <v>101016</v>
      </c>
      <c r="J59" s="1327">
        <v>-104015</v>
      </c>
      <c r="K59" s="1327">
        <v>0</v>
      </c>
    </row>
    <row r="60" spans="1:13" ht="9.75" customHeight="1" x14ac:dyDescent="0.2">
      <c r="A60" s="626">
        <v>1331</v>
      </c>
      <c r="B60" s="646" t="s">
        <v>300</v>
      </c>
      <c r="C60" s="1329">
        <v>5115</v>
      </c>
      <c r="D60" s="1331">
        <v>31902</v>
      </c>
      <c r="E60" s="1328">
        <v>86264</v>
      </c>
      <c r="F60" s="1328">
        <v>-120317</v>
      </c>
      <c r="G60" s="1328">
        <v>2964</v>
      </c>
      <c r="H60" s="1328"/>
      <c r="I60" s="1328">
        <v>96569</v>
      </c>
      <c r="J60" s="1328">
        <v>-99533</v>
      </c>
      <c r="K60" s="1328">
        <v>0</v>
      </c>
    </row>
    <row r="61" spans="1:13" ht="9.75" customHeight="1" x14ac:dyDescent="0.2">
      <c r="A61" s="626">
        <v>1332</v>
      </c>
      <c r="B61" s="646" t="s">
        <v>301</v>
      </c>
      <c r="C61" s="1329">
        <v>5</v>
      </c>
      <c r="D61" s="1331">
        <v>1976</v>
      </c>
      <c r="E61" s="1328">
        <v>2</v>
      </c>
      <c r="F61" s="1328">
        <v>-1948</v>
      </c>
      <c r="G61" s="1328">
        <v>35</v>
      </c>
      <c r="H61" s="1328"/>
      <c r="I61" s="1328">
        <v>4447</v>
      </c>
      <c r="J61" s="1328">
        <v>-4482</v>
      </c>
      <c r="K61" s="1328">
        <v>0</v>
      </c>
    </row>
    <row r="62" spans="1:13" s="897" customFormat="1" ht="14.25" customHeight="1" x14ac:dyDescent="0.2">
      <c r="A62" s="625">
        <v>14</v>
      </c>
      <c r="B62" s="644" t="s">
        <v>262</v>
      </c>
      <c r="C62" s="1330">
        <v>14733</v>
      </c>
      <c r="D62" s="1837">
        <v>17700</v>
      </c>
      <c r="E62" s="1327">
        <v>650</v>
      </c>
      <c r="F62" s="1327">
        <v>-1022</v>
      </c>
      <c r="G62" s="1327">
        <v>32061</v>
      </c>
      <c r="H62" s="1327"/>
      <c r="I62" s="1327">
        <v>29304</v>
      </c>
      <c r="J62" s="1327">
        <v>-60</v>
      </c>
      <c r="K62" s="1327">
        <v>61305</v>
      </c>
    </row>
    <row r="63" spans="1:13" s="897" customFormat="1" ht="14.25" customHeight="1" x14ac:dyDescent="0.2">
      <c r="A63" s="625">
        <v>141</v>
      </c>
      <c r="B63" s="645" t="s">
        <v>264</v>
      </c>
      <c r="C63" s="1330">
        <v>6943</v>
      </c>
      <c r="D63" s="1837">
        <v>2704</v>
      </c>
      <c r="E63" s="1327">
        <v>1200</v>
      </c>
      <c r="F63" s="1327">
        <v>-991</v>
      </c>
      <c r="G63" s="1327">
        <v>9856</v>
      </c>
      <c r="H63" s="1327"/>
      <c r="I63" s="1327">
        <v>2434</v>
      </c>
      <c r="J63" s="1327">
        <v>0</v>
      </c>
      <c r="K63" s="1327">
        <v>12290</v>
      </c>
    </row>
    <row r="64" spans="1:13" ht="9.75" customHeight="1" x14ac:dyDescent="0.2">
      <c r="A64" s="626">
        <v>1411</v>
      </c>
      <c r="B64" s="646" t="s">
        <v>302</v>
      </c>
      <c r="C64" s="1329">
        <v>566</v>
      </c>
      <c r="D64" s="1331">
        <v>1983</v>
      </c>
      <c r="E64" s="1328">
        <v>1176</v>
      </c>
      <c r="F64" s="1328">
        <v>-991</v>
      </c>
      <c r="G64" s="1328">
        <v>2734</v>
      </c>
      <c r="H64" s="1328"/>
      <c r="I64" s="1328">
        <v>969</v>
      </c>
      <c r="J64" s="1328">
        <v>0</v>
      </c>
      <c r="K64" s="1328">
        <v>3703</v>
      </c>
    </row>
    <row r="65" spans="1:11" ht="9.75" customHeight="1" x14ac:dyDescent="0.2">
      <c r="A65" s="626">
        <v>1412</v>
      </c>
      <c r="B65" s="646" t="s">
        <v>303</v>
      </c>
      <c r="C65" s="1329">
        <v>6376</v>
      </c>
      <c r="D65" s="1331">
        <v>175</v>
      </c>
      <c r="E65" s="1328">
        <v>24</v>
      </c>
      <c r="F65" s="1328">
        <v>0</v>
      </c>
      <c r="G65" s="1328">
        <v>6575</v>
      </c>
      <c r="H65" s="1328"/>
      <c r="I65" s="1328">
        <v>142</v>
      </c>
      <c r="J65" s="1328">
        <v>0</v>
      </c>
      <c r="K65" s="1328">
        <v>6717</v>
      </c>
    </row>
    <row r="66" spans="1:11" ht="9.75" customHeight="1" x14ac:dyDescent="0.2">
      <c r="A66" s="626">
        <v>1413</v>
      </c>
      <c r="B66" s="646" t="s">
        <v>304</v>
      </c>
      <c r="C66" s="1329">
        <v>0</v>
      </c>
      <c r="D66" s="1331">
        <v>0</v>
      </c>
      <c r="E66" s="1328">
        <v>0</v>
      </c>
      <c r="F66" s="1328">
        <v>0</v>
      </c>
      <c r="G66" s="1328">
        <v>0</v>
      </c>
      <c r="H66" s="1328"/>
      <c r="I66" s="1328">
        <v>0</v>
      </c>
      <c r="J66" s="1328">
        <v>0</v>
      </c>
      <c r="K66" s="1328">
        <v>0</v>
      </c>
    </row>
    <row r="67" spans="1:11" ht="9.75" customHeight="1" x14ac:dyDescent="0.2">
      <c r="A67" s="626">
        <v>1414</v>
      </c>
      <c r="B67" s="646" t="s">
        <v>305</v>
      </c>
      <c r="C67" s="1329">
        <v>0</v>
      </c>
      <c r="D67" s="1331">
        <v>0</v>
      </c>
      <c r="E67" s="1328">
        <v>0</v>
      </c>
      <c r="F67" s="1328">
        <v>0</v>
      </c>
      <c r="G67" s="1328">
        <v>0</v>
      </c>
      <c r="H67" s="1328"/>
      <c r="I67" s="1328">
        <v>0</v>
      </c>
      <c r="J67" s="1328">
        <v>0</v>
      </c>
      <c r="K67" s="1328">
        <v>0</v>
      </c>
    </row>
    <row r="68" spans="1:11" ht="9.75" customHeight="1" x14ac:dyDescent="0.2">
      <c r="A68" s="626">
        <v>1415</v>
      </c>
      <c r="B68" s="646" t="s">
        <v>648</v>
      </c>
      <c r="C68" s="1329">
        <v>1</v>
      </c>
      <c r="D68" s="1331">
        <v>546</v>
      </c>
      <c r="E68" s="1328">
        <v>0</v>
      </c>
      <c r="F68" s="1328">
        <v>0</v>
      </c>
      <c r="G68" s="1328">
        <v>547</v>
      </c>
      <c r="H68" s="1328"/>
      <c r="I68" s="1328">
        <v>1323</v>
      </c>
      <c r="J68" s="1328">
        <v>0</v>
      </c>
      <c r="K68" s="1328">
        <v>1870</v>
      </c>
    </row>
    <row r="69" spans="1:11" s="897" customFormat="1" ht="14.25" customHeight="1" x14ac:dyDescent="0.2">
      <c r="A69" s="625">
        <v>142</v>
      </c>
      <c r="B69" s="645" t="s">
        <v>271</v>
      </c>
      <c r="C69" s="1330">
        <v>3271</v>
      </c>
      <c r="D69" s="1837">
        <v>11541</v>
      </c>
      <c r="E69" s="1327">
        <v>0</v>
      </c>
      <c r="F69" s="1327">
        <v>-31</v>
      </c>
      <c r="G69" s="1327">
        <v>14781</v>
      </c>
      <c r="H69" s="1327"/>
      <c r="I69" s="1327">
        <v>19686</v>
      </c>
      <c r="J69" s="1327">
        <v>-60</v>
      </c>
      <c r="K69" s="1327">
        <v>34407</v>
      </c>
    </row>
    <row r="70" spans="1:11" ht="9.75" customHeight="1" x14ac:dyDescent="0.2">
      <c r="A70" s="626">
        <v>1421</v>
      </c>
      <c r="B70" s="646" t="s">
        <v>649</v>
      </c>
      <c r="C70" s="1329">
        <v>604</v>
      </c>
      <c r="D70" s="1331">
        <v>7574</v>
      </c>
      <c r="E70" s="1328">
        <v>0</v>
      </c>
      <c r="F70" s="1328">
        <v>0</v>
      </c>
      <c r="G70" s="1328">
        <v>8178</v>
      </c>
      <c r="H70" s="1328"/>
      <c r="I70" s="1328">
        <v>16514</v>
      </c>
      <c r="J70" s="1328">
        <v>0</v>
      </c>
      <c r="K70" s="1328">
        <v>24692</v>
      </c>
    </row>
    <row r="71" spans="1:11" ht="9.75" customHeight="1" x14ac:dyDescent="0.2">
      <c r="A71" s="626">
        <v>1422</v>
      </c>
      <c r="B71" s="646" t="s">
        <v>650</v>
      </c>
      <c r="C71" s="1329">
        <v>2667</v>
      </c>
      <c r="D71" s="1331">
        <v>2567</v>
      </c>
      <c r="E71" s="1328">
        <v>0</v>
      </c>
      <c r="F71" s="1328">
        <v>-31</v>
      </c>
      <c r="G71" s="1328">
        <v>5203</v>
      </c>
      <c r="H71" s="1328"/>
      <c r="I71" s="1328">
        <v>984</v>
      </c>
      <c r="J71" s="1328">
        <v>-60</v>
      </c>
      <c r="K71" s="1328">
        <v>6127</v>
      </c>
    </row>
    <row r="72" spans="1:11" ht="9.75" customHeight="1" x14ac:dyDescent="0.2">
      <c r="A72" s="626">
        <v>1423</v>
      </c>
      <c r="B72" s="646" t="s">
        <v>651</v>
      </c>
      <c r="C72" s="1329">
        <v>0</v>
      </c>
      <c r="D72" s="1331">
        <v>973</v>
      </c>
      <c r="E72" s="1328">
        <v>0</v>
      </c>
      <c r="F72" s="1328">
        <v>0</v>
      </c>
      <c r="G72" s="1328">
        <v>973</v>
      </c>
      <c r="H72" s="1328"/>
      <c r="I72" s="1328">
        <v>2188</v>
      </c>
      <c r="J72" s="1328">
        <v>0</v>
      </c>
      <c r="K72" s="1328">
        <v>3161</v>
      </c>
    </row>
    <row r="73" spans="1:11" ht="9.75" customHeight="1" x14ac:dyDescent="0.2">
      <c r="A73" s="626">
        <v>1424</v>
      </c>
      <c r="B73" s="646" t="s">
        <v>358</v>
      </c>
      <c r="C73" s="1329">
        <v>0</v>
      </c>
      <c r="D73" s="1331">
        <v>427</v>
      </c>
      <c r="E73" s="1328">
        <v>0</v>
      </c>
      <c r="F73" s="1328">
        <v>0</v>
      </c>
      <c r="G73" s="1328">
        <v>427</v>
      </c>
      <c r="H73" s="1328"/>
      <c r="I73" s="1328">
        <v>0</v>
      </c>
      <c r="J73" s="1328">
        <v>0</v>
      </c>
      <c r="K73" s="1328">
        <v>427</v>
      </c>
    </row>
    <row r="74" spans="1:11" s="897" customFormat="1" ht="14.25" customHeight="1" x14ac:dyDescent="0.2">
      <c r="A74" s="625">
        <v>143</v>
      </c>
      <c r="B74" s="645" t="s">
        <v>277</v>
      </c>
      <c r="C74" s="1330">
        <v>1431</v>
      </c>
      <c r="D74" s="1837">
        <v>19</v>
      </c>
      <c r="E74" s="1327">
        <v>34</v>
      </c>
      <c r="F74" s="1327">
        <v>0</v>
      </c>
      <c r="G74" s="1327">
        <v>1484</v>
      </c>
      <c r="H74" s="1327"/>
      <c r="I74" s="1327">
        <v>674</v>
      </c>
      <c r="J74" s="1327">
        <v>0</v>
      </c>
      <c r="K74" s="1327">
        <v>2158</v>
      </c>
    </row>
    <row r="75" spans="1:11" s="897" customFormat="1" ht="14.25" customHeight="1" x14ac:dyDescent="0.2">
      <c r="A75" s="625">
        <v>144</v>
      </c>
      <c r="B75" s="645" t="s">
        <v>279</v>
      </c>
      <c r="C75" s="1330">
        <v>2040</v>
      </c>
      <c r="D75" s="1837">
        <v>1796</v>
      </c>
      <c r="E75" s="1327">
        <v>-1406</v>
      </c>
      <c r="F75" s="1327">
        <v>0</v>
      </c>
      <c r="G75" s="1327">
        <v>2430</v>
      </c>
      <c r="H75" s="1327"/>
      <c r="I75" s="1327">
        <v>1697</v>
      </c>
      <c r="J75" s="1327">
        <v>0</v>
      </c>
      <c r="K75" s="1327">
        <v>4127</v>
      </c>
    </row>
    <row r="76" spans="1:11" ht="9.75" customHeight="1" x14ac:dyDescent="0.2">
      <c r="A76" s="626">
        <v>1441</v>
      </c>
      <c r="B76" s="646" t="s">
        <v>300</v>
      </c>
      <c r="C76" s="1329">
        <v>1982</v>
      </c>
      <c r="D76" s="1331">
        <v>1175</v>
      </c>
      <c r="E76" s="1328">
        <v>0</v>
      </c>
      <c r="F76" s="1328">
        <v>0</v>
      </c>
      <c r="G76" s="1328">
        <v>3157</v>
      </c>
      <c r="H76" s="1328"/>
      <c r="I76" s="1328">
        <v>1274</v>
      </c>
      <c r="J76" s="1328">
        <v>0</v>
      </c>
      <c r="K76" s="1328">
        <v>4431</v>
      </c>
    </row>
    <row r="77" spans="1:11" ht="9.75" customHeight="1" x14ac:dyDescent="0.2">
      <c r="A77" s="626">
        <v>1442</v>
      </c>
      <c r="B77" s="646" t="s">
        <v>301</v>
      </c>
      <c r="C77" s="1329">
        <v>58</v>
      </c>
      <c r="D77" s="1331">
        <v>621</v>
      </c>
      <c r="E77" s="1328">
        <v>-1406</v>
      </c>
      <c r="F77" s="1328">
        <v>0</v>
      </c>
      <c r="G77" s="1328">
        <v>-727</v>
      </c>
      <c r="H77" s="1328"/>
      <c r="I77" s="1328">
        <v>423</v>
      </c>
      <c r="J77" s="1328">
        <v>0</v>
      </c>
      <c r="K77" s="1328">
        <v>-304</v>
      </c>
    </row>
    <row r="78" spans="1:11" s="897" customFormat="1" ht="15" customHeight="1" x14ac:dyDescent="0.2">
      <c r="A78" s="641">
        <v>145</v>
      </c>
      <c r="B78" s="649" t="s">
        <v>283</v>
      </c>
      <c r="C78" s="1852">
        <v>1048</v>
      </c>
      <c r="D78" s="1845">
        <v>1640</v>
      </c>
      <c r="E78" s="1333">
        <v>822</v>
      </c>
      <c r="F78" s="1333">
        <v>0</v>
      </c>
      <c r="G78" s="1333">
        <v>3510</v>
      </c>
      <c r="H78" s="1333"/>
      <c r="I78" s="1333">
        <v>4813</v>
      </c>
      <c r="J78" s="1333">
        <v>0</v>
      </c>
      <c r="K78" s="1333">
        <v>8323</v>
      </c>
    </row>
    <row r="79" spans="1:11" s="640" customFormat="1" ht="12.75" customHeight="1" x14ac:dyDescent="0.2">
      <c r="A79" s="639" t="s">
        <v>58</v>
      </c>
      <c r="B79" s="621"/>
      <c r="C79" s="1252"/>
      <c r="D79" s="1252"/>
      <c r="E79" s="1252"/>
      <c r="F79" s="1252"/>
      <c r="G79" s="1252"/>
      <c r="H79" s="1252"/>
      <c r="I79" s="1252"/>
      <c r="J79" s="1252"/>
      <c r="K79" s="1252"/>
    </row>
    <row r="80" spans="1:11" s="640" customFormat="1" ht="9.75" customHeight="1" x14ac:dyDescent="0.2">
      <c r="A80" s="639" t="s">
        <v>59</v>
      </c>
      <c r="B80" s="621"/>
      <c r="C80" s="1252"/>
      <c r="D80" s="1252"/>
      <c r="E80" s="1252"/>
      <c r="F80" s="1252"/>
      <c r="G80" s="1252"/>
      <c r="H80" s="1252"/>
      <c r="I80" s="1252"/>
      <c r="J80" s="1252"/>
      <c r="K80" s="1252"/>
    </row>
  </sheetData>
  <mergeCells count="10">
    <mergeCell ref="A4:B5"/>
    <mergeCell ref="C4:G4"/>
    <mergeCell ref="H4:H5"/>
    <mergeCell ref="I4:I5"/>
    <mergeCell ref="F1:J1"/>
    <mergeCell ref="F2:K2"/>
    <mergeCell ref="F3:G3"/>
    <mergeCell ref="J4:J5"/>
    <mergeCell ref="K4:K5"/>
    <mergeCell ref="A1:B1"/>
  </mergeCells>
  <phoneticPr fontId="2" type="noConversion"/>
  <printOptions horizontalCentered="1"/>
  <pageMargins left="0.19685039370078741" right="0.19685039370078741" top="0.6692913385826772" bottom="0.51181102362204722" header="0" footer="0.31496062992125984"/>
  <pageSetup paperSize="9" scale="92" firstPageNumber="31" fitToWidth="0" fitToHeight="0" orientation="landscape" r:id="rId1"/>
  <headerFooter alignWithMargins="0">
    <oddFooter>&amp;C&amp;P</oddFooter>
  </headerFooter>
  <rowBreaks count="1" manualBreakCount="1">
    <brk id="41" max="16383" man="1"/>
  </rowBreak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4">
    <pageSetUpPr fitToPage="1"/>
  </sheetPr>
  <dimension ref="A1:N45"/>
  <sheetViews>
    <sheetView view="pageBreakPreview" zoomScale="75" zoomScaleNormal="100" zoomScaleSheetLayoutView="75" workbookViewId="0">
      <selection sqref="A1:B1"/>
    </sheetView>
  </sheetViews>
  <sheetFormatPr defaultRowHeight="12.75" x14ac:dyDescent="0.2"/>
  <cols>
    <col min="1" max="1" width="4.7109375" style="598" customWidth="1"/>
    <col min="2" max="2" width="35.28515625" style="598" customWidth="1"/>
    <col min="3" max="3" width="0.85546875" style="598" customWidth="1"/>
    <col min="4" max="4" width="10" style="1244" customWidth="1"/>
    <col min="5" max="5" width="10.85546875" style="1244" customWidth="1"/>
    <col min="6" max="6" width="10" style="1260" customWidth="1"/>
    <col min="7" max="9" width="10" style="1244" customWidth="1"/>
    <col min="10" max="10" width="10" style="1260" customWidth="1"/>
    <col min="11" max="11" width="10" style="1244" customWidth="1"/>
    <col min="12" max="12" width="10" style="1260" customWidth="1"/>
    <col min="13" max="13" width="3.28515625" style="598" customWidth="1"/>
    <col min="14" max="14" width="9.7109375" style="598" bestFit="1" customWidth="1"/>
    <col min="15" max="16384" width="9.140625" style="598"/>
  </cols>
  <sheetData>
    <row r="1" spans="1:12" ht="27.75" customHeight="1" x14ac:dyDescent="0.2">
      <c r="A1" s="3363" t="s">
        <v>184</v>
      </c>
      <c r="B1" s="3075"/>
      <c r="C1" s="597"/>
      <c r="D1" s="1220"/>
      <c r="E1" s="1221"/>
      <c r="F1" s="1253"/>
      <c r="G1" s="3354" t="str">
        <f>[1]Coverpage!I7</f>
        <v>Poland</v>
      </c>
      <c r="H1" s="3354"/>
      <c r="I1" s="3354"/>
      <c r="J1" s="3354"/>
      <c r="K1" s="3354"/>
      <c r="L1" s="1247">
        <f>[1]Coverpage!I9</f>
        <v>964</v>
      </c>
    </row>
    <row r="2" spans="1:12" x14ac:dyDescent="0.2">
      <c r="A2" s="596" t="s">
        <v>74</v>
      </c>
      <c r="B2" s="630"/>
      <c r="C2" s="619"/>
      <c r="D2" s="1221"/>
      <c r="E2" s="1221"/>
      <c r="F2" s="1253"/>
      <c r="G2" s="3355" t="s">
        <v>549</v>
      </c>
      <c r="H2" s="3355"/>
      <c r="I2" s="3355"/>
      <c r="J2" s="3355"/>
      <c r="K2" s="3355"/>
      <c r="L2" s="3355"/>
    </row>
    <row r="3" spans="1:12" ht="12" customHeight="1" x14ac:dyDescent="0.2">
      <c r="A3" s="622"/>
      <c r="B3" s="602"/>
      <c r="C3" s="603"/>
      <c r="D3" s="1224"/>
      <c r="E3" s="1225"/>
      <c r="F3" s="1254"/>
      <c r="G3" s="3356" t="s">
        <v>436</v>
      </c>
      <c r="H3" s="3356"/>
      <c r="I3" s="1226" t="str">
        <f>[1]Coverpage!I11</f>
        <v xml:space="preserve"> </v>
      </c>
      <c r="J3" s="1254"/>
      <c r="K3" s="1225"/>
      <c r="L3" s="1255"/>
    </row>
    <row r="4" spans="1:12" ht="12" customHeight="1" x14ac:dyDescent="0.2">
      <c r="A4" s="3357" t="s">
        <v>75</v>
      </c>
      <c r="B4" s="3358"/>
      <c r="C4" s="601"/>
      <c r="D4" s="3414" t="s">
        <v>552</v>
      </c>
      <c r="E4" s="3415"/>
      <c r="F4" s="3415"/>
      <c r="G4" s="3415"/>
      <c r="H4" s="3416"/>
      <c r="I4" s="3350" t="s">
        <v>553</v>
      </c>
      <c r="J4" s="3371" t="s">
        <v>554</v>
      </c>
      <c r="K4" s="3350" t="s">
        <v>555</v>
      </c>
      <c r="L4" s="3372" t="s">
        <v>60</v>
      </c>
    </row>
    <row r="5" spans="1:12" ht="30" customHeight="1" x14ac:dyDescent="0.2">
      <c r="A5" s="3357"/>
      <c r="B5" s="3358"/>
      <c r="C5" s="601"/>
      <c r="D5" s="2043" t="s">
        <v>556</v>
      </c>
      <c r="E5" s="2044" t="s">
        <v>557</v>
      </c>
      <c r="F5" s="2089" t="s">
        <v>558</v>
      </c>
      <c r="G5" s="2044" t="s">
        <v>555</v>
      </c>
      <c r="H5" s="2042" t="s">
        <v>61</v>
      </c>
      <c r="I5" s="3351"/>
      <c r="J5" s="3371"/>
      <c r="K5" s="3351"/>
      <c r="L5" s="3372"/>
    </row>
    <row r="6" spans="1:12" ht="10.5" customHeight="1" x14ac:dyDescent="0.2">
      <c r="A6" s="623"/>
      <c r="B6" s="604"/>
      <c r="C6" s="604"/>
      <c r="D6" s="1228" t="s">
        <v>559</v>
      </c>
      <c r="E6" s="1229" t="s">
        <v>560</v>
      </c>
      <c r="F6" s="1256" t="s">
        <v>561</v>
      </c>
      <c r="G6" s="1229" t="s">
        <v>562</v>
      </c>
      <c r="H6" s="1230" t="s">
        <v>563</v>
      </c>
      <c r="I6" s="1229" t="s">
        <v>564</v>
      </c>
      <c r="J6" s="1256" t="s">
        <v>565</v>
      </c>
      <c r="K6" s="1229" t="s">
        <v>566</v>
      </c>
      <c r="L6" s="1249" t="s">
        <v>567</v>
      </c>
    </row>
    <row r="7" spans="1:12" ht="10.5" customHeight="1" x14ac:dyDescent="0.2">
      <c r="A7" s="626"/>
      <c r="B7" s="827" t="s">
        <v>568</v>
      </c>
      <c r="C7" s="826"/>
      <c r="D7" s="1257" t="str">
        <f>IF([8]Coverage!J18="","",[8]Coverage!J18)</f>
        <v>A</v>
      </c>
      <c r="E7" s="1257" t="str">
        <f>IF([8]Coverage!K18="","",[8]Coverage!K18)</f>
        <v>A</v>
      </c>
      <c r="F7" s="1258" t="str">
        <f>IF([8]Coverage!L18="","",[8]Coverage!L18)</f>
        <v>A</v>
      </c>
      <c r="G7" s="1257" t="str">
        <f>IF([8]Coverage!M18="","",[8]Coverage!M18)</f>
        <v>A</v>
      </c>
      <c r="H7" s="1257" t="str">
        <f>IF([8]Coverage!M18="","",[8]Coverage!M18)</f>
        <v>A</v>
      </c>
      <c r="I7" s="1257" t="str">
        <f>IF([8]Coverage!N18="","",[8]Coverage!N18)</f>
        <v/>
      </c>
      <c r="J7" s="1258" t="str">
        <f>IF([8]Coverage!O18="","",[8]Coverage!O18)</f>
        <v>A</v>
      </c>
      <c r="K7" s="1257" t="str">
        <f>IF([8]Coverage!P18="","",[8]Coverage!P18)</f>
        <v>A</v>
      </c>
      <c r="L7" s="1258" t="str">
        <f>IF([8]Coverage!P18="","",[8]Coverage!P18)</f>
        <v>A</v>
      </c>
    </row>
    <row r="8" spans="1:12" s="901" customFormat="1" ht="15" customHeight="1" x14ac:dyDescent="0.2">
      <c r="A8" s="650">
        <v>2</v>
      </c>
      <c r="B8" s="825" t="s">
        <v>284</v>
      </c>
      <c r="C8" s="900" t="s">
        <v>571</v>
      </c>
      <c r="D8" s="1326">
        <v>342321</v>
      </c>
      <c r="E8" s="1326">
        <v>61507</v>
      </c>
      <c r="F8" s="1847">
        <v>248647</v>
      </c>
      <c r="G8" s="1326">
        <v>-123804</v>
      </c>
      <c r="H8" s="1326">
        <v>528671</v>
      </c>
      <c r="I8" s="1326"/>
      <c r="J8" s="1847">
        <v>187748</v>
      </c>
      <c r="K8" s="1326">
        <v>-105391</v>
      </c>
      <c r="L8" s="1847">
        <v>611028</v>
      </c>
    </row>
    <row r="9" spans="1:12" s="903" customFormat="1" ht="15.75" customHeight="1" x14ac:dyDescent="0.2">
      <c r="A9" s="625">
        <v>21</v>
      </c>
      <c r="B9" s="608" t="s">
        <v>691</v>
      </c>
      <c r="C9" s="902" t="s">
        <v>571</v>
      </c>
      <c r="D9" s="1837">
        <v>49986</v>
      </c>
      <c r="E9" s="1837">
        <v>21076</v>
      </c>
      <c r="F9" s="1327">
        <v>3170</v>
      </c>
      <c r="G9" s="1837">
        <v>0</v>
      </c>
      <c r="H9" s="1837">
        <v>74232</v>
      </c>
      <c r="I9" s="1837"/>
      <c r="J9" s="1327">
        <v>84116</v>
      </c>
      <c r="K9" s="1837">
        <v>0</v>
      </c>
      <c r="L9" s="1327">
        <v>158348</v>
      </c>
    </row>
    <row r="10" spans="1:12" ht="9.75" customHeight="1" x14ac:dyDescent="0.2">
      <c r="A10" s="626">
        <v>211</v>
      </c>
      <c r="B10" s="611" t="s">
        <v>455</v>
      </c>
      <c r="C10" s="607" t="s">
        <v>571</v>
      </c>
      <c r="D10" s="1331">
        <v>33609</v>
      </c>
      <c r="E10" s="1331">
        <v>18460</v>
      </c>
      <c r="F10" s="1328">
        <v>2679</v>
      </c>
      <c r="G10" s="1331">
        <v>0</v>
      </c>
      <c r="H10" s="1331">
        <v>54748</v>
      </c>
      <c r="I10" s="1331"/>
      <c r="J10" s="1328">
        <v>72650</v>
      </c>
      <c r="K10" s="1331">
        <v>0</v>
      </c>
      <c r="L10" s="1328">
        <v>127398</v>
      </c>
    </row>
    <row r="11" spans="1:12" ht="9.75" customHeight="1" x14ac:dyDescent="0.2">
      <c r="A11" s="626">
        <v>212</v>
      </c>
      <c r="B11" s="611" t="s">
        <v>456</v>
      </c>
      <c r="C11" s="607" t="s">
        <v>571</v>
      </c>
      <c r="D11" s="1331">
        <v>16377</v>
      </c>
      <c r="E11" s="1331">
        <v>2616</v>
      </c>
      <c r="F11" s="1328">
        <v>491</v>
      </c>
      <c r="G11" s="1331">
        <v>0</v>
      </c>
      <c r="H11" s="1331">
        <v>19484</v>
      </c>
      <c r="I11" s="1331"/>
      <c r="J11" s="1328">
        <v>11466</v>
      </c>
      <c r="K11" s="1331">
        <v>0</v>
      </c>
      <c r="L11" s="1328">
        <v>30950</v>
      </c>
    </row>
    <row r="12" spans="1:12" ht="9.75" customHeight="1" x14ac:dyDescent="0.2">
      <c r="A12" s="626">
        <v>2121</v>
      </c>
      <c r="B12" s="638" t="s">
        <v>457</v>
      </c>
      <c r="C12" s="607" t="s">
        <v>571</v>
      </c>
      <c r="D12" s="1331">
        <v>4087</v>
      </c>
      <c r="E12" s="1331">
        <v>2616</v>
      </c>
      <c r="F12" s="1328">
        <v>491</v>
      </c>
      <c r="G12" s="1331">
        <v>0</v>
      </c>
      <c r="H12" s="1331">
        <v>7194</v>
      </c>
      <c r="I12" s="1331"/>
      <c r="J12" s="1328">
        <v>11466</v>
      </c>
      <c r="K12" s="1331">
        <v>0</v>
      </c>
      <c r="L12" s="1328">
        <v>18660</v>
      </c>
    </row>
    <row r="13" spans="1:12" ht="9.75" customHeight="1" x14ac:dyDescent="0.2">
      <c r="A13" s="626">
        <v>2122</v>
      </c>
      <c r="B13" s="638" t="s">
        <v>458</v>
      </c>
      <c r="C13" s="607" t="s">
        <v>571</v>
      </c>
      <c r="D13" s="1331">
        <v>12290</v>
      </c>
      <c r="E13" s="1331">
        <v>0</v>
      </c>
      <c r="F13" s="1328">
        <v>0</v>
      </c>
      <c r="G13" s="1331">
        <v>0</v>
      </c>
      <c r="H13" s="1331">
        <v>12290</v>
      </c>
      <c r="I13" s="1331"/>
      <c r="J13" s="1328">
        <v>0</v>
      </c>
      <c r="K13" s="1331">
        <v>0</v>
      </c>
      <c r="L13" s="1328">
        <v>12290</v>
      </c>
    </row>
    <row r="14" spans="1:12" s="897" customFormat="1" ht="15.75" customHeight="1" x14ac:dyDescent="0.2">
      <c r="A14" s="625">
        <v>22</v>
      </c>
      <c r="B14" s="608" t="s">
        <v>696</v>
      </c>
      <c r="C14" s="894" t="s">
        <v>571</v>
      </c>
      <c r="D14" s="1837">
        <v>22514</v>
      </c>
      <c r="E14" s="1837">
        <v>15087</v>
      </c>
      <c r="F14" s="1327">
        <v>1793</v>
      </c>
      <c r="G14" s="1837">
        <v>-275</v>
      </c>
      <c r="H14" s="1837">
        <v>39119</v>
      </c>
      <c r="I14" s="1837"/>
      <c r="J14" s="1327">
        <v>58464</v>
      </c>
      <c r="K14" s="1837">
        <v>-580</v>
      </c>
      <c r="L14" s="1327">
        <v>97003</v>
      </c>
    </row>
    <row r="15" spans="1:12" s="897" customFormat="1" ht="15.75" customHeight="1" x14ac:dyDescent="0.2">
      <c r="A15" s="625">
        <v>23</v>
      </c>
      <c r="B15" s="608" t="s">
        <v>697</v>
      </c>
      <c r="C15" s="894" t="s">
        <v>571</v>
      </c>
      <c r="D15" s="1837">
        <v>4327</v>
      </c>
      <c r="E15" s="1837">
        <v>8023</v>
      </c>
      <c r="F15" s="1327">
        <v>290</v>
      </c>
      <c r="G15" s="1837">
        <v>0</v>
      </c>
      <c r="H15" s="1837">
        <v>12640</v>
      </c>
      <c r="I15" s="1837"/>
      <c r="J15" s="1327">
        <v>12601</v>
      </c>
      <c r="K15" s="1837">
        <v>0</v>
      </c>
      <c r="L15" s="1327">
        <v>25241</v>
      </c>
    </row>
    <row r="16" spans="1:12" s="897" customFormat="1" ht="15.75" customHeight="1" x14ac:dyDescent="0.2">
      <c r="A16" s="625">
        <v>24</v>
      </c>
      <c r="B16" s="608" t="s">
        <v>698</v>
      </c>
      <c r="C16" s="894" t="s">
        <v>571</v>
      </c>
      <c r="D16" s="1837">
        <v>33728</v>
      </c>
      <c r="E16" s="1837">
        <v>1234</v>
      </c>
      <c r="F16" s="1327">
        <v>96</v>
      </c>
      <c r="G16" s="1837">
        <v>-991</v>
      </c>
      <c r="H16" s="1837">
        <v>34067</v>
      </c>
      <c r="I16" s="1837"/>
      <c r="J16" s="1327">
        <v>2096</v>
      </c>
      <c r="K16" s="1837">
        <v>0</v>
      </c>
      <c r="L16" s="1327">
        <v>36163</v>
      </c>
    </row>
    <row r="17" spans="1:14" ht="9.75" customHeight="1" x14ac:dyDescent="0.2">
      <c r="A17" s="626">
        <v>241</v>
      </c>
      <c r="B17" s="611" t="s">
        <v>200</v>
      </c>
      <c r="C17" s="607" t="s">
        <v>571</v>
      </c>
      <c r="D17" s="1331">
        <v>7815</v>
      </c>
      <c r="E17" s="1331">
        <v>36</v>
      </c>
      <c r="F17" s="1328">
        <v>0</v>
      </c>
      <c r="G17" s="1331">
        <v>0</v>
      </c>
      <c r="H17" s="1331">
        <v>7851</v>
      </c>
      <c r="I17" s="1331"/>
      <c r="J17" s="1328">
        <v>54</v>
      </c>
      <c r="K17" s="1331">
        <v>0</v>
      </c>
      <c r="L17" s="1328">
        <v>7905</v>
      </c>
    </row>
    <row r="18" spans="1:14" ht="9.75" customHeight="1" x14ac:dyDescent="0.2">
      <c r="A18" s="626">
        <v>242</v>
      </c>
      <c r="B18" s="611" t="s">
        <v>201</v>
      </c>
      <c r="C18" s="607" t="s">
        <v>571</v>
      </c>
      <c r="D18" s="1331">
        <v>24922</v>
      </c>
      <c r="E18" s="1331">
        <v>1198</v>
      </c>
      <c r="F18" s="1328">
        <v>96</v>
      </c>
      <c r="G18" s="1331">
        <v>0</v>
      </c>
      <c r="H18" s="1331">
        <v>26216</v>
      </c>
      <c r="I18" s="1331"/>
      <c r="J18" s="1328">
        <v>2042</v>
      </c>
      <c r="K18" s="1331">
        <v>0</v>
      </c>
      <c r="L18" s="1328">
        <v>28258</v>
      </c>
    </row>
    <row r="19" spans="1:14" ht="9.75" customHeight="1" x14ac:dyDescent="0.2">
      <c r="A19" s="626">
        <v>243</v>
      </c>
      <c r="B19" s="611" t="s">
        <v>589</v>
      </c>
      <c r="C19" s="607" t="s">
        <v>571</v>
      </c>
      <c r="D19" s="1331">
        <v>991</v>
      </c>
      <c r="E19" s="1331">
        <v>0</v>
      </c>
      <c r="F19" s="1328">
        <v>0</v>
      </c>
      <c r="G19" s="1331">
        <v>-991</v>
      </c>
      <c r="H19" s="1331">
        <v>0</v>
      </c>
      <c r="I19" s="1331"/>
      <c r="J19" s="1328">
        <v>0</v>
      </c>
      <c r="K19" s="1331">
        <v>0</v>
      </c>
      <c r="L19" s="1328">
        <v>0</v>
      </c>
    </row>
    <row r="20" spans="1:14" s="897" customFormat="1" ht="15.75" customHeight="1" x14ac:dyDescent="0.2">
      <c r="A20" s="625">
        <v>25</v>
      </c>
      <c r="B20" s="608" t="s">
        <v>76</v>
      </c>
      <c r="C20" s="894" t="s">
        <v>571</v>
      </c>
      <c r="D20" s="1837">
        <v>6255</v>
      </c>
      <c r="E20" s="1837">
        <v>3978</v>
      </c>
      <c r="F20" s="1327">
        <v>2597</v>
      </c>
      <c r="G20" s="1837">
        <v>0</v>
      </c>
      <c r="H20" s="1837">
        <v>12830</v>
      </c>
      <c r="I20" s="1837"/>
      <c r="J20" s="1327">
        <v>207</v>
      </c>
      <c r="K20" s="1837">
        <v>0</v>
      </c>
      <c r="L20" s="1327">
        <v>13037</v>
      </c>
    </row>
    <row r="21" spans="1:14" ht="9.75" customHeight="1" x14ac:dyDescent="0.2">
      <c r="A21" s="626">
        <v>251</v>
      </c>
      <c r="B21" s="611" t="s">
        <v>590</v>
      </c>
      <c r="C21" s="607" t="s">
        <v>571</v>
      </c>
      <c r="D21" s="1331">
        <v>2141</v>
      </c>
      <c r="E21" s="1331">
        <v>0</v>
      </c>
      <c r="F21" s="1328">
        <v>0</v>
      </c>
      <c r="G21" s="1331">
        <v>0</v>
      </c>
      <c r="H21" s="1331">
        <v>2141</v>
      </c>
      <c r="I21" s="1331"/>
      <c r="J21" s="1328">
        <v>16</v>
      </c>
      <c r="K21" s="1331">
        <v>0</v>
      </c>
      <c r="L21" s="1328">
        <v>2157</v>
      </c>
    </row>
    <row r="22" spans="1:14" ht="9.75" customHeight="1" x14ac:dyDescent="0.2">
      <c r="A22" s="626">
        <v>252</v>
      </c>
      <c r="B22" s="611" t="s">
        <v>591</v>
      </c>
      <c r="C22" s="607" t="s">
        <v>571</v>
      </c>
      <c r="D22" s="1331">
        <v>4114</v>
      </c>
      <c r="E22" s="1331">
        <v>3978</v>
      </c>
      <c r="F22" s="1328">
        <v>2597</v>
      </c>
      <c r="G22" s="1331">
        <v>0</v>
      </c>
      <c r="H22" s="1331">
        <v>10689</v>
      </c>
      <c r="I22" s="1331"/>
      <c r="J22" s="1328">
        <v>191</v>
      </c>
      <c r="K22" s="1331">
        <v>0</v>
      </c>
      <c r="L22" s="1328">
        <v>10880</v>
      </c>
    </row>
    <row r="23" spans="1:14" s="897" customFormat="1" ht="15.75" customHeight="1" x14ac:dyDescent="0.2">
      <c r="A23" s="625">
        <v>26</v>
      </c>
      <c r="B23" s="608" t="s">
        <v>79</v>
      </c>
      <c r="C23" s="894" t="s">
        <v>571</v>
      </c>
      <c r="D23" s="1837">
        <v>197564</v>
      </c>
      <c r="E23" s="1837">
        <v>3917</v>
      </c>
      <c r="F23" s="1327">
        <v>37074</v>
      </c>
      <c r="G23" s="1837">
        <v>-122265</v>
      </c>
      <c r="H23" s="1837">
        <v>116290</v>
      </c>
      <c r="I23" s="1837"/>
      <c r="J23" s="1327">
        <v>2999</v>
      </c>
      <c r="K23" s="1837">
        <v>-104015</v>
      </c>
      <c r="L23" s="1327">
        <v>15274</v>
      </c>
    </row>
    <row r="24" spans="1:14" ht="9.75" customHeight="1" x14ac:dyDescent="0.2">
      <c r="A24" s="626">
        <v>261</v>
      </c>
      <c r="B24" s="611" t="s">
        <v>592</v>
      </c>
      <c r="C24" s="607" t="s">
        <v>571</v>
      </c>
      <c r="D24" s="1331">
        <v>38</v>
      </c>
      <c r="E24" s="1331">
        <v>0</v>
      </c>
      <c r="F24" s="1328">
        <v>0</v>
      </c>
      <c r="G24" s="1331">
        <v>0</v>
      </c>
      <c r="H24" s="1331">
        <v>38</v>
      </c>
      <c r="I24" s="1331"/>
      <c r="J24" s="1328">
        <v>0</v>
      </c>
      <c r="K24" s="1331">
        <v>0</v>
      </c>
      <c r="L24" s="1328">
        <v>38</v>
      </c>
    </row>
    <row r="25" spans="1:14" ht="9.75" customHeight="1" x14ac:dyDescent="0.2">
      <c r="A25" s="626">
        <v>2611</v>
      </c>
      <c r="B25" s="638" t="s">
        <v>110</v>
      </c>
      <c r="C25" s="607" t="s">
        <v>571</v>
      </c>
      <c r="D25" s="1331">
        <v>38</v>
      </c>
      <c r="E25" s="1331">
        <v>0</v>
      </c>
      <c r="F25" s="1328">
        <v>0</v>
      </c>
      <c r="G25" s="1331">
        <v>0</v>
      </c>
      <c r="H25" s="1331">
        <v>38</v>
      </c>
      <c r="I25" s="1331"/>
      <c r="J25" s="1328">
        <v>0</v>
      </c>
      <c r="K25" s="1331">
        <v>0</v>
      </c>
      <c r="L25" s="1328">
        <v>38</v>
      </c>
    </row>
    <row r="26" spans="1:14" ht="9.75" customHeight="1" x14ac:dyDescent="0.2">
      <c r="A26" s="626">
        <v>2612</v>
      </c>
      <c r="B26" s="638" t="s">
        <v>111</v>
      </c>
      <c r="C26" s="607" t="s">
        <v>571</v>
      </c>
      <c r="D26" s="1331">
        <v>0</v>
      </c>
      <c r="E26" s="1331">
        <v>0</v>
      </c>
      <c r="F26" s="1328">
        <v>0</v>
      </c>
      <c r="G26" s="1331">
        <v>0</v>
      </c>
      <c r="H26" s="1331">
        <v>0</v>
      </c>
      <c r="I26" s="1331"/>
      <c r="J26" s="1328">
        <v>0</v>
      </c>
      <c r="K26" s="1331">
        <v>0</v>
      </c>
      <c r="L26" s="1328">
        <v>0</v>
      </c>
    </row>
    <row r="27" spans="1:14" ht="9.75" customHeight="1" x14ac:dyDescent="0.2">
      <c r="A27" s="626">
        <v>262</v>
      </c>
      <c r="B27" s="611" t="s">
        <v>112</v>
      </c>
      <c r="C27" s="607" t="s">
        <v>571</v>
      </c>
      <c r="D27" s="1331">
        <v>15236</v>
      </c>
      <c r="E27" s="1331">
        <v>0</v>
      </c>
      <c r="F27" s="1328">
        <v>0</v>
      </c>
      <c r="G27" s="1331">
        <v>0</v>
      </c>
      <c r="H27" s="1331">
        <v>15236</v>
      </c>
      <c r="I27" s="1331"/>
      <c r="J27" s="1328">
        <v>0</v>
      </c>
      <c r="K27" s="1331">
        <v>0</v>
      </c>
      <c r="L27" s="1328">
        <v>15236</v>
      </c>
    </row>
    <row r="28" spans="1:14" ht="9.75" customHeight="1" x14ac:dyDescent="0.2">
      <c r="A28" s="626">
        <v>2621</v>
      </c>
      <c r="B28" s="638" t="s">
        <v>110</v>
      </c>
      <c r="C28" s="607" t="s">
        <v>571</v>
      </c>
      <c r="D28" s="1331">
        <v>15236</v>
      </c>
      <c r="E28" s="1331">
        <v>0</v>
      </c>
      <c r="F28" s="1328">
        <v>0</v>
      </c>
      <c r="G28" s="1331">
        <v>0</v>
      </c>
      <c r="H28" s="1331">
        <v>15236</v>
      </c>
      <c r="I28" s="1331"/>
      <c r="J28" s="1328">
        <v>0</v>
      </c>
      <c r="K28" s="1331">
        <v>0</v>
      </c>
      <c r="L28" s="1328">
        <v>15236</v>
      </c>
    </row>
    <row r="29" spans="1:14" ht="9.75" customHeight="1" x14ac:dyDescent="0.2">
      <c r="A29" s="626">
        <v>2622</v>
      </c>
      <c r="B29" s="638" t="s">
        <v>111</v>
      </c>
      <c r="C29" s="607" t="s">
        <v>571</v>
      </c>
      <c r="D29" s="1331">
        <v>0</v>
      </c>
      <c r="E29" s="1331">
        <v>0</v>
      </c>
      <c r="F29" s="1328">
        <v>0</v>
      </c>
      <c r="G29" s="1331">
        <v>0</v>
      </c>
      <c r="H29" s="1331">
        <v>0</v>
      </c>
      <c r="I29" s="1331"/>
      <c r="J29" s="1328">
        <v>0</v>
      </c>
      <c r="K29" s="1331">
        <v>0</v>
      </c>
      <c r="L29" s="1328">
        <v>0</v>
      </c>
    </row>
    <row r="30" spans="1:14" ht="9.75" customHeight="1" x14ac:dyDescent="0.2">
      <c r="A30" s="626">
        <v>263</v>
      </c>
      <c r="B30" s="611" t="s">
        <v>113</v>
      </c>
      <c r="C30" s="607" t="s">
        <v>571</v>
      </c>
      <c r="D30" s="1331">
        <v>182290</v>
      </c>
      <c r="E30" s="1331">
        <v>3917</v>
      </c>
      <c r="F30" s="1328">
        <v>37074</v>
      </c>
      <c r="G30" s="1331">
        <v>-122265</v>
      </c>
      <c r="H30" s="1331">
        <v>101016</v>
      </c>
      <c r="I30" s="1331"/>
      <c r="J30" s="1328">
        <v>2999</v>
      </c>
      <c r="K30" s="1331">
        <v>-104015</v>
      </c>
      <c r="L30" s="1328">
        <v>0</v>
      </c>
    </row>
    <row r="31" spans="1:14" ht="9.75" customHeight="1" x14ac:dyDescent="0.2">
      <c r="A31" s="626">
        <v>2631</v>
      </c>
      <c r="B31" s="638" t="s">
        <v>110</v>
      </c>
      <c r="C31" s="607" t="s">
        <v>571</v>
      </c>
      <c r="D31" s="1331">
        <v>176847</v>
      </c>
      <c r="E31" s="1331">
        <v>2965</v>
      </c>
      <c r="F31" s="1328">
        <v>37074</v>
      </c>
      <c r="G31" s="1331">
        <v>-120317</v>
      </c>
      <c r="H31" s="1331">
        <v>96569</v>
      </c>
      <c r="I31" s="1331"/>
      <c r="J31" s="1328">
        <v>2964</v>
      </c>
      <c r="K31" s="1331">
        <v>-99533</v>
      </c>
      <c r="L31" s="1328">
        <v>0</v>
      </c>
      <c r="N31" s="610"/>
    </row>
    <row r="32" spans="1:14" ht="9.75" customHeight="1" x14ac:dyDescent="0.2">
      <c r="A32" s="626">
        <v>2632</v>
      </c>
      <c r="B32" s="638" t="s">
        <v>111</v>
      </c>
      <c r="C32" s="607" t="s">
        <v>571</v>
      </c>
      <c r="D32" s="1331">
        <v>5443</v>
      </c>
      <c r="E32" s="1331">
        <v>952</v>
      </c>
      <c r="F32" s="1328">
        <v>0</v>
      </c>
      <c r="G32" s="1331">
        <v>-1948</v>
      </c>
      <c r="H32" s="1331">
        <v>4447</v>
      </c>
      <c r="I32" s="1331"/>
      <c r="J32" s="1328">
        <v>35</v>
      </c>
      <c r="K32" s="1331">
        <v>-4482</v>
      </c>
      <c r="L32" s="1328">
        <v>0</v>
      </c>
    </row>
    <row r="33" spans="1:12" s="897" customFormat="1" ht="15.75" customHeight="1" x14ac:dyDescent="0.2">
      <c r="A33" s="625">
        <v>27</v>
      </c>
      <c r="B33" s="608" t="s">
        <v>89</v>
      </c>
      <c r="C33" s="894" t="s">
        <v>571</v>
      </c>
      <c r="D33" s="1837">
        <v>19545</v>
      </c>
      <c r="E33" s="1837">
        <v>702</v>
      </c>
      <c r="F33" s="1327">
        <v>200758</v>
      </c>
      <c r="G33" s="1837">
        <v>0</v>
      </c>
      <c r="H33" s="1837">
        <v>221005</v>
      </c>
      <c r="I33" s="1837"/>
      <c r="J33" s="1327">
        <v>17163</v>
      </c>
      <c r="K33" s="1837">
        <v>0</v>
      </c>
      <c r="L33" s="1327">
        <v>238168</v>
      </c>
    </row>
    <row r="34" spans="1:12" ht="9.75" customHeight="1" x14ac:dyDescent="0.2">
      <c r="A34" s="626">
        <v>271</v>
      </c>
      <c r="B34" s="611" t="s">
        <v>114</v>
      </c>
      <c r="C34" s="607" t="s">
        <v>571</v>
      </c>
      <c r="D34" s="1331">
        <v>18786</v>
      </c>
      <c r="E34" s="1331">
        <v>14</v>
      </c>
      <c r="F34" s="1328">
        <v>200751</v>
      </c>
      <c r="G34" s="1331">
        <v>0</v>
      </c>
      <c r="H34" s="1331">
        <v>219551</v>
      </c>
      <c r="I34" s="1331"/>
      <c r="J34" s="1328">
        <v>11193</v>
      </c>
      <c r="K34" s="1331">
        <v>0</v>
      </c>
      <c r="L34" s="1328">
        <v>230744</v>
      </c>
    </row>
    <row r="35" spans="1:12" ht="9.75" customHeight="1" x14ac:dyDescent="0.2">
      <c r="A35" s="626">
        <v>272</v>
      </c>
      <c r="B35" s="611" t="s">
        <v>115</v>
      </c>
      <c r="C35" s="607" t="s">
        <v>571</v>
      </c>
      <c r="D35" s="1331">
        <v>759</v>
      </c>
      <c r="E35" s="1331">
        <v>688</v>
      </c>
      <c r="F35" s="1328">
        <v>7</v>
      </c>
      <c r="G35" s="1331">
        <v>0</v>
      </c>
      <c r="H35" s="1331">
        <v>1454</v>
      </c>
      <c r="I35" s="1331"/>
      <c r="J35" s="1328">
        <v>5970</v>
      </c>
      <c r="K35" s="1331">
        <v>0</v>
      </c>
      <c r="L35" s="1328">
        <v>7424</v>
      </c>
    </row>
    <row r="36" spans="1:12" ht="9.75" customHeight="1" x14ac:dyDescent="0.2">
      <c r="A36" s="626">
        <v>273</v>
      </c>
      <c r="B36" s="611" t="s">
        <v>116</v>
      </c>
      <c r="C36" s="607" t="s">
        <v>571</v>
      </c>
      <c r="D36" s="1331">
        <v>0</v>
      </c>
      <c r="E36" s="1331">
        <v>0</v>
      </c>
      <c r="F36" s="1328">
        <v>0</v>
      </c>
      <c r="G36" s="1331">
        <v>0</v>
      </c>
      <c r="H36" s="1331">
        <v>0</v>
      </c>
      <c r="I36" s="1331"/>
      <c r="J36" s="1328">
        <v>0</v>
      </c>
      <c r="K36" s="1331">
        <v>0</v>
      </c>
      <c r="L36" s="1328">
        <v>0</v>
      </c>
    </row>
    <row r="37" spans="1:12" s="897" customFormat="1" ht="15.75" customHeight="1" x14ac:dyDescent="0.2">
      <c r="A37" s="625">
        <v>28</v>
      </c>
      <c r="B37" s="608" t="s">
        <v>93</v>
      </c>
      <c r="C37" s="894" t="s">
        <v>571</v>
      </c>
      <c r="D37" s="1837">
        <v>8402</v>
      </c>
      <c r="E37" s="1837">
        <v>7490</v>
      </c>
      <c r="F37" s="1327">
        <v>2869</v>
      </c>
      <c r="G37" s="1837">
        <v>-273</v>
      </c>
      <c r="H37" s="1837">
        <v>18488</v>
      </c>
      <c r="I37" s="1837"/>
      <c r="J37" s="1327">
        <v>10102</v>
      </c>
      <c r="K37" s="1837">
        <v>-796</v>
      </c>
      <c r="L37" s="1327">
        <v>27794</v>
      </c>
    </row>
    <row r="38" spans="1:12" ht="9.75" customHeight="1" x14ac:dyDescent="0.2">
      <c r="A38" s="626">
        <v>281</v>
      </c>
      <c r="B38" s="611" t="s">
        <v>117</v>
      </c>
      <c r="C38" s="607" t="s">
        <v>571</v>
      </c>
      <c r="D38" s="1331">
        <v>0</v>
      </c>
      <c r="E38" s="1331">
        <v>1</v>
      </c>
      <c r="F38" s="1328">
        <v>0</v>
      </c>
      <c r="G38" s="1331">
        <v>0</v>
      </c>
      <c r="H38" s="1331">
        <v>1</v>
      </c>
      <c r="I38" s="1331"/>
      <c r="J38" s="1328">
        <v>1</v>
      </c>
      <c r="K38" s="1331">
        <v>0</v>
      </c>
      <c r="L38" s="1328">
        <v>2</v>
      </c>
    </row>
    <row r="39" spans="1:12" ht="9.75" customHeight="1" x14ac:dyDescent="0.2">
      <c r="A39" s="626">
        <v>282</v>
      </c>
      <c r="B39" s="611" t="s">
        <v>118</v>
      </c>
      <c r="C39" s="607" t="s">
        <v>571</v>
      </c>
      <c r="D39" s="1331">
        <v>8402</v>
      </c>
      <c r="E39" s="1331">
        <v>7489</v>
      </c>
      <c r="F39" s="1328">
        <v>2869</v>
      </c>
      <c r="G39" s="1331">
        <v>-273</v>
      </c>
      <c r="H39" s="1331">
        <v>18487</v>
      </c>
      <c r="I39" s="1331"/>
      <c r="J39" s="1328">
        <v>10101</v>
      </c>
      <c r="K39" s="1331">
        <v>-796</v>
      </c>
      <c r="L39" s="1328">
        <v>27792</v>
      </c>
    </row>
    <row r="40" spans="1:12" ht="9.75" customHeight="1" x14ac:dyDescent="0.2">
      <c r="A40" s="626">
        <v>2821</v>
      </c>
      <c r="B40" s="638" t="s">
        <v>119</v>
      </c>
      <c r="C40" s="607" t="s">
        <v>571</v>
      </c>
      <c r="D40" s="1331">
        <v>4369</v>
      </c>
      <c r="E40" s="1331">
        <v>4744</v>
      </c>
      <c r="F40" s="1328">
        <v>2229</v>
      </c>
      <c r="G40" s="1331">
        <v>-273</v>
      </c>
      <c r="H40" s="1331">
        <v>11069</v>
      </c>
      <c r="I40" s="1331"/>
      <c r="J40" s="1328">
        <v>7043</v>
      </c>
      <c r="K40" s="1331">
        <v>-796</v>
      </c>
      <c r="L40" s="1328">
        <v>17316</v>
      </c>
    </row>
    <row r="41" spans="1:12" ht="10.5" customHeight="1" x14ac:dyDescent="0.2">
      <c r="A41" s="629">
        <v>2822</v>
      </c>
      <c r="B41" s="653" t="s">
        <v>111</v>
      </c>
      <c r="C41" s="613" t="s">
        <v>571</v>
      </c>
      <c r="D41" s="1839">
        <v>4033</v>
      </c>
      <c r="E41" s="1839">
        <v>2745</v>
      </c>
      <c r="F41" s="1853">
        <v>640</v>
      </c>
      <c r="G41" s="1839">
        <v>0</v>
      </c>
      <c r="H41" s="1839">
        <v>7418</v>
      </c>
      <c r="I41" s="1839"/>
      <c r="J41" s="1853">
        <v>3058</v>
      </c>
      <c r="K41" s="1839">
        <v>0</v>
      </c>
      <c r="L41" s="1853">
        <v>10476</v>
      </c>
    </row>
    <row r="42" spans="1:12" ht="12.75" customHeight="1" x14ac:dyDescent="0.2">
      <c r="A42" s="614" t="s">
        <v>58</v>
      </c>
      <c r="B42" s="607"/>
      <c r="C42" s="607"/>
      <c r="D42" s="1236"/>
      <c r="E42" s="1236"/>
      <c r="F42" s="1259"/>
      <c r="G42" s="1236"/>
      <c r="H42" s="1236"/>
      <c r="I42" s="1236"/>
      <c r="J42" s="1259"/>
      <c r="K42" s="1236"/>
      <c r="L42" s="1259"/>
    </row>
    <row r="43" spans="1:12" ht="9.75" customHeight="1" x14ac:dyDescent="0.2">
      <c r="A43" s="614" t="s">
        <v>59</v>
      </c>
      <c r="B43" s="607"/>
      <c r="C43" s="607"/>
      <c r="D43" s="1236"/>
      <c r="E43" s="1236"/>
      <c r="F43" s="1259"/>
      <c r="G43" s="1236"/>
      <c r="H43" s="1236"/>
      <c r="I43" s="1236"/>
      <c r="J43" s="1259"/>
      <c r="K43" s="1236"/>
      <c r="L43" s="1259"/>
    </row>
    <row r="44" spans="1:12" ht="10.5" customHeight="1" x14ac:dyDescent="0.2"/>
    <row r="45" spans="1:12" ht="10.5" customHeight="1" x14ac:dyDescent="0.2">
      <c r="A45" s="632"/>
      <c r="B45" s="632"/>
      <c r="C45" s="632"/>
      <c r="D45" s="1246"/>
      <c r="E45" s="1246"/>
      <c r="F45" s="1261"/>
      <c r="G45" s="1246"/>
      <c r="H45" s="1246"/>
      <c r="I45" s="1246"/>
      <c r="J45" s="1261"/>
      <c r="K45" s="1246"/>
      <c r="L45" s="1261"/>
    </row>
  </sheetData>
  <mergeCells count="10">
    <mergeCell ref="A4:B5"/>
    <mergeCell ref="D4:H4"/>
    <mergeCell ref="I4:I5"/>
    <mergeCell ref="J4:J5"/>
    <mergeCell ref="G1:K1"/>
    <mergeCell ref="G2:L2"/>
    <mergeCell ref="G3:H3"/>
    <mergeCell ref="K4:K5"/>
    <mergeCell ref="L4:L5"/>
    <mergeCell ref="A1:B1"/>
  </mergeCells>
  <phoneticPr fontId="2" type="noConversion"/>
  <printOptions horizontalCentered="1"/>
  <pageMargins left="0.19685039370078741" right="0.19685039370078741" top="0.6692913385826772" bottom="0.51181102362204722" header="0" footer="0.31496062992125984"/>
  <pageSetup paperSize="9" firstPageNumber="31" fitToWidth="0" orientation="landscape" r:id="rId1"/>
  <headerFooter alignWithMargins="0">
    <oddFooter>&amp;C&amp;P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5"/>
  <dimension ref="A1:O100"/>
  <sheetViews>
    <sheetView view="pageBreakPreview" topLeftCell="A31" zoomScale="75" zoomScaleNormal="100" zoomScaleSheetLayoutView="75" workbookViewId="0">
      <selection activeCell="R23" sqref="R23"/>
    </sheetView>
  </sheetViews>
  <sheetFormatPr defaultRowHeight="12.75" x14ac:dyDescent="0.2"/>
  <cols>
    <col min="1" max="1" width="6.42578125" style="598" customWidth="1"/>
    <col min="2" max="2" width="35.7109375" style="598" customWidth="1"/>
    <col min="3" max="3" width="0.85546875" style="598" customWidth="1"/>
    <col min="4" max="4" width="10" style="1244" customWidth="1"/>
    <col min="5" max="5" width="11.140625" style="1244" customWidth="1"/>
    <col min="6" max="12" width="10" style="1244" customWidth="1"/>
    <col min="13" max="13" width="3.28515625" style="640" customWidth="1"/>
    <col min="14" max="16384" width="9.140625" style="598"/>
  </cols>
  <sheetData>
    <row r="1" spans="1:15" ht="27.75" customHeight="1" x14ac:dyDescent="0.2">
      <c r="A1" s="3363" t="s">
        <v>184</v>
      </c>
      <c r="B1" s="3075"/>
      <c r="C1" s="597"/>
      <c r="D1" s="1220"/>
      <c r="E1" s="1221"/>
      <c r="F1" s="1221"/>
      <c r="G1" s="3354" t="str">
        <f>[1]Coverpage!I7</f>
        <v>Poland</v>
      </c>
      <c r="H1" s="3354"/>
      <c r="I1" s="3354"/>
      <c r="J1" s="3354"/>
      <c r="K1" s="3354"/>
      <c r="L1" s="1222">
        <f>[1]Coverpage!I9</f>
        <v>964</v>
      </c>
    </row>
    <row r="2" spans="1:15" x14ac:dyDescent="0.2">
      <c r="A2" s="596" t="s">
        <v>518</v>
      </c>
      <c r="B2" s="630"/>
      <c r="C2" s="619"/>
      <c r="D2" s="1221"/>
      <c r="E2" s="1221"/>
      <c r="F2" s="1221"/>
      <c r="G2" s="3355" t="s">
        <v>549</v>
      </c>
      <c r="H2" s="3355"/>
      <c r="I2" s="3355"/>
      <c r="J2" s="3355"/>
      <c r="K2" s="3355"/>
      <c r="L2" s="3355"/>
    </row>
    <row r="3" spans="1:15" ht="12" customHeight="1" x14ac:dyDescent="0.2">
      <c r="A3" s="622"/>
      <c r="B3" s="602"/>
      <c r="C3" s="603"/>
      <c r="D3" s="1224"/>
      <c r="E3" s="1225"/>
      <c r="F3" s="1225"/>
      <c r="G3" s="3356" t="s">
        <v>436</v>
      </c>
      <c r="H3" s="3356"/>
      <c r="I3" s="1226" t="str">
        <f>[1]Coverpage!I11</f>
        <v xml:space="preserve"> </v>
      </c>
      <c r="J3" s="1225"/>
      <c r="K3" s="1225"/>
      <c r="L3" s="1227"/>
    </row>
    <row r="4" spans="1:15" ht="12" customHeight="1" x14ac:dyDescent="0.2">
      <c r="A4" s="3357" t="s">
        <v>144</v>
      </c>
      <c r="B4" s="3358"/>
      <c r="C4" s="601"/>
      <c r="D4" s="3414" t="s">
        <v>552</v>
      </c>
      <c r="E4" s="3415"/>
      <c r="F4" s="3415"/>
      <c r="G4" s="3415"/>
      <c r="H4" s="3416"/>
      <c r="I4" s="3350" t="s">
        <v>553</v>
      </c>
      <c r="J4" s="3362" t="s">
        <v>554</v>
      </c>
      <c r="K4" s="3350" t="s">
        <v>555</v>
      </c>
      <c r="L4" s="3352" t="s">
        <v>60</v>
      </c>
    </row>
    <row r="5" spans="1:15" ht="34.5" x14ac:dyDescent="0.2">
      <c r="A5" s="3357"/>
      <c r="B5" s="3358"/>
      <c r="C5" s="601"/>
      <c r="D5" s="2043" t="s">
        <v>556</v>
      </c>
      <c r="E5" s="2044" t="s">
        <v>557</v>
      </c>
      <c r="F5" s="2042" t="s">
        <v>558</v>
      </c>
      <c r="G5" s="2044" t="s">
        <v>555</v>
      </c>
      <c r="H5" s="2042" t="s">
        <v>61</v>
      </c>
      <c r="I5" s="3351"/>
      <c r="J5" s="3362"/>
      <c r="K5" s="3351"/>
      <c r="L5" s="3352"/>
    </row>
    <row r="6" spans="1:15" ht="10.5" customHeight="1" x14ac:dyDescent="0.2">
      <c r="A6" s="623"/>
      <c r="B6" s="604"/>
      <c r="C6" s="604"/>
      <c r="D6" s="1228" t="s">
        <v>559</v>
      </c>
      <c r="E6" s="1229" t="s">
        <v>560</v>
      </c>
      <c r="F6" s="1230" t="s">
        <v>561</v>
      </c>
      <c r="G6" s="1229" t="s">
        <v>562</v>
      </c>
      <c r="H6" s="1230" t="s">
        <v>563</v>
      </c>
      <c r="I6" s="1229" t="s">
        <v>564</v>
      </c>
      <c r="J6" s="1230" t="s">
        <v>565</v>
      </c>
      <c r="K6" s="1229" t="s">
        <v>566</v>
      </c>
      <c r="L6" s="1231" t="s">
        <v>567</v>
      </c>
    </row>
    <row r="7" spans="1:15" ht="10.5" customHeight="1" x14ac:dyDescent="0.2">
      <c r="A7" s="626"/>
      <c r="B7" s="605" t="s">
        <v>568</v>
      </c>
      <c r="C7" s="606"/>
      <c r="D7" s="1250" t="str">
        <f>IF([8]Coverage!J18="","",[8]Coverage!J18)</f>
        <v>A</v>
      </c>
      <c r="E7" s="1250" t="str">
        <f>IF([8]Coverage!K18="","",[8]Coverage!K18)</f>
        <v>A</v>
      </c>
      <c r="F7" s="1250" t="str">
        <f>IF([8]Coverage!L18="","",[8]Coverage!L18)</f>
        <v>A</v>
      </c>
      <c r="G7" s="1250" t="str">
        <f>IF([8]Coverage!M18="","",[8]Coverage!M18)</f>
        <v>A</v>
      </c>
      <c r="H7" s="1250" t="str">
        <f>IF([8]Coverage!M18="","",[8]Coverage!M18)</f>
        <v>A</v>
      </c>
      <c r="I7" s="1250" t="str">
        <f>IF([8]Coverage!N18="","",[8]Coverage!N18)</f>
        <v/>
      </c>
      <c r="J7" s="1250" t="str">
        <f>IF([8]Coverage!O18="","",[8]Coverage!O18)</f>
        <v>A</v>
      </c>
      <c r="K7" s="1250" t="str">
        <f>IF([8]Coverage!P18="","",[8]Coverage!P18)</f>
        <v>A</v>
      </c>
      <c r="L7" s="1250" t="str">
        <f>IF([8]Coverage!P18="","",[8]Coverage!P18)</f>
        <v>A</v>
      </c>
    </row>
    <row r="8" spans="1:15" ht="13.5" x14ac:dyDescent="0.2">
      <c r="A8" s="905">
        <v>3</v>
      </c>
      <c r="B8" s="906" t="s">
        <v>654</v>
      </c>
      <c r="C8" s="652" t="s">
        <v>571</v>
      </c>
      <c r="D8" s="1854">
        <v>-80969</v>
      </c>
      <c r="E8" s="1855">
        <v>9142</v>
      </c>
      <c r="F8" s="1855">
        <v>-4668</v>
      </c>
      <c r="G8" s="1855">
        <v>0</v>
      </c>
      <c r="H8" s="1856">
        <v>-76495</v>
      </c>
      <c r="I8" s="1855"/>
      <c r="J8" s="1855">
        <v>12163</v>
      </c>
      <c r="K8" s="1855">
        <v>0</v>
      </c>
      <c r="L8" s="1856">
        <v>-64332</v>
      </c>
    </row>
    <row r="9" spans="1:15" ht="13.5" x14ac:dyDescent="0.2">
      <c r="A9" s="907">
        <v>31</v>
      </c>
      <c r="B9" s="908" t="s">
        <v>655</v>
      </c>
      <c r="C9" s="612" t="s">
        <v>571</v>
      </c>
      <c r="D9" s="1857">
        <v>5698</v>
      </c>
      <c r="E9" s="1857">
        <v>12744</v>
      </c>
      <c r="F9" s="1857">
        <v>92</v>
      </c>
      <c r="G9" s="1857">
        <v>0</v>
      </c>
      <c r="H9" s="1857">
        <v>18534</v>
      </c>
      <c r="I9" s="1857"/>
      <c r="J9" s="1857">
        <v>29049</v>
      </c>
      <c r="K9" s="1857">
        <v>0</v>
      </c>
      <c r="L9" s="1857">
        <v>47583</v>
      </c>
    </row>
    <row r="10" spans="1:15" ht="14.45" customHeight="1" x14ac:dyDescent="0.2">
      <c r="A10" s="626">
        <v>311</v>
      </c>
      <c r="B10" s="611" t="s">
        <v>462</v>
      </c>
      <c r="C10" s="607" t="s">
        <v>571</v>
      </c>
      <c r="D10" s="1331">
        <v>4587</v>
      </c>
      <c r="E10" s="1331">
        <v>12269</v>
      </c>
      <c r="F10" s="1331">
        <v>92</v>
      </c>
      <c r="G10" s="1331">
        <v>0</v>
      </c>
      <c r="H10" s="1331">
        <v>16948</v>
      </c>
      <c r="I10" s="1331"/>
      <c r="J10" s="1331">
        <v>29685</v>
      </c>
      <c r="K10" s="1331">
        <v>0</v>
      </c>
      <c r="L10" s="1331">
        <v>46633</v>
      </c>
    </row>
    <row r="11" spans="1:15" s="640" customFormat="1" ht="9.75" customHeight="1" x14ac:dyDescent="0.2">
      <c r="A11" s="828">
        <v>311.10000000000002</v>
      </c>
      <c r="B11" s="904" t="s">
        <v>3</v>
      </c>
      <c r="C11" s="661" t="s">
        <v>571</v>
      </c>
      <c r="D11" s="1328">
        <v>8955</v>
      </c>
      <c r="E11" s="1328">
        <v>20844</v>
      </c>
      <c r="F11" s="1328">
        <v>382</v>
      </c>
      <c r="G11" s="1328">
        <v>0</v>
      </c>
      <c r="H11" s="1328">
        <v>30181</v>
      </c>
      <c r="I11" s="1328"/>
      <c r="J11" s="1328">
        <v>42351</v>
      </c>
      <c r="K11" s="1328">
        <v>0</v>
      </c>
      <c r="L11" s="1328">
        <v>72532</v>
      </c>
      <c r="N11" s="655"/>
    </row>
    <row r="12" spans="1:15" s="640" customFormat="1" ht="9.75" customHeight="1" x14ac:dyDescent="0.2">
      <c r="A12" s="828">
        <v>311.2</v>
      </c>
      <c r="B12" s="904" t="s">
        <v>4</v>
      </c>
      <c r="C12" s="661" t="s">
        <v>571</v>
      </c>
      <c r="D12" s="1328">
        <v>41</v>
      </c>
      <c r="E12" s="1328">
        <v>552</v>
      </c>
      <c r="F12" s="1328">
        <v>0</v>
      </c>
      <c r="G12" s="1328">
        <v>0</v>
      </c>
      <c r="H12" s="1328">
        <v>593</v>
      </c>
      <c r="I12" s="1328"/>
      <c r="J12" s="1328">
        <v>65</v>
      </c>
      <c r="K12" s="1328">
        <v>0</v>
      </c>
      <c r="L12" s="1328">
        <v>658</v>
      </c>
    </row>
    <row r="13" spans="1:15" s="640" customFormat="1" ht="9.75" customHeight="1" x14ac:dyDescent="0.2">
      <c r="A13" s="828">
        <v>311.3</v>
      </c>
      <c r="B13" s="904" t="s">
        <v>780</v>
      </c>
      <c r="C13" s="661" t="s">
        <v>571</v>
      </c>
      <c r="D13" s="1328">
        <v>4327</v>
      </c>
      <c r="E13" s="1328">
        <v>8023</v>
      </c>
      <c r="F13" s="1328">
        <v>290</v>
      </c>
      <c r="G13" s="1328">
        <v>0</v>
      </c>
      <c r="H13" s="1328">
        <v>12640</v>
      </c>
      <c r="I13" s="1328"/>
      <c r="J13" s="1328">
        <v>12601</v>
      </c>
      <c r="K13" s="1328">
        <v>0</v>
      </c>
      <c r="L13" s="1328">
        <v>25241</v>
      </c>
      <c r="O13" s="655"/>
    </row>
    <row r="14" spans="1:15" s="640" customFormat="1" x14ac:dyDescent="0.2">
      <c r="A14" s="663">
        <v>3111</v>
      </c>
      <c r="B14" s="660" t="s">
        <v>145</v>
      </c>
      <c r="C14" s="661" t="s">
        <v>571</v>
      </c>
      <c r="D14" s="926" t="s">
        <v>925</v>
      </c>
      <c r="E14" s="926" t="s">
        <v>925</v>
      </c>
      <c r="F14" s="926" t="s">
        <v>925</v>
      </c>
      <c r="G14" s="926" t="s">
        <v>925</v>
      </c>
      <c r="H14" s="926" t="s">
        <v>925</v>
      </c>
      <c r="I14" s="926" t="s">
        <v>925</v>
      </c>
      <c r="J14" s="926" t="s">
        <v>925</v>
      </c>
      <c r="K14" s="926" t="s">
        <v>925</v>
      </c>
      <c r="L14" s="926" t="s">
        <v>925</v>
      </c>
    </row>
    <row r="15" spans="1:15" s="640" customFormat="1" ht="9.75" customHeight="1" x14ac:dyDescent="0.2">
      <c r="A15" s="828">
        <v>3111.1</v>
      </c>
      <c r="B15" s="829" t="s">
        <v>492</v>
      </c>
      <c r="C15" s="661" t="s">
        <v>571</v>
      </c>
      <c r="D15" s="926" t="s">
        <v>925</v>
      </c>
      <c r="E15" s="926" t="s">
        <v>925</v>
      </c>
      <c r="F15" s="926" t="s">
        <v>925</v>
      </c>
      <c r="G15" s="926" t="s">
        <v>925</v>
      </c>
      <c r="H15" s="926" t="s">
        <v>925</v>
      </c>
      <c r="I15" s="926" t="s">
        <v>925</v>
      </c>
      <c r="J15" s="926" t="s">
        <v>925</v>
      </c>
      <c r="K15" s="926" t="s">
        <v>925</v>
      </c>
      <c r="L15" s="926" t="s">
        <v>925</v>
      </c>
    </row>
    <row r="16" spans="1:15" s="640" customFormat="1" ht="9.75" customHeight="1" x14ac:dyDescent="0.2">
      <c r="A16" s="828">
        <v>3111.2</v>
      </c>
      <c r="B16" s="829" t="s">
        <v>122</v>
      </c>
      <c r="C16" s="661" t="s">
        <v>571</v>
      </c>
      <c r="D16" s="926" t="s">
        <v>925</v>
      </c>
      <c r="E16" s="926" t="s">
        <v>925</v>
      </c>
      <c r="F16" s="926" t="s">
        <v>925</v>
      </c>
      <c r="G16" s="926" t="s">
        <v>925</v>
      </c>
      <c r="H16" s="926" t="s">
        <v>925</v>
      </c>
      <c r="I16" s="926" t="s">
        <v>925</v>
      </c>
      <c r="J16" s="926" t="s">
        <v>925</v>
      </c>
      <c r="K16" s="926" t="s">
        <v>925</v>
      </c>
      <c r="L16" s="926" t="s">
        <v>925</v>
      </c>
    </row>
    <row r="17" spans="1:13" s="640" customFormat="1" ht="9.75" customHeight="1" x14ac:dyDescent="0.2">
      <c r="A17" s="828">
        <v>3111.3</v>
      </c>
      <c r="B17" s="829" t="s">
        <v>123</v>
      </c>
      <c r="C17" s="661" t="s">
        <v>571</v>
      </c>
      <c r="D17" s="926" t="s">
        <v>925</v>
      </c>
      <c r="E17" s="926" t="s">
        <v>925</v>
      </c>
      <c r="F17" s="926" t="s">
        <v>925</v>
      </c>
      <c r="G17" s="926" t="s">
        <v>925</v>
      </c>
      <c r="H17" s="926" t="s">
        <v>925</v>
      </c>
      <c r="I17" s="926" t="s">
        <v>925</v>
      </c>
      <c r="J17" s="926" t="s">
        <v>925</v>
      </c>
      <c r="K17" s="926" t="s">
        <v>925</v>
      </c>
      <c r="L17" s="926" t="s">
        <v>925</v>
      </c>
    </row>
    <row r="18" spans="1:13" s="640" customFormat="1" ht="14.45" customHeight="1" x14ac:dyDescent="0.2">
      <c r="A18" s="663">
        <v>3112</v>
      </c>
      <c r="B18" s="660" t="s">
        <v>440</v>
      </c>
      <c r="C18" s="661" t="s">
        <v>571</v>
      </c>
      <c r="D18" s="926" t="s">
        <v>925</v>
      </c>
      <c r="E18" s="926" t="s">
        <v>925</v>
      </c>
      <c r="F18" s="926" t="s">
        <v>925</v>
      </c>
      <c r="G18" s="926" t="s">
        <v>925</v>
      </c>
      <c r="H18" s="926" t="s">
        <v>925</v>
      </c>
      <c r="I18" s="926" t="s">
        <v>925</v>
      </c>
      <c r="J18" s="926" t="s">
        <v>925</v>
      </c>
      <c r="K18" s="926" t="s">
        <v>925</v>
      </c>
      <c r="L18" s="926" t="s">
        <v>925</v>
      </c>
    </row>
    <row r="19" spans="1:13" s="640" customFormat="1" ht="9.75" customHeight="1" x14ac:dyDescent="0.2">
      <c r="A19" s="828">
        <v>3112.1</v>
      </c>
      <c r="B19" s="829" t="s">
        <v>441</v>
      </c>
      <c r="C19" s="661" t="s">
        <v>571</v>
      </c>
      <c r="D19" s="926" t="s">
        <v>925</v>
      </c>
      <c r="E19" s="926" t="s">
        <v>925</v>
      </c>
      <c r="F19" s="926" t="s">
        <v>925</v>
      </c>
      <c r="G19" s="926" t="s">
        <v>925</v>
      </c>
      <c r="H19" s="926" t="s">
        <v>925</v>
      </c>
      <c r="I19" s="926" t="s">
        <v>925</v>
      </c>
      <c r="J19" s="926" t="s">
        <v>925</v>
      </c>
      <c r="K19" s="926" t="s">
        <v>925</v>
      </c>
      <c r="L19" s="926" t="s">
        <v>925</v>
      </c>
    </row>
    <row r="20" spans="1:13" s="640" customFormat="1" ht="9.75" customHeight="1" x14ac:dyDescent="0.2">
      <c r="A20" s="828">
        <v>3112.2</v>
      </c>
      <c r="B20" s="829" t="s">
        <v>442</v>
      </c>
      <c r="C20" s="661" t="s">
        <v>571</v>
      </c>
      <c r="D20" s="926" t="s">
        <v>925</v>
      </c>
      <c r="E20" s="926" t="s">
        <v>925</v>
      </c>
      <c r="F20" s="926" t="s">
        <v>925</v>
      </c>
      <c r="G20" s="926" t="s">
        <v>925</v>
      </c>
      <c r="H20" s="926" t="s">
        <v>925</v>
      </c>
      <c r="I20" s="926" t="s">
        <v>925</v>
      </c>
      <c r="J20" s="926" t="s">
        <v>925</v>
      </c>
      <c r="K20" s="926" t="s">
        <v>925</v>
      </c>
      <c r="L20" s="926" t="s">
        <v>925</v>
      </c>
    </row>
    <row r="21" spans="1:13" s="640" customFormat="1" ht="9.75" customHeight="1" x14ac:dyDescent="0.2">
      <c r="A21" s="828">
        <v>3112.3</v>
      </c>
      <c r="B21" s="829" t="s">
        <v>443</v>
      </c>
      <c r="C21" s="661" t="s">
        <v>571</v>
      </c>
      <c r="D21" s="926" t="s">
        <v>925</v>
      </c>
      <c r="E21" s="926" t="s">
        <v>925</v>
      </c>
      <c r="F21" s="926" t="s">
        <v>925</v>
      </c>
      <c r="G21" s="926" t="s">
        <v>925</v>
      </c>
      <c r="H21" s="926" t="s">
        <v>925</v>
      </c>
      <c r="I21" s="926" t="s">
        <v>925</v>
      </c>
      <c r="J21" s="926" t="s">
        <v>925</v>
      </c>
      <c r="K21" s="926" t="s">
        <v>925</v>
      </c>
      <c r="L21" s="926" t="s">
        <v>925</v>
      </c>
    </row>
    <row r="22" spans="1:13" s="640" customFormat="1" ht="14.25" customHeight="1" x14ac:dyDescent="0.2">
      <c r="A22" s="663">
        <v>3113</v>
      </c>
      <c r="B22" s="660" t="s">
        <v>444</v>
      </c>
      <c r="C22" s="661" t="s">
        <v>571</v>
      </c>
      <c r="D22" s="926" t="s">
        <v>925</v>
      </c>
      <c r="E22" s="926" t="s">
        <v>925</v>
      </c>
      <c r="F22" s="926" t="s">
        <v>925</v>
      </c>
      <c r="G22" s="926" t="s">
        <v>925</v>
      </c>
      <c r="H22" s="926" t="s">
        <v>925</v>
      </c>
      <c r="I22" s="926" t="s">
        <v>925</v>
      </c>
      <c r="J22" s="926" t="s">
        <v>925</v>
      </c>
      <c r="K22" s="926" t="s">
        <v>925</v>
      </c>
      <c r="L22" s="926" t="s">
        <v>925</v>
      </c>
    </row>
    <row r="23" spans="1:13" s="640" customFormat="1" ht="9.75" customHeight="1" x14ac:dyDescent="0.2">
      <c r="A23" s="828">
        <v>3113.1</v>
      </c>
      <c r="B23" s="829" t="s">
        <v>445</v>
      </c>
      <c r="C23" s="661" t="s">
        <v>571</v>
      </c>
      <c r="D23" s="926" t="s">
        <v>925</v>
      </c>
      <c r="E23" s="926" t="s">
        <v>925</v>
      </c>
      <c r="F23" s="926" t="s">
        <v>925</v>
      </c>
      <c r="G23" s="926" t="s">
        <v>925</v>
      </c>
      <c r="H23" s="926" t="s">
        <v>925</v>
      </c>
      <c r="I23" s="926" t="s">
        <v>925</v>
      </c>
      <c r="J23" s="926" t="s">
        <v>925</v>
      </c>
      <c r="K23" s="926" t="s">
        <v>925</v>
      </c>
      <c r="L23" s="926" t="s">
        <v>925</v>
      </c>
    </row>
    <row r="24" spans="1:13" s="640" customFormat="1" ht="9.75" customHeight="1" x14ac:dyDescent="0.2">
      <c r="A24" s="828">
        <v>3113.2</v>
      </c>
      <c r="B24" s="829" t="s">
        <v>446</v>
      </c>
      <c r="C24" s="661" t="s">
        <v>571</v>
      </c>
      <c r="D24" s="926" t="s">
        <v>925</v>
      </c>
      <c r="E24" s="926" t="s">
        <v>925</v>
      </c>
      <c r="F24" s="926" t="s">
        <v>925</v>
      </c>
      <c r="G24" s="926" t="s">
        <v>925</v>
      </c>
      <c r="H24" s="926" t="s">
        <v>925</v>
      </c>
      <c r="I24" s="926" t="s">
        <v>925</v>
      </c>
      <c r="J24" s="926" t="s">
        <v>925</v>
      </c>
      <c r="K24" s="926" t="s">
        <v>925</v>
      </c>
      <c r="L24" s="926" t="s">
        <v>925</v>
      </c>
    </row>
    <row r="25" spans="1:13" s="640" customFormat="1" ht="9.75" customHeight="1" x14ac:dyDescent="0.2">
      <c r="A25" s="828">
        <v>3113.3</v>
      </c>
      <c r="B25" s="829" t="s">
        <v>447</v>
      </c>
      <c r="C25" s="661" t="s">
        <v>571</v>
      </c>
      <c r="D25" s="926" t="s">
        <v>925</v>
      </c>
      <c r="E25" s="926" t="s">
        <v>925</v>
      </c>
      <c r="F25" s="926" t="s">
        <v>925</v>
      </c>
      <c r="G25" s="926" t="s">
        <v>925</v>
      </c>
      <c r="H25" s="926" t="s">
        <v>925</v>
      </c>
      <c r="I25" s="926" t="s">
        <v>925</v>
      </c>
      <c r="J25" s="926" t="s">
        <v>925</v>
      </c>
      <c r="K25" s="926" t="s">
        <v>925</v>
      </c>
      <c r="L25" s="926" t="s">
        <v>925</v>
      </c>
    </row>
    <row r="26" spans="1:13" s="897" customFormat="1" ht="14.25" customHeight="1" x14ac:dyDescent="0.2">
      <c r="A26" s="664">
        <v>312</v>
      </c>
      <c r="B26" s="662" t="s">
        <v>793</v>
      </c>
      <c r="C26" s="909" t="s">
        <v>571</v>
      </c>
      <c r="D26" s="1327">
        <v>0</v>
      </c>
      <c r="E26" s="1327">
        <v>575</v>
      </c>
      <c r="F26" s="1327">
        <v>0</v>
      </c>
      <c r="G26" s="1327">
        <v>0</v>
      </c>
      <c r="H26" s="1327">
        <v>575</v>
      </c>
      <c r="I26" s="1327"/>
      <c r="J26" s="1327">
        <v>68</v>
      </c>
      <c r="K26" s="1327"/>
      <c r="L26" s="1327">
        <v>643</v>
      </c>
      <c r="M26" s="910"/>
    </row>
    <row r="27" spans="1:13" s="897" customFormat="1" x14ac:dyDescent="0.2">
      <c r="A27" s="664">
        <v>313</v>
      </c>
      <c r="B27" s="662" t="s">
        <v>794</v>
      </c>
      <c r="C27" s="909" t="s">
        <v>571</v>
      </c>
      <c r="D27" s="1327">
        <v>482</v>
      </c>
      <c r="E27" s="1327">
        <v>0</v>
      </c>
      <c r="F27" s="1327">
        <v>0</v>
      </c>
      <c r="G27" s="1327">
        <v>0</v>
      </c>
      <c r="H27" s="1327">
        <v>482</v>
      </c>
      <c r="I27" s="1327"/>
      <c r="J27" s="1327">
        <v>116</v>
      </c>
      <c r="K27" s="1327">
        <v>0</v>
      </c>
      <c r="L27" s="1327">
        <v>598</v>
      </c>
      <c r="M27" s="910"/>
    </row>
    <row r="28" spans="1:13" ht="9.75" customHeight="1" x14ac:dyDescent="0.2">
      <c r="A28" s="828">
        <v>313.10000000000002</v>
      </c>
      <c r="B28" s="904" t="s">
        <v>795</v>
      </c>
      <c r="C28" s="661" t="s">
        <v>571</v>
      </c>
      <c r="D28" s="1328">
        <v>482</v>
      </c>
      <c r="E28" s="1328">
        <v>0</v>
      </c>
      <c r="F28" s="1328">
        <v>0</v>
      </c>
      <c r="G28" s="1328">
        <v>0</v>
      </c>
      <c r="H28" s="1328">
        <v>482</v>
      </c>
      <c r="I28" s="1328"/>
      <c r="J28" s="1328">
        <v>116</v>
      </c>
      <c r="K28" s="1328">
        <v>0</v>
      </c>
      <c r="L28" s="1328">
        <v>598</v>
      </c>
    </row>
    <row r="29" spans="1:13" ht="9.75" customHeight="1" x14ac:dyDescent="0.2">
      <c r="A29" s="828">
        <v>313.2</v>
      </c>
      <c r="B29" s="904" t="s">
        <v>796</v>
      </c>
      <c r="C29" s="661" t="s">
        <v>571</v>
      </c>
      <c r="D29" s="1328">
        <v>0</v>
      </c>
      <c r="E29" s="1328">
        <v>0</v>
      </c>
      <c r="F29" s="1328">
        <v>0</v>
      </c>
      <c r="G29" s="1328">
        <v>0</v>
      </c>
      <c r="H29" s="1328">
        <v>0</v>
      </c>
      <c r="I29" s="1328"/>
      <c r="J29" s="1328">
        <v>0</v>
      </c>
      <c r="K29" s="1328">
        <v>0</v>
      </c>
      <c r="L29" s="1328">
        <v>0</v>
      </c>
    </row>
    <row r="30" spans="1:13" s="897" customFormat="1" ht="14.25" customHeight="1" x14ac:dyDescent="0.2">
      <c r="A30" s="664">
        <v>314</v>
      </c>
      <c r="B30" s="662" t="s">
        <v>797</v>
      </c>
      <c r="C30" s="909" t="s">
        <v>571</v>
      </c>
      <c r="D30" s="1327">
        <v>629</v>
      </c>
      <c r="E30" s="1327">
        <v>-100</v>
      </c>
      <c r="F30" s="1327">
        <v>0</v>
      </c>
      <c r="G30" s="1327">
        <v>0</v>
      </c>
      <c r="H30" s="1327">
        <v>529</v>
      </c>
      <c r="I30" s="1327"/>
      <c r="J30" s="1327">
        <v>-820</v>
      </c>
      <c r="K30" s="1327">
        <v>0</v>
      </c>
      <c r="L30" s="1327">
        <v>-291</v>
      </c>
      <c r="M30" s="910"/>
    </row>
    <row r="31" spans="1:13" ht="9.75" customHeight="1" x14ac:dyDescent="0.2">
      <c r="A31" s="828">
        <v>314.10000000000002</v>
      </c>
      <c r="B31" s="904" t="s">
        <v>798</v>
      </c>
      <c r="C31" s="661" t="s">
        <v>571</v>
      </c>
      <c r="D31" s="1328">
        <v>636</v>
      </c>
      <c r="E31" s="1328">
        <v>1724</v>
      </c>
      <c r="F31" s="1328">
        <v>0</v>
      </c>
      <c r="G31" s="1328">
        <v>0</v>
      </c>
      <c r="H31" s="1858">
        <v>2360</v>
      </c>
      <c r="I31" s="1328"/>
      <c r="J31" s="1328">
        <v>2846</v>
      </c>
      <c r="K31" s="1328">
        <v>0</v>
      </c>
      <c r="L31" s="1328">
        <v>5206</v>
      </c>
    </row>
    <row r="32" spans="1:13" ht="9.75" customHeight="1" x14ac:dyDescent="0.2">
      <c r="A32" s="828">
        <v>314.2</v>
      </c>
      <c r="B32" s="904" t="s">
        <v>799</v>
      </c>
      <c r="C32" s="661" t="s">
        <v>571</v>
      </c>
      <c r="D32" s="1328">
        <v>7</v>
      </c>
      <c r="E32" s="1328">
        <v>1824</v>
      </c>
      <c r="F32" s="1328">
        <v>0</v>
      </c>
      <c r="G32" s="1328">
        <v>0</v>
      </c>
      <c r="H32" s="1858">
        <v>1831</v>
      </c>
      <c r="I32" s="1328"/>
      <c r="J32" s="1328">
        <v>3666</v>
      </c>
      <c r="K32" s="1328">
        <v>0</v>
      </c>
      <c r="L32" s="1328">
        <v>5497</v>
      </c>
    </row>
    <row r="33" spans="1:13" ht="9.75" customHeight="1" x14ac:dyDescent="0.2">
      <c r="A33" s="828">
        <v>314.3</v>
      </c>
      <c r="B33" s="904" t="s">
        <v>801</v>
      </c>
      <c r="C33" s="661" t="s">
        <v>571</v>
      </c>
      <c r="D33" s="1328">
        <v>0</v>
      </c>
      <c r="E33" s="1328">
        <v>0</v>
      </c>
      <c r="F33" s="1328">
        <v>0</v>
      </c>
      <c r="G33" s="1328">
        <v>0</v>
      </c>
      <c r="H33" s="1858">
        <v>0</v>
      </c>
      <c r="I33" s="1328"/>
      <c r="J33" s="1328">
        <v>0</v>
      </c>
      <c r="K33" s="1328">
        <v>0</v>
      </c>
      <c r="L33" s="1328">
        <v>0</v>
      </c>
    </row>
    <row r="34" spans="1:13" ht="14.25" customHeight="1" x14ac:dyDescent="0.2">
      <c r="A34" s="663">
        <v>3141</v>
      </c>
      <c r="B34" s="660" t="s">
        <v>448</v>
      </c>
      <c r="C34" s="661" t="s">
        <v>571</v>
      </c>
      <c r="D34" s="1328">
        <v>629</v>
      </c>
      <c r="E34" s="1328">
        <v>-135</v>
      </c>
      <c r="F34" s="1328">
        <v>0</v>
      </c>
      <c r="G34" s="1328">
        <v>0</v>
      </c>
      <c r="H34" s="1328">
        <v>494</v>
      </c>
      <c r="I34" s="1328"/>
      <c r="J34" s="1328">
        <v>-820</v>
      </c>
      <c r="K34" s="1859">
        <v>0</v>
      </c>
      <c r="L34" s="1328">
        <v>-326</v>
      </c>
    </row>
    <row r="35" spans="1:13" ht="9.75" customHeight="1" x14ac:dyDescent="0.2">
      <c r="A35" s="828">
        <v>3141.1</v>
      </c>
      <c r="B35" s="829" t="s">
        <v>449</v>
      </c>
      <c r="C35" s="661" t="s">
        <v>571</v>
      </c>
      <c r="D35" s="1328">
        <v>636</v>
      </c>
      <c r="E35" s="1328">
        <v>1689</v>
      </c>
      <c r="F35" s="1328">
        <v>0</v>
      </c>
      <c r="G35" s="1328">
        <v>0</v>
      </c>
      <c r="H35" s="1858">
        <v>2325</v>
      </c>
      <c r="I35" s="1328"/>
      <c r="J35" s="1328">
        <v>2846</v>
      </c>
      <c r="K35" s="1858">
        <v>0</v>
      </c>
      <c r="L35" s="1328">
        <v>5171</v>
      </c>
    </row>
    <row r="36" spans="1:13" ht="9.75" customHeight="1" x14ac:dyDescent="0.2">
      <c r="A36" s="828">
        <v>3141.2</v>
      </c>
      <c r="B36" s="829" t="s">
        <v>450</v>
      </c>
      <c r="C36" s="661" t="s">
        <v>571</v>
      </c>
      <c r="D36" s="1328">
        <v>7</v>
      </c>
      <c r="E36" s="1328">
        <v>1824</v>
      </c>
      <c r="F36" s="1328">
        <v>0</v>
      </c>
      <c r="G36" s="1328">
        <v>0</v>
      </c>
      <c r="H36" s="1858">
        <v>1831</v>
      </c>
      <c r="I36" s="1328"/>
      <c r="J36" s="1328">
        <v>3666</v>
      </c>
      <c r="K36" s="1858">
        <v>0</v>
      </c>
      <c r="L36" s="1328">
        <v>5497</v>
      </c>
    </row>
    <row r="37" spans="1:13" ht="9.75" customHeight="1" x14ac:dyDescent="0.2">
      <c r="A37" s="828">
        <v>3141.3</v>
      </c>
      <c r="B37" s="829" t="s">
        <v>451</v>
      </c>
      <c r="C37" s="661" t="s">
        <v>571</v>
      </c>
      <c r="D37" s="1328">
        <v>0</v>
      </c>
      <c r="E37" s="1328">
        <v>0</v>
      </c>
      <c r="F37" s="1328">
        <v>0</v>
      </c>
      <c r="G37" s="1328">
        <v>0</v>
      </c>
      <c r="H37" s="1858">
        <v>0</v>
      </c>
      <c r="I37" s="1328"/>
      <c r="J37" s="1328">
        <v>0</v>
      </c>
      <c r="K37" s="1858">
        <v>0</v>
      </c>
      <c r="L37" s="1328">
        <v>0</v>
      </c>
    </row>
    <row r="38" spans="1:13" ht="14.25" customHeight="1" x14ac:dyDescent="0.2">
      <c r="A38" s="663">
        <v>3142</v>
      </c>
      <c r="B38" s="660" t="s">
        <v>452</v>
      </c>
      <c r="C38" s="661" t="s">
        <v>571</v>
      </c>
      <c r="D38" s="1328">
        <v>0</v>
      </c>
      <c r="E38" s="1328">
        <v>0</v>
      </c>
      <c r="F38" s="1328">
        <v>0</v>
      </c>
      <c r="G38" s="1328">
        <v>0</v>
      </c>
      <c r="H38" s="1859">
        <v>0</v>
      </c>
      <c r="I38" s="1328"/>
      <c r="J38" s="1328">
        <v>0</v>
      </c>
      <c r="K38" s="1859">
        <v>0</v>
      </c>
      <c r="L38" s="1328">
        <v>0</v>
      </c>
    </row>
    <row r="39" spans="1:13" ht="9.75" customHeight="1" x14ac:dyDescent="0.2">
      <c r="A39" s="828">
        <v>3142.1</v>
      </c>
      <c r="B39" s="829" t="s">
        <v>453</v>
      </c>
      <c r="C39" s="661" t="s">
        <v>571</v>
      </c>
      <c r="D39" s="1328">
        <v>0</v>
      </c>
      <c r="E39" s="1328">
        <v>0</v>
      </c>
      <c r="F39" s="1328">
        <v>0</v>
      </c>
      <c r="G39" s="1328">
        <v>0</v>
      </c>
      <c r="H39" s="1858">
        <v>0</v>
      </c>
      <c r="I39" s="1328"/>
      <c r="J39" s="1328">
        <v>0</v>
      </c>
      <c r="K39" s="1858">
        <v>0</v>
      </c>
      <c r="L39" s="1328">
        <v>0</v>
      </c>
    </row>
    <row r="40" spans="1:13" ht="9.75" customHeight="1" x14ac:dyDescent="0.2">
      <c r="A40" s="828">
        <v>3142.2</v>
      </c>
      <c r="B40" s="829" t="s">
        <v>454</v>
      </c>
      <c r="C40" s="661" t="s">
        <v>571</v>
      </c>
      <c r="D40" s="1328">
        <v>0</v>
      </c>
      <c r="E40" s="1328">
        <v>0</v>
      </c>
      <c r="F40" s="1328">
        <v>0</v>
      </c>
      <c r="G40" s="1328">
        <v>0</v>
      </c>
      <c r="H40" s="1858">
        <v>0</v>
      </c>
      <c r="I40" s="1328"/>
      <c r="J40" s="1328">
        <v>0</v>
      </c>
      <c r="K40" s="1858">
        <v>0</v>
      </c>
      <c r="L40" s="1328">
        <v>0</v>
      </c>
    </row>
    <row r="41" spans="1:13" ht="9.75" customHeight="1" x14ac:dyDescent="0.2">
      <c r="A41" s="828">
        <v>3142.3</v>
      </c>
      <c r="B41" s="829" t="s">
        <v>0</v>
      </c>
      <c r="C41" s="661" t="s">
        <v>571</v>
      </c>
      <c r="D41" s="1328">
        <v>0</v>
      </c>
      <c r="E41" s="1328">
        <v>0</v>
      </c>
      <c r="F41" s="1328">
        <v>0</v>
      </c>
      <c r="G41" s="1328">
        <v>0</v>
      </c>
      <c r="H41" s="1858">
        <v>0</v>
      </c>
      <c r="I41" s="1328"/>
      <c r="J41" s="1328">
        <v>0</v>
      </c>
      <c r="K41" s="1858">
        <v>0</v>
      </c>
      <c r="L41" s="1328">
        <v>0</v>
      </c>
    </row>
    <row r="42" spans="1:13" ht="14.25" customHeight="1" x14ac:dyDescent="0.2">
      <c r="A42" s="663">
        <v>3143</v>
      </c>
      <c r="B42" s="660" t="s">
        <v>1</v>
      </c>
      <c r="C42" s="661" t="s">
        <v>571</v>
      </c>
      <c r="D42" s="1328">
        <v>0</v>
      </c>
      <c r="E42" s="1328">
        <v>0</v>
      </c>
      <c r="F42" s="1328">
        <v>0</v>
      </c>
      <c r="G42" s="1328">
        <v>0</v>
      </c>
      <c r="H42" s="1858">
        <v>0</v>
      </c>
      <c r="I42" s="1328"/>
      <c r="J42" s="1328">
        <v>0</v>
      </c>
      <c r="K42" s="1859">
        <v>0</v>
      </c>
      <c r="L42" s="1328">
        <v>0</v>
      </c>
    </row>
    <row r="43" spans="1:13" ht="9.75" customHeight="1" x14ac:dyDescent="0.2">
      <c r="A43" s="828">
        <v>3143.1</v>
      </c>
      <c r="B43" s="829" t="s">
        <v>2</v>
      </c>
      <c r="C43" s="661" t="s">
        <v>571</v>
      </c>
      <c r="D43" s="1328">
        <v>0</v>
      </c>
      <c r="E43" s="1328">
        <v>0</v>
      </c>
      <c r="F43" s="1328">
        <v>0</v>
      </c>
      <c r="G43" s="1328">
        <v>0</v>
      </c>
      <c r="H43" s="1858">
        <v>0</v>
      </c>
      <c r="I43" s="1328"/>
      <c r="J43" s="1328">
        <v>0</v>
      </c>
      <c r="K43" s="1858">
        <v>0</v>
      </c>
      <c r="L43" s="1328">
        <v>0</v>
      </c>
    </row>
    <row r="44" spans="1:13" ht="9.75" customHeight="1" x14ac:dyDescent="0.2">
      <c r="A44" s="828">
        <v>3143.2</v>
      </c>
      <c r="B44" s="829" t="s">
        <v>761</v>
      </c>
      <c r="C44" s="661" t="s">
        <v>571</v>
      </c>
      <c r="D44" s="1328">
        <v>0</v>
      </c>
      <c r="E44" s="1328">
        <v>0</v>
      </c>
      <c r="F44" s="1328">
        <v>0</v>
      </c>
      <c r="G44" s="1328">
        <v>0</v>
      </c>
      <c r="H44" s="1858">
        <v>0</v>
      </c>
      <c r="I44" s="1328"/>
      <c r="J44" s="1328">
        <v>0</v>
      </c>
      <c r="K44" s="1858">
        <v>0</v>
      </c>
      <c r="L44" s="1328">
        <v>0</v>
      </c>
    </row>
    <row r="45" spans="1:13" ht="14.25" customHeight="1" x14ac:dyDescent="0.2">
      <c r="A45" s="663">
        <v>3144</v>
      </c>
      <c r="B45" s="660" t="s">
        <v>762</v>
      </c>
      <c r="C45" s="661" t="s">
        <v>571</v>
      </c>
      <c r="D45" s="1328">
        <v>0</v>
      </c>
      <c r="E45" s="1328">
        <v>35</v>
      </c>
      <c r="F45" s="1328">
        <v>0</v>
      </c>
      <c r="G45" s="1328">
        <v>0</v>
      </c>
      <c r="H45" s="1858">
        <v>35</v>
      </c>
      <c r="I45" s="1328"/>
      <c r="J45" s="1328">
        <v>0</v>
      </c>
      <c r="K45" s="1859">
        <v>0</v>
      </c>
      <c r="L45" s="1328">
        <v>35</v>
      </c>
    </row>
    <row r="46" spans="1:13" ht="9.75" customHeight="1" x14ac:dyDescent="0.2">
      <c r="A46" s="828">
        <v>3144.1</v>
      </c>
      <c r="B46" s="829" t="s">
        <v>763</v>
      </c>
      <c r="C46" s="661" t="s">
        <v>571</v>
      </c>
      <c r="D46" s="1328">
        <v>0</v>
      </c>
      <c r="E46" s="1328">
        <v>35</v>
      </c>
      <c r="F46" s="1328">
        <v>0</v>
      </c>
      <c r="G46" s="1328">
        <v>0</v>
      </c>
      <c r="H46" s="1858">
        <v>35</v>
      </c>
      <c r="I46" s="1328"/>
      <c r="J46" s="1328">
        <v>0</v>
      </c>
      <c r="K46" s="1858">
        <v>0</v>
      </c>
      <c r="L46" s="1328">
        <v>35</v>
      </c>
    </row>
    <row r="47" spans="1:13" ht="9.75" customHeight="1" x14ac:dyDescent="0.2">
      <c r="A47" s="830">
        <v>3144.2</v>
      </c>
      <c r="B47" s="831" t="s">
        <v>764</v>
      </c>
      <c r="C47" s="674" t="s">
        <v>571</v>
      </c>
      <c r="D47" s="1853">
        <v>0</v>
      </c>
      <c r="E47" s="1853">
        <v>0</v>
      </c>
      <c r="F47" s="1853">
        <v>0</v>
      </c>
      <c r="G47" s="1853">
        <v>0</v>
      </c>
      <c r="H47" s="1860">
        <v>0</v>
      </c>
      <c r="I47" s="1853"/>
      <c r="J47" s="1853">
        <v>0</v>
      </c>
      <c r="K47" s="1860">
        <v>0</v>
      </c>
      <c r="L47" s="1853">
        <v>0</v>
      </c>
    </row>
    <row r="48" spans="1:13" s="897" customFormat="1" ht="13.5" customHeight="1" x14ac:dyDescent="0.2">
      <c r="A48" s="650">
        <v>32</v>
      </c>
      <c r="B48" s="825" t="s">
        <v>816</v>
      </c>
      <c r="C48" s="911" t="s">
        <v>571</v>
      </c>
      <c r="D48" s="1326">
        <v>-15522</v>
      </c>
      <c r="E48" s="1326">
        <v>7973</v>
      </c>
      <c r="F48" s="1326">
        <v>-2459</v>
      </c>
      <c r="G48" s="1326">
        <v>-6548</v>
      </c>
      <c r="H48" s="1326">
        <v>-16556</v>
      </c>
      <c r="I48" s="1326"/>
      <c r="J48" s="1326">
        <v>30</v>
      </c>
      <c r="K48" s="1326">
        <v>139</v>
      </c>
      <c r="L48" s="1326">
        <v>-16387</v>
      </c>
      <c r="M48" s="910"/>
    </row>
    <row r="49" spans="1:13" ht="12.75" customHeight="1" x14ac:dyDescent="0.2">
      <c r="A49" s="656" t="s">
        <v>765</v>
      </c>
      <c r="B49" s="631" t="s">
        <v>766</v>
      </c>
      <c r="C49" s="607"/>
      <c r="D49" s="1331">
        <v>-4396</v>
      </c>
      <c r="E49" s="1331">
        <v>4371</v>
      </c>
      <c r="F49" s="1331">
        <v>-2905</v>
      </c>
      <c r="G49" s="1331">
        <v>0</v>
      </c>
      <c r="H49" s="1331">
        <v>-2930</v>
      </c>
      <c r="I49" s="1331"/>
      <c r="J49" s="1331">
        <v>-2059</v>
      </c>
      <c r="K49" s="1331">
        <v>0</v>
      </c>
      <c r="L49" s="1331">
        <v>-4989</v>
      </c>
    </row>
    <row r="50" spans="1:13" ht="11.25" customHeight="1" x14ac:dyDescent="0.2">
      <c r="A50" s="656" t="s">
        <v>767</v>
      </c>
      <c r="B50" s="631" t="s">
        <v>768</v>
      </c>
      <c r="C50" s="607"/>
      <c r="D50" s="1331">
        <v>28</v>
      </c>
      <c r="E50" s="1331">
        <v>-341</v>
      </c>
      <c r="F50" s="1331">
        <v>2244</v>
      </c>
      <c r="G50" s="1331">
        <v>-1900</v>
      </c>
      <c r="H50" s="1331">
        <v>31</v>
      </c>
      <c r="I50" s="1331"/>
      <c r="J50" s="1331">
        <v>3</v>
      </c>
      <c r="K50" s="1331">
        <v>-4</v>
      </c>
      <c r="L50" s="1331">
        <v>30</v>
      </c>
    </row>
    <row r="51" spans="1:13" ht="12.75" customHeight="1" x14ac:dyDescent="0.2">
      <c r="A51" s="656" t="s">
        <v>769</v>
      </c>
      <c r="B51" s="631" t="s">
        <v>770</v>
      </c>
      <c r="C51" s="607"/>
      <c r="D51" s="1331">
        <v>6970</v>
      </c>
      <c r="E51" s="1331">
        <v>466</v>
      </c>
      <c r="F51" s="1331">
        <v>-7</v>
      </c>
      <c r="G51" s="1331">
        <v>-5308</v>
      </c>
      <c r="H51" s="1331">
        <v>2121</v>
      </c>
      <c r="I51" s="1331"/>
      <c r="J51" s="1331">
        <v>187</v>
      </c>
      <c r="K51" s="1331">
        <v>159</v>
      </c>
      <c r="L51" s="1331">
        <v>2467</v>
      </c>
    </row>
    <row r="52" spans="1:13" ht="12" customHeight="1" x14ac:dyDescent="0.2">
      <c r="A52" s="656" t="s">
        <v>771</v>
      </c>
      <c r="B52" s="631" t="s">
        <v>772</v>
      </c>
      <c r="C52" s="607"/>
      <c r="D52" s="1331">
        <v>-25757</v>
      </c>
      <c r="E52" s="1331">
        <v>518</v>
      </c>
      <c r="F52" s="1331">
        <v>558</v>
      </c>
      <c r="G52" s="1331">
        <v>0</v>
      </c>
      <c r="H52" s="1331">
        <v>-24681</v>
      </c>
      <c r="I52" s="1331"/>
      <c r="J52" s="1331">
        <v>-258</v>
      </c>
      <c r="K52" s="1331">
        <v>0</v>
      </c>
      <c r="L52" s="1331">
        <v>-24939</v>
      </c>
    </row>
    <row r="53" spans="1:13" ht="12" customHeight="1" x14ac:dyDescent="0.2">
      <c r="A53" s="656" t="s">
        <v>773</v>
      </c>
      <c r="B53" s="631" t="s">
        <v>774</v>
      </c>
      <c r="C53" s="607"/>
      <c r="D53" s="1331">
        <v>0</v>
      </c>
      <c r="E53" s="1331">
        <v>0</v>
      </c>
      <c r="F53" s="1331">
        <v>0</v>
      </c>
      <c r="G53" s="1331">
        <v>0</v>
      </c>
      <c r="H53" s="1331">
        <v>0</v>
      </c>
      <c r="I53" s="1331"/>
      <c r="J53" s="1331">
        <v>0</v>
      </c>
      <c r="K53" s="1331">
        <v>0</v>
      </c>
      <c r="L53" s="1331">
        <v>0</v>
      </c>
    </row>
    <row r="54" spans="1:13" ht="11.25" customHeight="1" x14ac:dyDescent="0.2">
      <c r="A54" s="656" t="s">
        <v>775</v>
      </c>
      <c r="B54" s="631" t="s">
        <v>359</v>
      </c>
      <c r="C54" s="607"/>
      <c r="D54" s="1331">
        <v>-13</v>
      </c>
      <c r="E54" s="1331">
        <v>35</v>
      </c>
      <c r="F54" s="1331">
        <v>0</v>
      </c>
      <c r="G54" s="1331">
        <v>0</v>
      </c>
      <c r="H54" s="1331">
        <v>22</v>
      </c>
      <c r="I54" s="1331"/>
      <c r="J54" s="1331">
        <v>0</v>
      </c>
      <c r="K54" s="1331">
        <v>0</v>
      </c>
      <c r="L54" s="1331">
        <v>22</v>
      </c>
    </row>
    <row r="55" spans="1:13" ht="12" customHeight="1" x14ac:dyDescent="0.2">
      <c r="A55" s="656" t="s">
        <v>360</v>
      </c>
      <c r="B55" s="631" t="s">
        <v>361</v>
      </c>
      <c r="C55" s="607"/>
      <c r="D55" s="1331">
        <v>7646</v>
      </c>
      <c r="E55" s="1331">
        <v>2924</v>
      </c>
      <c r="F55" s="1331">
        <v>-2349</v>
      </c>
      <c r="G55" s="1331">
        <v>660</v>
      </c>
      <c r="H55" s="1331">
        <v>8881</v>
      </c>
      <c r="I55" s="1331"/>
      <c r="J55" s="1331">
        <v>2157</v>
      </c>
      <c r="K55" s="1331">
        <v>-16</v>
      </c>
      <c r="L55" s="1331">
        <v>11022</v>
      </c>
    </row>
    <row r="56" spans="1:13" s="897" customFormat="1" ht="15" customHeight="1" x14ac:dyDescent="0.2">
      <c r="A56" s="625">
        <v>321</v>
      </c>
      <c r="B56" s="637" t="s">
        <v>817</v>
      </c>
      <c r="C56" s="894" t="s">
        <v>571</v>
      </c>
      <c r="D56" s="1837">
        <v>-18642</v>
      </c>
      <c r="E56" s="1837">
        <v>5687</v>
      </c>
      <c r="F56" s="1837">
        <v>-1645</v>
      </c>
      <c r="G56" s="1837">
        <v>-6548</v>
      </c>
      <c r="H56" s="1837">
        <v>-21148</v>
      </c>
      <c r="I56" s="1837"/>
      <c r="J56" s="1837">
        <v>-523</v>
      </c>
      <c r="K56" s="1837">
        <v>139</v>
      </c>
      <c r="L56" s="1837">
        <v>-21532</v>
      </c>
      <c r="M56" s="910"/>
    </row>
    <row r="57" spans="1:13" ht="9.75" customHeight="1" x14ac:dyDescent="0.2">
      <c r="A57" s="626">
        <v>3212</v>
      </c>
      <c r="B57" s="638" t="s">
        <v>362</v>
      </c>
      <c r="C57" s="607" t="s">
        <v>571</v>
      </c>
      <c r="D57" s="1331">
        <v>-2543</v>
      </c>
      <c r="E57" s="1331">
        <v>4371</v>
      </c>
      <c r="F57" s="1331">
        <v>-2905</v>
      </c>
      <c r="G57" s="1331">
        <v>0</v>
      </c>
      <c r="H57" s="1331">
        <v>-1077</v>
      </c>
      <c r="I57" s="1331"/>
      <c r="J57" s="1331">
        <v>-2059</v>
      </c>
      <c r="K57" s="1331">
        <v>0</v>
      </c>
      <c r="L57" s="1331">
        <v>-3136</v>
      </c>
    </row>
    <row r="58" spans="1:13" ht="9.75" customHeight="1" x14ac:dyDescent="0.2">
      <c r="A58" s="626">
        <v>3213</v>
      </c>
      <c r="B58" s="638" t="s">
        <v>363</v>
      </c>
      <c r="C58" s="607" t="s">
        <v>571</v>
      </c>
      <c r="D58" s="1331">
        <v>0</v>
      </c>
      <c r="E58" s="1331">
        <v>-341</v>
      </c>
      <c r="F58" s="1331">
        <v>2244</v>
      </c>
      <c r="G58" s="1331">
        <v>-1900</v>
      </c>
      <c r="H58" s="1331">
        <v>3</v>
      </c>
      <c r="I58" s="1331"/>
      <c r="J58" s="1331">
        <v>3</v>
      </c>
      <c r="K58" s="1331">
        <v>-4</v>
      </c>
      <c r="L58" s="1331">
        <v>2</v>
      </c>
    </row>
    <row r="59" spans="1:13" ht="9.75" customHeight="1" x14ac:dyDescent="0.2">
      <c r="A59" s="626">
        <v>3214</v>
      </c>
      <c r="B59" s="638" t="s">
        <v>364</v>
      </c>
      <c r="C59" s="607" t="s">
        <v>571</v>
      </c>
      <c r="D59" s="1331">
        <v>6657</v>
      </c>
      <c r="E59" s="1331">
        <v>466</v>
      </c>
      <c r="F59" s="1331">
        <v>-7</v>
      </c>
      <c r="G59" s="1331">
        <v>-5308</v>
      </c>
      <c r="H59" s="1331">
        <v>1808</v>
      </c>
      <c r="I59" s="1331"/>
      <c r="J59" s="1331">
        <v>187</v>
      </c>
      <c r="K59" s="1331">
        <v>159</v>
      </c>
      <c r="L59" s="1331">
        <v>2154</v>
      </c>
    </row>
    <row r="60" spans="1:13" ht="9.75" customHeight="1" x14ac:dyDescent="0.2">
      <c r="A60" s="626">
        <v>3215</v>
      </c>
      <c r="B60" s="638" t="s">
        <v>365</v>
      </c>
      <c r="C60" s="607" t="s">
        <v>571</v>
      </c>
      <c r="D60" s="1331">
        <v>-25763</v>
      </c>
      <c r="E60" s="1331">
        <v>518</v>
      </c>
      <c r="F60" s="1331">
        <v>558</v>
      </c>
      <c r="G60" s="1331">
        <v>0</v>
      </c>
      <c r="H60" s="1331">
        <v>-24687</v>
      </c>
      <c r="I60" s="1331"/>
      <c r="J60" s="1331">
        <v>-258</v>
      </c>
      <c r="K60" s="1331">
        <v>0</v>
      </c>
      <c r="L60" s="1331">
        <v>-24945</v>
      </c>
    </row>
    <row r="61" spans="1:13" ht="9.75" customHeight="1" x14ac:dyDescent="0.2">
      <c r="A61" s="626">
        <v>3216</v>
      </c>
      <c r="B61" s="638" t="s">
        <v>665</v>
      </c>
      <c r="C61" s="607" t="s">
        <v>571</v>
      </c>
      <c r="D61" s="1331">
        <v>0</v>
      </c>
      <c r="E61" s="1331">
        <v>0</v>
      </c>
      <c r="F61" s="1331">
        <v>0</v>
      </c>
      <c r="G61" s="1331">
        <v>0</v>
      </c>
      <c r="H61" s="1331">
        <v>0</v>
      </c>
      <c r="I61" s="1331"/>
      <c r="J61" s="1331">
        <v>0</v>
      </c>
      <c r="K61" s="1331">
        <v>0</v>
      </c>
      <c r="L61" s="1331">
        <v>0</v>
      </c>
    </row>
    <row r="62" spans="1:13" ht="9.75" customHeight="1" x14ac:dyDescent="0.2">
      <c r="A62" s="626">
        <v>3217</v>
      </c>
      <c r="B62" s="638" t="s">
        <v>366</v>
      </c>
      <c r="C62" s="607" t="s">
        <v>571</v>
      </c>
      <c r="D62" s="1331">
        <v>-13</v>
      </c>
      <c r="E62" s="1331">
        <v>0</v>
      </c>
      <c r="F62" s="1331">
        <v>0</v>
      </c>
      <c r="G62" s="1331">
        <v>0</v>
      </c>
      <c r="H62" s="1331">
        <v>-13</v>
      </c>
      <c r="I62" s="1331"/>
      <c r="J62" s="1331">
        <v>0</v>
      </c>
      <c r="K62" s="1331">
        <v>0</v>
      </c>
      <c r="L62" s="1331">
        <v>-13</v>
      </c>
    </row>
    <row r="63" spans="1:13" ht="9.75" customHeight="1" x14ac:dyDescent="0.2">
      <c r="A63" s="626">
        <v>3218</v>
      </c>
      <c r="B63" s="638" t="s">
        <v>367</v>
      </c>
      <c r="C63" s="607" t="s">
        <v>571</v>
      </c>
      <c r="D63" s="1331">
        <v>3020</v>
      </c>
      <c r="E63" s="1331">
        <v>673</v>
      </c>
      <c r="F63" s="1331">
        <v>-1535</v>
      </c>
      <c r="G63" s="1331">
        <v>660</v>
      </c>
      <c r="H63" s="1331">
        <v>2818</v>
      </c>
      <c r="I63" s="1331"/>
      <c r="J63" s="1331">
        <v>1604</v>
      </c>
      <c r="K63" s="1331">
        <v>-16</v>
      </c>
      <c r="L63" s="1331">
        <v>4406</v>
      </c>
    </row>
    <row r="64" spans="1:13" s="897" customFormat="1" ht="15" customHeight="1" x14ac:dyDescent="0.2">
      <c r="A64" s="625">
        <v>322</v>
      </c>
      <c r="B64" s="637" t="s">
        <v>825</v>
      </c>
      <c r="C64" s="894" t="s">
        <v>571</v>
      </c>
      <c r="D64" s="1837">
        <v>3120</v>
      </c>
      <c r="E64" s="1837">
        <v>2286</v>
      </c>
      <c r="F64" s="1837">
        <v>-814</v>
      </c>
      <c r="G64" s="1837">
        <v>0</v>
      </c>
      <c r="H64" s="1837">
        <v>4592</v>
      </c>
      <c r="I64" s="1837"/>
      <c r="J64" s="1837">
        <v>553</v>
      </c>
      <c r="K64" s="1837">
        <v>0</v>
      </c>
      <c r="L64" s="1330">
        <v>5145</v>
      </c>
      <c r="M64" s="910"/>
    </row>
    <row r="65" spans="1:15" ht="9.75" customHeight="1" x14ac:dyDescent="0.2">
      <c r="A65" s="626">
        <v>3222</v>
      </c>
      <c r="B65" s="638" t="s">
        <v>362</v>
      </c>
      <c r="C65" s="607" t="s">
        <v>571</v>
      </c>
      <c r="D65" s="1331">
        <v>-1853</v>
      </c>
      <c r="E65" s="1331">
        <v>0</v>
      </c>
      <c r="F65" s="1331">
        <v>0</v>
      </c>
      <c r="G65" s="1331">
        <v>0</v>
      </c>
      <c r="H65" s="1332">
        <v>-1853</v>
      </c>
      <c r="I65" s="1331"/>
      <c r="J65" s="1331">
        <v>0</v>
      </c>
      <c r="K65" s="1331">
        <v>0</v>
      </c>
      <c r="L65" s="1329">
        <v>-1853</v>
      </c>
    </row>
    <row r="66" spans="1:15" ht="9.75" customHeight="1" x14ac:dyDescent="0.2">
      <c r="A66" s="626">
        <v>3223</v>
      </c>
      <c r="B66" s="638" t="s">
        <v>368</v>
      </c>
      <c r="C66" s="607" t="s">
        <v>571</v>
      </c>
      <c r="D66" s="1331">
        <v>28</v>
      </c>
      <c r="E66" s="1331">
        <v>0</v>
      </c>
      <c r="F66" s="1331">
        <v>0</v>
      </c>
      <c r="G66" s="1331">
        <v>0</v>
      </c>
      <c r="H66" s="1332">
        <v>28</v>
      </c>
      <c r="I66" s="1331"/>
      <c r="J66" s="1331">
        <v>0</v>
      </c>
      <c r="K66" s="1331">
        <v>0</v>
      </c>
      <c r="L66" s="1329">
        <v>28</v>
      </c>
    </row>
    <row r="67" spans="1:15" ht="9.75" customHeight="1" x14ac:dyDescent="0.2">
      <c r="A67" s="626">
        <v>3224</v>
      </c>
      <c r="B67" s="638" t="s">
        <v>364</v>
      </c>
      <c r="C67" s="607" t="s">
        <v>571</v>
      </c>
      <c r="D67" s="1331">
        <v>313</v>
      </c>
      <c r="E67" s="1331">
        <v>0</v>
      </c>
      <c r="F67" s="1331">
        <v>0</v>
      </c>
      <c r="G67" s="1331">
        <v>0</v>
      </c>
      <c r="H67" s="1332">
        <v>313</v>
      </c>
      <c r="I67" s="1331"/>
      <c r="J67" s="1331">
        <v>0</v>
      </c>
      <c r="K67" s="1331">
        <v>0</v>
      </c>
      <c r="L67" s="1329">
        <v>313</v>
      </c>
    </row>
    <row r="68" spans="1:15" ht="9.75" customHeight="1" x14ac:dyDescent="0.2">
      <c r="A68" s="626">
        <v>3225</v>
      </c>
      <c r="B68" s="638" t="s">
        <v>365</v>
      </c>
      <c r="C68" s="607" t="s">
        <v>571</v>
      </c>
      <c r="D68" s="1331">
        <v>6</v>
      </c>
      <c r="E68" s="1331">
        <v>0</v>
      </c>
      <c r="F68" s="1331">
        <v>0</v>
      </c>
      <c r="G68" s="1331">
        <v>0</v>
      </c>
      <c r="H68" s="1332">
        <v>6</v>
      </c>
      <c r="I68" s="1331"/>
      <c r="J68" s="1331">
        <v>0</v>
      </c>
      <c r="K68" s="1331">
        <v>0</v>
      </c>
      <c r="L68" s="1329">
        <v>6</v>
      </c>
    </row>
    <row r="69" spans="1:15" ht="9.75" customHeight="1" x14ac:dyDescent="0.2">
      <c r="A69" s="626">
        <v>3226</v>
      </c>
      <c r="B69" s="638" t="s">
        <v>665</v>
      </c>
      <c r="C69" s="607" t="s">
        <v>571</v>
      </c>
      <c r="D69" s="1331">
        <v>0</v>
      </c>
      <c r="E69" s="1331">
        <v>0</v>
      </c>
      <c r="F69" s="1331">
        <v>0</v>
      </c>
      <c r="G69" s="1331">
        <v>0</v>
      </c>
      <c r="H69" s="1332">
        <v>0</v>
      </c>
      <c r="I69" s="1331"/>
      <c r="J69" s="1331">
        <v>0</v>
      </c>
      <c r="K69" s="1331">
        <v>0</v>
      </c>
      <c r="L69" s="1329">
        <v>0</v>
      </c>
    </row>
    <row r="70" spans="1:15" ht="9.75" customHeight="1" x14ac:dyDescent="0.2">
      <c r="A70" s="626">
        <v>3227</v>
      </c>
      <c r="B70" s="638" t="s">
        <v>366</v>
      </c>
      <c r="C70" s="607" t="s">
        <v>571</v>
      </c>
      <c r="D70" s="1331">
        <v>0</v>
      </c>
      <c r="E70" s="1331">
        <v>35</v>
      </c>
      <c r="F70" s="1331">
        <v>0</v>
      </c>
      <c r="G70" s="1331">
        <v>0</v>
      </c>
      <c r="H70" s="1332">
        <v>35</v>
      </c>
      <c r="I70" s="1331"/>
      <c r="J70" s="1331">
        <v>0</v>
      </c>
      <c r="K70" s="1331">
        <v>0</v>
      </c>
      <c r="L70" s="1329">
        <v>35</v>
      </c>
    </row>
    <row r="71" spans="1:15" ht="9.75" customHeight="1" x14ac:dyDescent="0.2">
      <c r="A71" s="626">
        <v>3228</v>
      </c>
      <c r="B71" s="638" t="s">
        <v>367</v>
      </c>
      <c r="C71" s="607" t="s">
        <v>571</v>
      </c>
      <c r="D71" s="1331">
        <v>4626</v>
      </c>
      <c r="E71" s="1331">
        <v>2251</v>
      </c>
      <c r="F71" s="1331">
        <v>-814</v>
      </c>
      <c r="G71" s="1331">
        <v>0</v>
      </c>
      <c r="H71" s="1332">
        <v>6063</v>
      </c>
      <c r="I71" s="1331"/>
      <c r="J71" s="1331">
        <v>553</v>
      </c>
      <c r="K71" s="1331">
        <v>0</v>
      </c>
      <c r="L71" s="1329">
        <v>6616</v>
      </c>
    </row>
    <row r="72" spans="1:15" ht="15" customHeight="1" x14ac:dyDescent="0.2">
      <c r="A72" s="642">
        <v>323</v>
      </c>
      <c r="B72" s="657" t="s">
        <v>285</v>
      </c>
      <c r="C72" s="613" t="s">
        <v>571</v>
      </c>
      <c r="D72" s="1839">
        <v>0</v>
      </c>
      <c r="E72" s="1839">
        <v>0</v>
      </c>
      <c r="F72" s="1839">
        <v>0</v>
      </c>
      <c r="G72" s="1839">
        <v>0</v>
      </c>
      <c r="H72" s="1840">
        <v>0</v>
      </c>
      <c r="I72" s="1839"/>
      <c r="J72" s="1839">
        <v>0</v>
      </c>
      <c r="K72" s="1839">
        <v>0</v>
      </c>
      <c r="L72" s="1841">
        <v>0</v>
      </c>
    </row>
    <row r="73" spans="1:15" s="897" customFormat="1" ht="15" customHeight="1" x14ac:dyDescent="0.2">
      <c r="A73" s="650">
        <v>33</v>
      </c>
      <c r="B73" s="825" t="s">
        <v>834</v>
      </c>
      <c r="C73" s="911" t="s">
        <v>571</v>
      </c>
      <c r="D73" s="1326">
        <v>71145</v>
      </c>
      <c r="E73" s="1326">
        <v>11575</v>
      </c>
      <c r="F73" s="1326">
        <v>2301</v>
      </c>
      <c r="G73" s="1326">
        <v>-6548</v>
      </c>
      <c r="H73" s="1326">
        <v>78473</v>
      </c>
      <c r="I73" s="1326"/>
      <c r="J73" s="1326">
        <v>16916</v>
      </c>
      <c r="K73" s="1326">
        <v>139</v>
      </c>
      <c r="L73" s="1326">
        <v>95528</v>
      </c>
      <c r="M73" s="910"/>
    </row>
    <row r="74" spans="1:15" ht="11.25" customHeight="1" x14ac:dyDescent="0.2">
      <c r="A74" s="656" t="s">
        <v>369</v>
      </c>
      <c r="B74" s="631" t="s">
        <v>370</v>
      </c>
      <c r="C74" s="607"/>
      <c r="D74" s="1331">
        <v>0</v>
      </c>
      <c r="E74" s="1331">
        <v>0</v>
      </c>
      <c r="F74" s="1331">
        <v>0</v>
      </c>
      <c r="G74" s="1331">
        <v>0</v>
      </c>
      <c r="H74" s="1331">
        <v>0</v>
      </c>
      <c r="I74" s="1331"/>
      <c r="J74" s="1331">
        <v>0</v>
      </c>
      <c r="K74" s="1331">
        <v>0</v>
      </c>
      <c r="L74" s="1331">
        <v>0</v>
      </c>
    </row>
    <row r="75" spans="1:15" ht="11.25" customHeight="1" x14ac:dyDescent="0.2">
      <c r="A75" s="656" t="s">
        <v>371</v>
      </c>
      <c r="B75" s="631" t="s">
        <v>213</v>
      </c>
      <c r="C75" s="607"/>
      <c r="D75" s="1331">
        <v>62919</v>
      </c>
      <c r="E75" s="1331">
        <v>5082</v>
      </c>
      <c r="F75" s="1331">
        <v>0</v>
      </c>
      <c r="G75" s="1331">
        <v>-1900</v>
      </c>
      <c r="H75" s="1331">
        <v>66101</v>
      </c>
      <c r="I75" s="1331"/>
      <c r="J75" s="1331">
        <v>432</v>
      </c>
      <c r="K75" s="1331">
        <v>-4</v>
      </c>
      <c r="L75" s="1331">
        <v>66529</v>
      </c>
    </row>
    <row r="76" spans="1:15" ht="12" customHeight="1" x14ac:dyDescent="0.2">
      <c r="A76" s="656" t="s">
        <v>214</v>
      </c>
      <c r="B76" s="631" t="s">
        <v>667</v>
      </c>
      <c r="C76" s="607"/>
      <c r="D76" s="1331">
        <v>7307</v>
      </c>
      <c r="E76" s="1331">
        <v>4331</v>
      </c>
      <c r="F76" s="1331">
        <v>1394</v>
      </c>
      <c r="G76" s="1331">
        <v>-5308</v>
      </c>
      <c r="H76" s="1331">
        <v>7724</v>
      </c>
      <c r="I76" s="1331"/>
      <c r="J76" s="1331">
        <v>14112</v>
      </c>
      <c r="K76" s="1331">
        <v>159</v>
      </c>
      <c r="L76" s="1331">
        <v>21995</v>
      </c>
    </row>
    <row r="77" spans="1:15" ht="12" customHeight="1" x14ac:dyDescent="0.2">
      <c r="A77" s="656" t="s">
        <v>668</v>
      </c>
      <c r="B77" s="631" t="s">
        <v>669</v>
      </c>
      <c r="C77" s="607"/>
      <c r="D77" s="1331">
        <v>0</v>
      </c>
      <c r="E77" s="1331">
        <v>0</v>
      </c>
      <c r="F77" s="1331">
        <v>0</v>
      </c>
      <c r="G77" s="1331">
        <v>0</v>
      </c>
      <c r="H77" s="1331">
        <v>0</v>
      </c>
      <c r="I77" s="1331"/>
      <c r="J77" s="1331">
        <v>0</v>
      </c>
      <c r="K77" s="1331">
        <v>0</v>
      </c>
      <c r="L77" s="1331">
        <v>0</v>
      </c>
    </row>
    <row r="78" spans="1:15" ht="12" customHeight="1" x14ac:dyDescent="0.2">
      <c r="A78" s="656" t="s">
        <v>670</v>
      </c>
      <c r="B78" s="631" t="s">
        <v>671</v>
      </c>
      <c r="C78" s="607"/>
      <c r="D78" s="1331">
        <v>0</v>
      </c>
      <c r="E78" s="1331">
        <v>0</v>
      </c>
      <c r="F78" s="1331">
        <v>0</v>
      </c>
      <c r="G78" s="1331">
        <v>0</v>
      </c>
      <c r="H78" s="1331">
        <v>0</v>
      </c>
      <c r="I78" s="1331"/>
      <c r="J78" s="1331">
        <v>0</v>
      </c>
      <c r="K78" s="1331">
        <v>0</v>
      </c>
      <c r="L78" s="1331">
        <v>0</v>
      </c>
    </row>
    <row r="79" spans="1:15" ht="11.25" customHeight="1" x14ac:dyDescent="0.2">
      <c r="A79" s="656" t="s">
        <v>672</v>
      </c>
      <c r="B79" s="631" t="s">
        <v>613</v>
      </c>
      <c r="C79" s="607"/>
      <c r="D79" s="1331">
        <v>-25</v>
      </c>
      <c r="E79" s="1331">
        <v>-49</v>
      </c>
      <c r="F79" s="1331">
        <v>0</v>
      </c>
      <c r="G79" s="1331">
        <v>0</v>
      </c>
      <c r="H79" s="1331">
        <v>-74</v>
      </c>
      <c r="I79" s="1331"/>
      <c r="J79" s="1331">
        <v>0</v>
      </c>
      <c r="K79" s="1331">
        <v>0</v>
      </c>
      <c r="L79" s="1331">
        <v>-74</v>
      </c>
      <c r="N79" s="610"/>
      <c r="O79" s="610"/>
    </row>
    <row r="80" spans="1:15" ht="11.25" customHeight="1" x14ac:dyDescent="0.2">
      <c r="A80" s="656" t="s">
        <v>614</v>
      </c>
      <c r="B80" s="631" t="s">
        <v>615</v>
      </c>
      <c r="C80" s="607"/>
      <c r="D80" s="1331">
        <v>944</v>
      </c>
      <c r="E80" s="1331">
        <v>2211</v>
      </c>
      <c r="F80" s="1331">
        <v>907</v>
      </c>
      <c r="G80" s="1331">
        <v>660</v>
      </c>
      <c r="H80" s="1331">
        <v>4722</v>
      </c>
      <c r="I80" s="1331"/>
      <c r="J80" s="1331">
        <v>2372</v>
      </c>
      <c r="K80" s="1331">
        <v>-16</v>
      </c>
      <c r="L80" s="1331">
        <v>7078</v>
      </c>
    </row>
    <row r="81" spans="1:13" s="897" customFormat="1" ht="12.75" customHeight="1" x14ac:dyDescent="0.2">
      <c r="A81" s="625">
        <v>331</v>
      </c>
      <c r="B81" s="637" t="s">
        <v>817</v>
      </c>
      <c r="C81" s="894" t="s">
        <v>571</v>
      </c>
      <c r="D81" s="1837">
        <v>-157</v>
      </c>
      <c r="E81" s="1837">
        <v>7377</v>
      </c>
      <c r="F81" s="1837">
        <v>2301</v>
      </c>
      <c r="G81" s="1837">
        <v>-6548</v>
      </c>
      <c r="H81" s="1837">
        <v>2973</v>
      </c>
      <c r="I81" s="1837"/>
      <c r="J81" s="1837">
        <v>14528</v>
      </c>
      <c r="K81" s="1837">
        <v>139</v>
      </c>
      <c r="L81" s="1837">
        <v>17640</v>
      </c>
      <c r="M81" s="910"/>
    </row>
    <row r="82" spans="1:13" ht="9.75" customHeight="1" x14ac:dyDescent="0.2">
      <c r="A82" s="626">
        <v>3312</v>
      </c>
      <c r="B82" s="638" t="s">
        <v>616</v>
      </c>
      <c r="C82" s="607" t="s">
        <v>571</v>
      </c>
      <c r="D82" s="1331">
        <v>0</v>
      </c>
      <c r="E82" s="1331">
        <v>0</v>
      </c>
      <c r="F82" s="1331">
        <v>0</v>
      </c>
      <c r="G82" s="1331">
        <v>0</v>
      </c>
      <c r="H82" s="1331">
        <v>0</v>
      </c>
      <c r="I82" s="1331"/>
      <c r="J82" s="1331">
        <v>0</v>
      </c>
      <c r="K82" s="1331">
        <v>0</v>
      </c>
      <c r="L82" s="1331">
        <v>0</v>
      </c>
    </row>
    <row r="83" spans="1:13" ht="9.75" customHeight="1" x14ac:dyDescent="0.2">
      <c r="A83" s="626">
        <v>3313</v>
      </c>
      <c r="B83" s="638" t="s">
        <v>368</v>
      </c>
      <c r="C83" s="607" t="s">
        <v>571</v>
      </c>
      <c r="D83" s="1331">
        <v>-1921</v>
      </c>
      <c r="E83" s="1331">
        <v>5082</v>
      </c>
      <c r="F83" s="1331">
        <v>0</v>
      </c>
      <c r="G83" s="1331">
        <v>-1900</v>
      </c>
      <c r="H83" s="1331">
        <v>1261</v>
      </c>
      <c r="I83" s="1331"/>
      <c r="J83" s="1331">
        <v>474</v>
      </c>
      <c r="K83" s="1331">
        <v>-4</v>
      </c>
      <c r="L83" s="1331">
        <v>1731</v>
      </c>
    </row>
    <row r="84" spans="1:13" ht="9.75" customHeight="1" x14ac:dyDescent="0.2">
      <c r="A84" s="626">
        <v>3314</v>
      </c>
      <c r="B84" s="638" t="s">
        <v>364</v>
      </c>
      <c r="C84" s="607" t="s">
        <v>571</v>
      </c>
      <c r="D84" s="1331">
        <v>1843</v>
      </c>
      <c r="E84" s="1331">
        <v>164</v>
      </c>
      <c r="F84" s="1331">
        <v>1394</v>
      </c>
      <c r="G84" s="1331">
        <v>-5308</v>
      </c>
      <c r="H84" s="1331">
        <v>-1907</v>
      </c>
      <c r="I84" s="1331"/>
      <c r="J84" s="1331">
        <v>11670</v>
      </c>
      <c r="K84" s="1331">
        <v>159</v>
      </c>
      <c r="L84" s="1331">
        <v>9922</v>
      </c>
    </row>
    <row r="85" spans="1:13" ht="9.75" customHeight="1" x14ac:dyDescent="0.2">
      <c r="A85" s="626">
        <v>3315</v>
      </c>
      <c r="B85" s="638" t="s">
        <v>365</v>
      </c>
      <c r="C85" s="607"/>
      <c r="D85" s="1331">
        <v>0</v>
      </c>
      <c r="E85" s="1331">
        <v>0</v>
      </c>
      <c r="F85" s="1331">
        <v>0</v>
      </c>
      <c r="G85" s="1331">
        <v>0</v>
      </c>
      <c r="H85" s="1331">
        <v>0</v>
      </c>
      <c r="I85" s="1331"/>
      <c r="J85" s="1331">
        <v>0</v>
      </c>
      <c r="K85" s="1331">
        <v>0</v>
      </c>
      <c r="L85" s="1331">
        <v>0</v>
      </c>
    </row>
    <row r="86" spans="1:13" ht="9.75" customHeight="1" x14ac:dyDescent="0.2">
      <c r="A86" s="626">
        <v>3316</v>
      </c>
      <c r="B86" s="638" t="s">
        <v>665</v>
      </c>
      <c r="C86" s="607" t="s">
        <v>571</v>
      </c>
      <c r="D86" s="1331">
        <v>0</v>
      </c>
      <c r="E86" s="1331">
        <v>0</v>
      </c>
      <c r="F86" s="1331">
        <v>0</v>
      </c>
      <c r="G86" s="1331">
        <v>0</v>
      </c>
      <c r="H86" s="1331">
        <v>0</v>
      </c>
      <c r="I86" s="1331"/>
      <c r="J86" s="1331">
        <v>0</v>
      </c>
      <c r="K86" s="1331">
        <v>0</v>
      </c>
      <c r="L86" s="1331">
        <v>0</v>
      </c>
    </row>
    <row r="87" spans="1:13" ht="9.75" customHeight="1" x14ac:dyDescent="0.2">
      <c r="A87" s="626">
        <v>3317</v>
      </c>
      <c r="B87" s="638" t="s">
        <v>366</v>
      </c>
      <c r="C87" s="607" t="s">
        <v>571</v>
      </c>
      <c r="D87" s="1331">
        <v>0</v>
      </c>
      <c r="E87" s="1331">
        <v>-80</v>
      </c>
      <c r="F87" s="1331">
        <v>0</v>
      </c>
      <c r="G87" s="1331">
        <v>0</v>
      </c>
      <c r="H87" s="1331">
        <v>-80</v>
      </c>
      <c r="I87" s="1331"/>
      <c r="J87" s="1331">
        <v>0</v>
      </c>
      <c r="K87" s="1331">
        <v>0</v>
      </c>
      <c r="L87" s="1331">
        <v>-80</v>
      </c>
    </row>
    <row r="88" spans="1:13" ht="9.75" customHeight="1" x14ac:dyDescent="0.2">
      <c r="A88" s="626">
        <v>3318</v>
      </c>
      <c r="B88" s="638" t="s">
        <v>618</v>
      </c>
      <c r="C88" s="607" t="s">
        <v>571</v>
      </c>
      <c r="D88" s="1331">
        <v>-79</v>
      </c>
      <c r="E88" s="1331">
        <v>2211</v>
      </c>
      <c r="F88" s="1331">
        <v>907</v>
      </c>
      <c r="G88" s="1331">
        <v>660</v>
      </c>
      <c r="H88" s="1331">
        <v>3699</v>
      </c>
      <c r="I88" s="1331"/>
      <c r="J88" s="1331">
        <v>2384</v>
      </c>
      <c r="K88" s="1331">
        <v>-16</v>
      </c>
      <c r="L88" s="1331">
        <v>6067</v>
      </c>
    </row>
    <row r="89" spans="1:13" s="897" customFormat="1" ht="12.75" customHeight="1" x14ac:dyDescent="0.2">
      <c r="A89" s="625">
        <v>332</v>
      </c>
      <c r="B89" s="637" t="s">
        <v>825</v>
      </c>
      <c r="C89" s="894" t="s">
        <v>571</v>
      </c>
      <c r="D89" s="1837">
        <v>71302</v>
      </c>
      <c r="E89" s="1837">
        <v>4198</v>
      </c>
      <c r="F89" s="1837">
        <v>0</v>
      </c>
      <c r="G89" s="1837">
        <v>0</v>
      </c>
      <c r="H89" s="1837">
        <v>75500</v>
      </c>
      <c r="I89" s="1837"/>
      <c r="J89" s="1837">
        <v>2388</v>
      </c>
      <c r="K89" s="1837">
        <v>0</v>
      </c>
      <c r="L89" s="1837">
        <v>77888</v>
      </c>
      <c r="M89" s="910"/>
    </row>
    <row r="90" spans="1:13" ht="9.75" customHeight="1" x14ac:dyDescent="0.2">
      <c r="A90" s="626">
        <v>3322</v>
      </c>
      <c r="B90" s="638" t="s">
        <v>362</v>
      </c>
      <c r="C90" s="607" t="s">
        <v>571</v>
      </c>
      <c r="D90" s="1331">
        <v>0</v>
      </c>
      <c r="E90" s="1331">
        <v>0</v>
      </c>
      <c r="F90" s="1331">
        <v>0</v>
      </c>
      <c r="G90" s="1329">
        <v>0</v>
      </c>
      <c r="H90" s="1332">
        <v>0</v>
      </c>
      <c r="I90" s="1331"/>
      <c r="J90" s="1331">
        <v>0</v>
      </c>
      <c r="K90" s="1331">
        <v>0</v>
      </c>
      <c r="L90" s="1329">
        <v>0</v>
      </c>
    </row>
    <row r="91" spans="1:13" ht="9.75" customHeight="1" x14ac:dyDescent="0.2">
      <c r="A91" s="626">
        <v>3323</v>
      </c>
      <c r="B91" s="638" t="s">
        <v>368</v>
      </c>
      <c r="C91" s="607" t="s">
        <v>571</v>
      </c>
      <c r="D91" s="1331">
        <v>64840</v>
      </c>
      <c r="E91" s="1331">
        <v>0</v>
      </c>
      <c r="F91" s="1331">
        <v>0</v>
      </c>
      <c r="G91" s="1329">
        <v>0</v>
      </c>
      <c r="H91" s="1332">
        <v>64840</v>
      </c>
      <c r="I91" s="1331"/>
      <c r="J91" s="1331">
        <v>-42</v>
      </c>
      <c r="K91" s="1331">
        <v>0</v>
      </c>
      <c r="L91" s="1329">
        <v>64798</v>
      </c>
    </row>
    <row r="92" spans="1:13" ht="9.75" customHeight="1" x14ac:dyDescent="0.2">
      <c r="A92" s="626">
        <v>3324</v>
      </c>
      <c r="B92" s="638" t="s">
        <v>364</v>
      </c>
      <c r="C92" s="607" t="s">
        <v>571</v>
      </c>
      <c r="D92" s="1331">
        <v>5464</v>
      </c>
      <c r="E92" s="1331">
        <v>4167</v>
      </c>
      <c r="F92" s="1331">
        <v>0</v>
      </c>
      <c r="G92" s="1329">
        <v>0</v>
      </c>
      <c r="H92" s="1332">
        <v>9631</v>
      </c>
      <c r="I92" s="1331"/>
      <c r="J92" s="1331">
        <v>2442</v>
      </c>
      <c r="K92" s="1331">
        <v>0</v>
      </c>
      <c r="L92" s="1329">
        <v>12073</v>
      </c>
    </row>
    <row r="93" spans="1:13" ht="9.75" customHeight="1" x14ac:dyDescent="0.2">
      <c r="A93" s="626">
        <v>3325</v>
      </c>
      <c r="B93" s="638" t="s">
        <v>365</v>
      </c>
      <c r="C93" s="607"/>
      <c r="D93" s="1331">
        <v>0</v>
      </c>
      <c r="E93" s="1331">
        <v>0</v>
      </c>
      <c r="F93" s="1331">
        <v>0</v>
      </c>
      <c r="G93" s="1329">
        <v>0</v>
      </c>
      <c r="H93" s="1332">
        <v>0</v>
      </c>
      <c r="I93" s="1331"/>
      <c r="J93" s="1331">
        <v>0</v>
      </c>
      <c r="K93" s="1331">
        <v>0</v>
      </c>
      <c r="L93" s="1329">
        <v>0</v>
      </c>
    </row>
    <row r="94" spans="1:13" ht="9.75" customHeight="1" x14ac:dyDescent="0.2">
      <c r="A94" s="626">
        <v>3326</v>
      </c>
      <c r="B94" s="638" t="s">
        <v>665</v>
      </c>
      <c r="C94" s="607" t="s">
        <v>571</v>
      </c>
      <c r="D94" s="1331">
        <v>0</v>
      </c>
      <c r="E94" s="1331">
        <v>0</v>
      </c>
      <c r="F94" s="1331">
        <v>0</v>
      </c>
      <c r="G94" s="1329">
        <v>0</v>
      </c>
      <c r="H94" s="1332">
        <v>0</v>
      </c>
      <c r="I94" s="1331"/>
      <c r="J94" s="1331">
        <v>0</v>
      </c>
      <c r="K94" s="1331">
        <v>0</v>
      </c>
      <c r="L94" s="1329">
        <v>0</v>
      </c>
    </row>
    <row r="95" spans="1:13" ht="9.75" customHeight="1" x14ac:dyDescent="0.2">
      <c r="A95" s="626">
        <v>3327</v>
      </c>
      <c r="B95" s="638" t="s">
        <v>366</v>
      </c>
      <c r="C95" s="607" t="s">
        <v>571</v>
      </c>
      <c r="D95" s="1331">
        <v>-25</v>
      </c>
      <c r="E95" s="1331">
        <v>31</v>
      </c>
      <c r="F95" s="1331">
        <v>0</v>
      </c>
      <c r="G95" s="1329">
        <v>0</v>
      </c>
      <c r="H95" s="1332">
        <v>6</v>
      </c>
      <c r="I95" s="1331"/>
      <c r="J95" s="1331">
        <v>0</v>
      </c>
      <c r="K95" s="1331">
        <v>0</v>
      </c>
      <c r="L95" s="1329">
        <v>6</v>
      </c>
    </row>
    <row r="96" spans="1:13" ht="10.5" customHeight="1" x14ac:dyDescent="0.2">
      <c r="A96" s="623">
        <v>3328</v>
      </c>
      <c r="B96" s="658" t="s">
        <v>619</v>
      </c>
      <c r="C96" s="613" t="s">
        <v>571</v>
      </c>
      <c r="D96" s="1839">
        <v>1023</v>
      </c>
      <c r="E96" s="1839">
        <v>0</v>
      </c>
      <c r="F96" s="1839">
        <v>0</v>
      </c>
      <c r="G96" s="1839">
        <v>0</v>
      </c>
      <c r="H96" s="1840">
        <v>1023</v>
      </c>
      <c r="I96" s="1839"/>
      <c r="J96" s="1839">
        <v>-12</v>
      </c>
      <c r="K96" s="1841">
        <v>0</v>
      </c>
      <c r="L96" s="1841">
        <v>1011</v>
      </c>
    </row>
    <row r="97" spans="1:12" ht="14.25" customHeight="1" x14ac:dyDescent="0.2">
      <c r="A97" s="614" t="s">
        <v>58</v>
      </c>
      <c r="B97" s="607"/>
      <c r="C97" s="615"/>
      <c r="D97" s="1241"/>
      <c r="E97" s="1241"/>
      <c r="F97" s="1241"/>
      <c r="G97" s="1241"/>
      <c r="H97" s="1241"/>
      <c r="I97" s="1241"/>
      <c r="J97" s="1241"/>
      <c r="K97" s="1241"/>
      <c r="L97" s="1241"/>
    </row>
    <row r="98" spans="1:12" ht="9.75" customHeight="1" x14ac:dyDescent="0.2">
      <c r="A98" s="614" t="s">
        <v>59</v>
      </c>
      <c r="B98" s="607"/>
      <c r="C98" s="615"/>
      <c r="D98" s="1241"/>
      <c r="E98" s="1241"/>
      <c r="F98" s="1241"/>
      <c r="G98" s="1241"/>
      <c r="H98" s="1241"/>
      <c r="I98" s="1241"/>
      <c r="J98" s="1241"/>
      <c r="K98" s="1241"/>
      <c r="L98" s="1241"/>
    </row>
    <row r="99" spans="1:12" ht="9.75" customHeight="1" x14ac:dyDescent="0.2">
      <c r="A99" s="607" t="s">
        <v>632</v>
      </c>
      <c r="B99" s="607"/>
      <c r="C99" s="615"/>
      <c r="D99" s="1241"/>
      <c r="E99" s="1241"/>
      <c r="F99" s="1241"/>
      <c r="G99" s="1241"/>
      <c r="H99" s="1241"/>
      <c r="I99" s="1241"/>
      <c r="J99" s="1241"/>
      <c r="K99" s="1241"/>
      <c r="L99" s="1241"/>
    </row>
    <row r="100" spans="1:12" ht="9.75" customHeight="1" x14ac:dyDescent="0.2">
      <c r="A100" s="659" t="s">
        <v>633</v>
      </c>
      <c r="B100" s="607"/>
      <c r="C100" s="615"/>
      <c r="D100" s="1241"/>
      <c r="E100" s="1241"/>
      <c r="F100" s="1241"/>
      <c r="G100" s="1241"/>
      <c r="H100" s="1241"/>
      <c r="I100" s="1241"/>
      <c r="J100" s="1241"/>
      <c r="K100" s="1241"/>
      <c r="L100" s="1241"/>
    </row>
  </sheetData>
  <mergeCells count="10">
    <mergeCell ref="A4:B5"/>
    <mergeCell ref="D4:H4"/>
    <mergeCell ref="I4:I5"/>
    <mergeCell ref="J4:J5"/>
    <mergeCell ref="G1:K1"/>
    <mergeCell ref="G2:L2"/>
    <mergeCell ref="G3:H3"/>
    <mergeCell ref="K4:K5"/>
    <mergeCell ref="L4:L5"/>
    <mergeCell ref="A1:B1"/>
  </mergeCells>
  <phoneticPr fontId="2" type="noConversion"/>
  <printOptions horizontalCentered="1"/>
  <pageMargins left="0.19685039370078741" right="0.19685039370078741" top="0.6692913385826772" bottom="0.51181102362204722" header="0" footer="0.31496062992125984"/>
  <pageSetup paperSize="9" scale="92" firstPageNumber="31" fitToWidth="0" fitToHeight="0" orientation="landscape" r:id="rId1"/>
  <headerFooter alignWithMargins="0">
    <oddFooter>&amp;C&amp;P</oddFooter>
  </headerFooter>
  <rowBreaks count="2" manualBreakCount="2">
    <brk id="47" max="11" man="1"/>
    <brk id="72" max="11" man="1"/>
  </rowBreak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6">
    <pageSetUpPr fitToPage="1"/>
  </sheetPr>
  <dimension ref="A1:O34"/>
  <sheetViews>
    <sheetView view="pageBreakPreview" zoomScale="75" zoomScaleNormal="100" zoomScaleSheetLayoutView="75" workbookViewId="0">
      <selection sqref="A1:B1"/>
    </sheetView>
  </sheetViews>
  <sheetFormatPr defaultRowHeight="12.75" x14ac:dyDescent="0.2"/>
  <cols>
    <col min="1" max="1" width="4.7109375" style="640" customWidth="1"/>
    <col min="2" max="2" width="35.28515625" style="640" customWidth="1"/>
    <col min="3" max="3" width="0.85546875" style="640" customWidth="1"/>
    <col min="4" max="4" width="10" style="1260" customWidth="1"/>
    <col min="5" max="5" width="11.140625" style="1260" customWidth="1"/>
    <col min="6" max="12" width="10" style="1260" customWidth="1"/>
    <col min="13" max="13" width="3.28515625" style="640" customWidth="1"/>
    <col min="14" max="14" width="9.140625" style="640"/>
    <col min="15" max="15" width="11" style="640" customWidth="1"/>
    <col min="16" max="16384" width="9.140625" style="640"/>
  </cols>
  <sheetData>
    <row r="1" spans="1:15" ht="27.75" customHeight="1" x14ac:dyDescent="0.2">
      <c r="A1" s="3378" t="s">
        <v>184</v>
      </c>
      <c r="B1" s="3075"/>
      <c r="C1" s="666"/>
      <c r="D1" s="1262"/>
      <c r="E1" s="1253"/>
      <c r="F1" s="1253"/>
      <c r="G1" s="3368" t="str">
        <f>[1]Coverpage!I7</f>
        <v>Poland</v>
      </c>
      <c r="H1" s="3368"/>
      <c r="I1" s="3368"/>
      <c r="J1" s="3368"/>
      <c r="K1" s="3368"/>
      <c r="L1" s="1247">
        <f>[1]Coverpage!I9</f>
        <v>964</v>
      </c>
    </row>
    <row r="2" spans="1:15" x14ac:dyDescent="0.2">
      <c r="A2" s="665" t="s">
        <v>286</v>
      </c>
      <c r="B2" s="667"/>
      <c r="C2" s="668"/>
      <c r="D2" s="1253"/>
      <c r="E2" s="1253"/>
      <c r="F2" s="1253"/>
      <c r="G2" s="3369" t="s">
        <v>549</v>
      </c>
      <c r="H2" s="3369"/>
      <c r="I2" s="3369"/>
      <c r="J2" s="3369"/>
      <c r="K2" s="3369"/>
      <c r="L2" s="3369"/>
    </row>
    <row r="3" spans="1:15" ht="12" customHeight="1" x14ac:dyDescent="0.2">
      <c r="A3" s="676"/>
      <c r="B3" s="669"/>
      <c r="C3" s="670"/>
      <c r="D3" s="1263"/>
      <c r="E3" s="1254"/>
      <c r="F3" s="1254"/>
      <c r="G3" s="3370" t="s">
        <v>550</v>
      </c>
      <c r="H3" s="3370"/>
      <c r="I3" s="1264">
        <v>2010</v>
      </c>
      <c r="J3" s="1254"/>
      <c r="K3" s="1254"/>
      <c r="L3" s="1255"/>
    </row>
    <row r="4" spans="1:15" ht="12" customHeight="1" x14ac:dyDescent="0.2">
      <c r="A4" s="3373" t="s">
        <v>501</v>
      </c>
      <c r="B4" s="3374"/>
      <c r="C4" s="671"/>
      <c r="D4" s="3417" t="s">
        <v>552</v>
      </c>
      <c r="E4" s="3418"/>
      <c r="F4" s="3418"/>
      <c r="G4" s="3418"/>
      <c r="H4" s="3419"/>
      <c r="I4" s="3366" t="s">
        <v>553</v>
      </c>
      <c r="J4" s="3371" t="s">
        <v>554</v>
      </c>
      <c r="K4" s="3366" t="s">
        <v>555</v>
      </c>
      <c r="L4" s="3372" t="s">
        <v>502</v>
      </c>
    </row>
    <row r="5" spans="1:15" ht="30" customHeight="1" x14ac:dyDescent="0.2">
      <c r="A5" s="3373"/>
      <c r="B5" s="3374"/>
      <c r="C5" s="671"/>
      <c r="D5" s="2090" t="s">
        <v>556</v>
      </c>
      <c r="E5" s="2091" t="s">
        <v>557</v>
      </c>
      <c r="F5" s="2089" t="s">
        <v>558</v>
      </c>
      <c r="G5" s="2091" t="s">
        <v>555</v>
      </c>
      <c r="H5" s="2089" t="s">
        <v>503</v>
      </c>
      <c r="I5" s="3367"/>
      <c r="J5" s="3371"/>
      <c r="K5" s="3367"/>
      <c r="L5" s="3372"/>
    </row>
    <row r="6" spans="1:15" ht="10.5" customHeight="1" x14ac:dyDescent="0.2">
      <c r="A6" s="677"/>
      <c r="B6" s="672"/>
      <c r="C6" s="672"/>
      <c r="D6" s="1265" t="s">
        <v>559</v>
      </c>
      <c r="E6" s="1266" t="s">
        <v>560</v>
      </c>
      <c r="F6" s="1256" t="s">
        <v>561</v>
      </c>
      <c r="G6" s="1266" t="s">
        <v>562</v>
      </c>
      <c r="H6" s="1256" t="s">
        <v>563</v>
      </c>
      <c r="I6" s="1266" t="s">
        <v>564</v>
      </c>
      <c r="J6" s="1256" t="s">
        <v>565</v>
      </c>
      <c r="K6" s="1266" t="s">
        <v>566</v>
      </c>
      <c r="L6" s="1249" t="s">
        <v>567</v>
      </c>
    </row>
    <row r="7" spans="1:15" ht="10.5" customHeight="1" x14ac:dyDescent="0.2">
      <c r="A7" s="663"/>
      <c r="B7" s="673" t="s">
        <v>568</v>
      </c>
      <c r="C7" s="654"/>
      <c r="D7" s="1251" t="str">
        <f>IF([8]Coverage!J18="","",[8]Coverage!J18)</f>
        <v>A</v>
      </c>
      <c r="E7" s="1251" t="str">
        <f>IF([8]Coverage!K18="","",[8]Coverage!K18)</f>
        <v>A</v>
      </c>
      <c r="F7" s="1251" t="str">
        <f>IF([8]Coverage!L18="","",[8]Coverage!L18)</f>
        <v>A</v>
      </c>
      <c r="G7" s="1251" t="str">
        <f>IF([8]Coverage!M18="","",[8]Coverage!M18)</f>
        <v>A</v>
      </c>
      <c r="H7" s="1251" t="str">
        <f>IF([8]Coverage!M18="","",[8]Coverage!M18)</f>
        <v>A</v>
      </c>
      <c r="I7" s="1251" t="str">
        <f>IF([8]Coverage!N18="","",[8]Coverage!N18)</f>
        <v/>
      </c>
      <c r="J7" s="1251" t="str">
        <f>IF([8]Coverage!O18="","",[8]Coverage!O18)</f>
        <v>A</v>
      </c>
      <c r="K7" s="1251" t="str">
        <f>IF([8]Coverage!P18="","",[8]Coverage!P18)</f>
        <v>A</v>
      </c>
      <c r="L7" s="1251" t="str">
        <f>IF([8]Coverage!P18="","",[8]Coverage!P18)</f>
        <v>A</v>
      </c>
    </row>
    <row r="8" spans="1:15" s="910" customFormat="1" ht="15" customHeight="1" x14ac:dyDescent="0.2">
      <c r="A8" s="832">
        <v>63</v>
      </c>
      <c r="B8" s="833" t="s">
        <v>658</v>
      </c>
      <c r="C8" s="912" t="s">
        <v>571</v>
      </c>
      <c r="D8" s="1847">
        <v>713950</v>
      </c>
      <c r="E8" s="1847">
        <v>36335</v>
      </c>
      <c r="F8" s="1847">
        <v>10877</v>
      </c>
      <c r="G8" s="1847">
        <v>-24449</v>
      </c>
      <c r="H8" s="1847">
        <v>736713</v>
      </c>
      <c r="I8" s="1847"/>
      <c r="J8" s="1847">
        <v>54637</v>
      </c>
      <c r="K8" s="1847">
        <v>-2395</v>
      </c>
      <c r="L8" s="1847">
        <v>788955</v>
      </c>
      <c r="O8" s="913"/>
    </row>
    <row r="9" spans="1:15" ht="12" customHeight="1" x14ac:dyDescent="0.2">
      <c r="A9" s="656" t="s">
        <v>586</v>
      </c>
      <c r="B9" s="631" t="s">
        <v>372</v>
      </c>
      <c r="C9" s="607"/>
      <c r="D9" s="1331">
        <v>0</v>
      </c>
      <c r="E9" s="1331">
        <v>0</v>
      </c>
      <c r="F9" s="1331">
        <v>0</v>
      </c>
      <c r="G9" s="1331">
        <v>0</v>
      </c>
      <c r="H9" s="1331">
        <v>0</v>
      </c>
      <c r="I9" s="1331"/>
      <c r="J9" s="1331">
        <v>0</v>
      </c>
      <c r="K9" s="1331">
        <v>0</v>
      </c>
      <c r="L9" s="1331">
        <v>0</v>
      </c>
      <c r="O9" s="655"/>
    </row>
    <row r="10" spans="1:15" ht="12" customHeight="1" x14ac:dyDescent="0.2">
      <c r="A10" s="656" t="s">
        <v>373</v>
      </c>
      <c r="B10" s="631" t="s">
        <v>374</v>
      </c>
      <c r="C10" s="607"/>
      <c r="D10" s="1331">
        <v>666714</v>
      </c>
      <c r="E10" s="1331">
        <v>14970</v>
      </c>
      <c r="F10" s="1331">
        <v>0</v>
      </c>
      <c r="G10" s="1331">
        <v>-10812</v>
      </c>
      <c r="H10" s="1331">
        <v>670872</v>
      </c>
      <c r="I10" s="1331"/>
      <c r="J10" s="1331">
        <v>4370</v>
      </c>
      <c r="K10" s="1331">
        <v>-29</v>
      </c>
      <c r="L10" s="1331">
        <v>675213</v>
      </c>
      <c r="O10" s="655"/>
    </row>
    <row r="11" spans="1:15" ht="12" customHeight="1" x14ac:dyDescent="0.2">
      <c r="A11" s="656" t="s">
        <v>375</v>
      </c>
      <c r="B11" s="631" t="s">
        <v>376</v>
      </c>
      <c r="C11" s="607"/>
      <c r="D11" s="1331">
        <v>47236</v>
      </c>
      <c r="E11" s="1331">
        <v>21365</v>
      </c>
      <c r="F11" s="1331">
        <v>10877</v>
      </c>
      <c r="G11" s="1331">
        <v>-13637</v>
      </c>
      <c r="H11" s="1331">
        <v>65841</v>
      </c>
      <c r="I11" s="1331"/>
      <c r="J11" s="1331">
        <v>50267</v>
      </c>
      <c r="K11" s="1331">
        <v>-2366</v>
      </c>
      <c r="L11" s="1331">
        <v>113742</v>
      </c>
      <c r="O11" s="655"/>
    </row>
    <row r="12" spans="1:15" ht="12" customHeight="1" x14ac:dyDescent="0.2">
      <c r="A12" s="656" t="s">
        <v>377</v>
      </c>
      <c r="B12" s="631" t="s">
        <v>378</v>
      </c>
      <c r="C12" s="607"/>
      <c r="D12" s="1331">
        <v>0</v>
      </c>
      <c r="E12" s="1331">
        <v>0</v>
      </c>
      <c r="F12" s="1331">
        <v>0</v>
      </c>
      <c r="G12" s="1331">
        <v>0</v>
      </c>
      <c r="H12" s="1331">
        <v>0</v>
      </c>
      <c r="I12" s="1331"/>
      <c r="J12" s="1331">
        <v>0</v>
      </c>
      <c r="K12" s="1331">
        <v>0</v>
      </c>
      <c r="L12" s="1331">
        <v>0</v>
      </c>
      <c r="O12" s="655"/>
    </row>
    <row r="13" spans="1:15" ht="12" customHeight="1" x14ac:dyDescent="0.2">
      <c r="A13" s="656" t="s">
        <v>379</v>
      </c>
      <c r="B13" s="631" t="s">
        <v>380</v>
      </c>
      <c r="C13" s="607"/>
      <c r="D13" s="1331">
        <v>0</v>
      </c>
      <c r="E13" s="1331">
        <v>0</v>
      </c>
      <c r="F13" s="1331">
        <v>0</v>
      </c>
      <c r="G13" s="1331">
        <v>0</v>
      </c>
      <c r="H13" s="1331">
        <v>0</v>
      </c>
      <c r="I13" s="1331"/>
      <c r="J13" s="1331">
        <v>0</v>
      </c>
      <c r="K13" s="1331">
        <v>0</v>
      </c>
      <c r="L13" s="1331">
        <v>0</v>
      </c>
      <c r="O13" s="655"/>
    </row>
    <row r="14" spans="1:15" ht="12" customHeight="1" x14ac:dyDescent="0.2">
      <c r="A14" s="656" t="s">
        <v>381</v>
      </c>
      <c r="B14" s="631" t="s">
        <v>382</v>
      </c>
      <c r="C14" s="607"/>
      <c r="D14" s="1331">
        <v>0</v>
      </c>
      <c r="E14" s="1331">
        <v>0</v>
      </c>
      <c r="F14" s="1331">
        <v>0</v>
      </c>
      <c r="G14" s="1331">
        <v>0</v>
      </c>
      <c r="H14" s="1331">
        <v>0</v>
      </c>
      <c r="I14" s="1331"/>
      <c r="J14" s="1331">
        <v>0</v>
      </c>
      <c r="K14" s="1331">
        <v>0</v>
      </c>
      <c r="L14" s="1331">
        <v>0</v>
      </c>
      <c r="O14" s="655"/>
    </row>
    <row r="15" spans="1:15" ht="12" customHeight="1" x14ac:dyDescent="0.2">
      <c r="A15" s="656" t="s">
        <v>383</v>
      </c>
      <c r="B15" s="631" t="s">
        <v>472</v>
      </c>
      <c r="C15" s="607"/>
      <c r="D15" s="1331">
        <v>0</v>
      </c>
      <c r="E15" s="1331">
        <v>0</v>
      </c>
      <c r="F15" s="1331">
        <v>0</v>
      </c>
      <c r="G15" s="1331">
        <v>0</v>
      </c>
      <c r="H15" s="1331">
        <v>0</v>
      </c>
      <c r="I15" s="1331"/>
      <c r="J15" s="1331">
        <v>0</v>
      </c>
      <c r="K15" s="1331">
        <v>0</v>
      </c>
      <c r="L15" s="1331">
        <v>0</v>
      </c>
      <c r="O15" s="655"/>
    </row>
    <row r="16" spans="1:15" s="910" customFormat="1" ht="13.5" customHeight="1" x14ac:dyDescent="0.2">
      <c r="A16" s="664">
        <v>631</v>
      </c>
      <c r="B16" s="662" t="s">
        <v>817</v>
      </c>
      <c r="C16" s="909" t="s">
        <v>571</v>
      </c>
      <c r="D16" s="1327">
        <v>389337</v>
      </c>
      <c r="E16" s="1327">
        <v>25695</v>
      </c>
      <c r="F16" s="1327">
        <v>10877</v>
      </c>
      <c r="G16" s="1327">
        <v>-24449</v>
      </c>
      <c r="H16" s="1327">
        <v>401460</v>
      </c>
      <c r="I16" s="1327"/>
      <c r="J16" s="1327">
        <v>44993</v>
      </c>
      <c r="K16" s="1327">
        <v>-2395</v>
      </c>
      <c r="L16" s="1327">
        <v>444058</v>
      </c>
      <c r="O16" s="913"/>
    </row>
    <row r="17" spans="1:15" ht="12" customHeight="1" x14ac:dyDescent="0.2">
      <c r="A17" s="663">
        <v>6312</v>
      </c>
      <c r="B17" s="660" t="s">
        <v>616</v>
      </c>
      <c r="C17" s="661" t="s">
        <v>571</v>
      </c>
      <c r="D17" s="1328">
        <v>0</v>
      </c>
      <c r="E17" s="1328">
        <v>0</v>
      </c>
      <c r="F17" s="1328">
        <v>0</v>
      </c>
      <c r="G17" s="1328">
        <v>0</v>
      </c>
      <c r="H17" s="1328">
        <v>0</v>
      </c>
      <c r="I17" s="1861"/>
      <c r="J17" s="1328">
        <v>0</v>
      </c>
      <c r="K17" s="1328">
        <v>0</v>
      </c>
      <c r="L17" s="1328">
        <v>0</v>
      </c>
      <c r="O17" s="655"/>
    </row>
    <row r="18" spans="1:15" ht="12" customHeight="1" x14ac:dyDescent="0.2">
      <c r="A18" s="663">
        <v>6313</v>
      </c>
      <c r="B18" s="660" t="s">
        <v>368</v>
      </c>
      <c r="C18" s="661" t="s">
        <v>571</v>
      </c>
      <c r="D18" s="1328">
        <v>381149</v>
      </c>
      <c r="E18" s="1328">
        <v>14178</v>
      </c>
      <c r="F18" s="1328">
        <v>0</v>
      </c>
      <c r="G18" s="1328">
        <v>-10812</v>
      </c>
      <c r="H18" s="1328">
        <v>384515</v>
      </c>
      <c r="I18" s="1861"/>
      <c r="J18" s="1328">
        <v>3253</v>
      </c>
      <c r="K18" s="1328">
        <v>-29</v>
      </c>
      <c r="L18" s="1328">
        <v>387739</v>
      </c>
      <c r="N18" s="655"/>
      <c r="O18" s="655"/>
    </row>
    <row r="19" spans="1:15" ht="12" customHeight="1" x14ac:dyDescent="0.2">
      <c r="A19" s="663">
        <v>6314</v>
      </c>
      <c r="B19" s="660" t="s">
        <v>364</v>
      </c>
      <c r="C19" s="661" t="s">
        <v>571</v>
      </c>
      <c r="D19" s="1328">
        <v>8188</v>
      </c>
      <c r="E19" s="1328">
        <v>11517</v>
      </c>
      <c r="F19" s="1328">
        <v>10877</v>
      </c>
      <c r="G19" s="1328">
        <v>-13637</v>
      </c>
      <c r="H19" s="1328">
        <v>16945</v>
      </c>
      <c r="I19" s="1861"/>
      <c r="J19" s="1328">
        <v>41740</v>
      </c>
      <c r="K19" s="1328">
        <v>-2366</v>
      </c>
      <c r="L19" s="1328">
        <v>56319</v>
      </c>
      <c r="O19" s="655"/>
    </row>
    <row r="20" spans="1:15" ht="12" customHeight="1" x14ac:dyDescent="0.2">
      <c r="A20" s="663">
        <v>6315</v>
      </c>
      <c r="B20" s="660" t="s">
        <v>473</v>
      </c>
      <c r="C20" s="661"/>
      <c r="D20" s="1328">
        <v>0</v>
      </c>
      <c r="E20" s="1328">
        <v>0</v>
      </c>
      <c r="F20" s="1328">
        <v>0</v>
      </c>
      <c r="G20" s="1328">
        <v>0</v>
      </c>
      <c r="H20" s="1328">
        <v>0</v>
      </c>
      <c r="I20" s="1861"/>
      <c r="J20" s="1328">
        <v>0</v>
      </c>
      <c r="K20" s="1328">
        <v>0</v>
      </c>
      <c r="L20" s="1328">
        <v>0</v>
      </c>
      <c r="O20" s="655"/>
    </row>
    <row r="21" spans="1:15" ht="12" customHeight="1" x14ac:dyDescent="0.2">
      <c r="A21" s="663">
        <v>6316</v>
      </c>
      <c r="B21" s="660" t="s">
        <v>665</v>
      </c>
      <c r="C21" s="661" t="s">
        <v>571</v>
      </c>
      <c r="D21" s="1328">
        <v>0</v>
      </c>
      <c r="E21" s="1328">
        <v>0</v>
      </c>
      <c r="F21" s="1328">
        <v>0</v>
      </c>
      <c r="G21" s="1328">
        <v>0</v>
      </c>
      <c r="H21" s="1328">
        <v>0</v>
      </c>
      <c r="I21" s="1328"/>
      <c r="J21" s="1328">
        <v>0</v>
      </c>
      <c r="K21" s="1328">
        <v>0</v>
      </c>
      <c r="L21" s="1328">
        <v>0</v>
      </c>
      <c r="O21" s="655"/>
    </row>
    <row r="22" spans="1:15" ht="12" customHeight="1" x14ac:dyDescent="0.2">
      <c r="A22" s="663">
        <v>6317</v>
      </c>
      <c r="B22" s="660" t="s">
        <v>366</v>
      </c>
      <c r="C22" s="661" t="s">
        <v>571</v>
      </c>
      <c r="D22" s="1328">
        <v>0</v>
      </c>
      <c r="E22" s="1328">
        <v>0</v>
      </c>
      <c r="F22" s="1328">
        <v>0</v>
      </c>
      <c r="G22" s="1328">
        <v>0</v>
      </c>
      <c r="H22" s="1328">
        <v>0</v>
      </c>
      <c r="I22" s="1328"/>
      <c r="J22" s="1328">
        <v>0</v>
      </c>
      <c r="K22" s="1328">
        <v>0</v>
      </c>
      <c r="L22" s="1328">
        <v>0</v>
      </c>
      <c r="O22" s="655"/>
    </row>
    <row r="23" spans="1:15" ht="12" customHeight="1" x14ac:dyDescent="0.2">
      <c r="A23" s="663">
        <v>6318</v>
      </c>
      <c r="B23" s="660" t="s">
        <v>618</v>
      </c>
      <c r="C23" s="661" t="s">
        <v>571</v>
      </c>
      <c r="D23" s="1328">
        <v>0</v>
      </c>
      <c r="E23" s="1328">
        <v>0</v>
      </c>
      <c r="F23" s="1328">
        <v>0</v>
      </c>
      <c r="G23" s="1328">
        <v>0</v>
      </c>
      <c r="H23" s="1328">
        <v>0</v>
      </c>
      <c r="I23" s="1328"/>
      <c r="J23" s="1328">
        <v>0</v>
      </c>
      <c r="K23" s="1328">
        <v>0</v>
      </c>
      <c r="L23" s="1328">
        <v>0</v>
      </c>
      <c r="O23" s="655"/>
    </row>
    <row r="24" spans="1:15" s="910" customFormat="1" ht="15" customHeight="1" x14ac:dyDescent="0.2">
      <c r="A24" s="664">
        <v>632</v>
      </c>
      <c r="B24" s="662" t="s">
        <v>825</v>
      </c>
      <c r="C24" s="909" t="s">
        <v>571</v>
      </c>
      <c r="D24" s="1327">
        <v>324613</v>
      </c>
      <c r="E24" s="1327">
        <v>10640</v>
      </c>
      <c r="F24" s="1327">
        <v>0</v>
      </c>
      <c r="G24" s="1327">
        <v>0</v>
      </c>
      <c r="H24" s="1327">
        <v>335253</v>
      </c>
      <c r="I24" s="1327"/>
      <c r="J24" s="1327">
        <v>9644</v>
      </c>
      <c r="K24" s="1327">
        <v>0</v>
      </c>
      <c r="L24" s="1327">
        <v>344897</v>
      </c>
      <c r="O24" s="913"/>
    </row>
    <row r="25" spans="1:15" ht="12" customHeight="1" x14ac:dyDescent="0.2">
      <c r="A25" s="663">
        <v>6322</v>
      </c>
      <c r="B25" s="660" t="s">
        <v>362</v>
      </c>
      <c r="C25" s="661" t="s">
        <v>571</v>
      </c>
      <c r="D25" s="1328">
        <v>0</v>
      </c>
      <c r="E25" s="1328">
        <v>0</v>
      </c>
      <c r="F25" s="1328">
        <v>0</v>
      </c>
      <c r="G25" s="1328">
        <v>0</v>
      </c>
      <c r="H25" s="1858">
        <v>0</v>
      </c>
      <c r="I25" s="1861"/>
      <c r="J25" s="1328">
        <v>0</v>
      </c>
      <c r="K25" s="1328">
        <v>0</v>
      </c>
      <c r="L25" s="1859">
        <v>0</v>
      </c>
      <c r="O25" s="655"/>
    </row>
    <row r="26" spans="1:15" ht="12" customHeight="1" x14ac:dyDescent="0.2">
      <c r="A26" s="663">
        <v>6323</v>
      </c>
      <c r="B26" s="660" t="s">
        <v>368</v>
      </c>
      <c r="C26" s="661" t="s">
        <v>571</v>
      </c>
      <c r="D26" s="1328">
        <v>285565</v>
      </c>
      <c r="E26" s="1328">
        <v>792</v>
      </c>
      <c r="F26" s="1328">
        <v>0</v>
      </c>
      <c r="G26" s="1328">
        <v>0</v>
      </c>
      <c r="H26" s="1858">
        <v>286357</v>
      </c>
      <c r="I26" s="1861"/>
      <c r="J26" s="1328">
        <v>1117</v>
      </c>
      <c r="K26" s="1328">
        <v>0</v>
      </c>
      <c r="L26" s="1859">
        <v>287474</v>
      </c>
      <c r="O26" s="655"/>
    </row>
    <row r="27" spans="1:15" ht="12" customHeight="1" x14ac:dyDescent="0.2">
      <c r="A27" s="663">
        <v>6324</v>
      </c>
      <c r="B27" s="660" t="s">
        <v>364</v>
      </c>
      <c r="C27" s="661" t="s">
        <v>571</v>
      </c>
      <c r="D27" s="1328">
        <v>39048</v>
      </c>
      <c r="E27" s="1328">
        <v>9848</v>
      </c>
      <c r="F27" s="1328">
        <v>0</v>
      </c>
      <c r="G27" s="1328">
        <v>0</v>
      </c>
      <c r="H27" s="1858">
        <v>48896</v>
      </c>
      <c r="I27" s="1861"/>
      <c r="J27" s="1328">
        <v>8527</v>
      </c>
      <c r="K27" s="1328">
        <v>0</v>
      </c>
      <c r="L27" s="1859">
        <v>57423</v>
      </c>
      <c r="O27" s="655"/>
    </row>
    <row r="28" spans="1:15" ht="12" customHeight="1" x14ac:dyDescent="0.2">
      <c r="A28" s="663">
        <v>6325</v>
      </c>
      <c r="B28" s="660" t="s">
        <v>474</v>
      </c>
      <c r="C28" s="661"/>
      <c r="D28" s="1328">
        <v>0</v>
      </c>
      <c r="E28" s="1328">
        <v>0</v>
      </c>
      <c r="F28" s="1328">
        <v>0</v>
      </c>
      <c r="G28" s="1328">
        <v>0</v>
      </c>
      <c r="H28" s="1858">
        <v>0</v>
      </c>
      <c r="I28" s="1861"/>
      <c r="J28" s="1328">
        <v>0</v>
      </c>
      <c r="K28" s="1328">
        <v>0</v>
      </c>
      <c r="L28" s="1859">
        <v>0</v>
      </c>
      <c r="O28" s="655"/>
    </row>
    <row r="29" spans="1:15" ht="12" customHeight="1" x14ac:dyDescent="0.2">
      <c r="A29" s="663">
        <v>6326</v>
      </c>
      <c r="B29" s="660" t="s">
        <v>665</v>
      </c>
      <c r="C29" s="661" t="s">
        <v>571</v>
      </c>
      <c r="D29" s="1328">
        <v>0</v>
      </c>
      <c r="E29" s="1328">
        <v>0</v>
      </c>
      <c r="F29" s="1328">
        <v>0</v>
      </c>
      <c r="G29" s="1328">
        <v>0</v>
      </c>
      <c r="H29" s="1858">
        <v>0</v>
      </c>
      <c r="I29" s="1328"/>
      <c r="J29" s="1328">
        <v>0</v>
      </c>
      <c r="K29" s="1328">
        <v>0</v>
      </c>
      <c r="L29" s="1859">
        <v>0</v>
      </c>
      <c r="O29" s="655"/>
    </row>
    <row r="30" spans="1:15" ht="12" customHeight="1" x14ac:dyDescent="0.2">
      <c r="A30" s="663">
        <v>6327</v>
      </c>
      <c r="B30" s="660" t="s">
        <v>366</v>
      </c>
      <c r="C30" s="661" t="s">
        <v>571</v>
      </c>
      <c r="D30" s="1328">
        <v>0</v>
      </c>
      <c r="E30" s="1328">
        <v>0</v>
      </c>
      <c r="F30" s="1328">
        <v>0</v>
      </c>
      <c r="G30" s="1328">
        <v>0</v>
      </c>
      <c r="H30" s="1858">
        <v>0</v>
      </c>
      <c r="I30" s="1328"/>
      <c r="J30" s="1328">
        <v>0</v>
      </c>
      <c r="K30" s="1328">
        <v>0</v>
      </c>
      <c r="L30" s="1859">
        <v>0</v>
      </c>
      <c r="O30" s="655"/>
    </row>
    <row r="31" spans="1:15" ht="12" customHeight="1" x14ac:dyDescent="0.2">
      <c r="A31" s="677">
        <v>6328</v>
      </c>
      <c r="B31" s="675" t="s">
        <v>619</v>
      </c>
      <c r="C31" s="674" t="s">
        <v>571</v>
      </c>
      <c r="D31" s="1853">
        <v>0</v>
      </c>
      <c r="E31" s="1853">
        <v>0</v>
      </c>
      <c r="F31" s="1853">
        <v>0</v>
      </c>
      <c r="G31" s="1853">
        <v>0</v>
      </c>
      <c r="H31" s="1853">
        <v>0</v>
      </c>
      <c r="I31" s="1853"/>
      <c r="J31" s="1853">
        <v>0</v>
      </c>
      <c r="K31" s="1853">
        <v>0</v>
      </c>
      <c r="L31" s="1853">
        <v>0</v>
      </c>
      <c r="O31" s="655"/>
    </row>
    <row r="32" spans="1:15" ht="12.75" customHeight="1" x14ac:dyDescent="0.2">
      <c r="A32" s="639" t="s">
        <v>634</v>
      </c>
      <c r="B32" s="661"/>
      <c r="C32" s="621"/>
      <c r="D32" s="1267"/>
      <c r="E32" s="1267"/>
      <c r="F32" s="1267"/>
      <c r="G32" s="1267"/>
      <c r="H32" s="1267"/>
      <c r="I32" s="1267"/>
      <c r="J32" s="1267"/>
      <c r="K32" s="1267"/>
      <c r="L32" s="1267"/>
    </row>
    <row r="33" spans="1:12" ht="9.75" customHeight="1" x14ac:dyDescent="0.2">
      <c r="A33" s="639" t="s">
        <v>635</v>
      </c>
      <c r="B33" s="661"/>
      <c r="C33" s="621"/>
      <c r="D33" s="1259"/>
      <c r="E33" s="1259"/>
      <c r="F33" s="1259"/>
      <c r="G33" s="1259"/>
      <c r="H33" s="1259"/>
      <c r="I33" s="1259"/>
      <c r="J33" s="1259"/>
      <c r="K33" s="1259"/>
      <c r="L33" s="1259"/>
    </row>
    <row r="34" spans="1:12" ht="9.75" customHeight="1" x14ac:dyDescent="0.2">
      <c r="A34" s="639" t="s">
        <v>636</v>
      </c>
      <c r="B34" s="661"/>
      <c r="C34" s="621"/>
      <c r="D34" s="1252"/>
      <c r="E34" s="1268"/>
      <c r="F34" s="1252"/>
      <c r="G34" s="1252"/>
      <c r="H34" s="1252"/>
      <c r="I34" s="1252"/>
      <c r="J34" s="1252"/>
      <c r="K34" s="1252"/>
      <c r="L34" s="1252"/>
    </row>
  </sheetData>
  <mergeCells count="10">
    <mergeCell ref="A4:B5"/>
    <mergeCell ref="D4:H4"/>
    <mergeCell ref="I4:I5"/>
    <mergeCell ref="J4:J5"/>
    <mergeCell ref="G1:K1"/>
    <mergeCell ref="G2:L2"/>
    <mergeCell ref="G3:H3"/>
    <mergeCell ref="K4:K5"/>
    <mergeCell ref="L4:L5"/>
    <mergeCell ref="A1:B1"/>
  </mergeCells>
  <phoneticPr fontId="2" type="noConversion"/>
  <printOptions horizontalCentered="1"/>
  <pageMargins left="0.19685039370078741" right="0.19685039370078741" top="0.6692913385826772" bottom="0.51181102362204722" header="0" footer="0.31496062992125984"/>
  <pageSetup paperSize="9" firstPageNumber="31" fitToWidth="0" orientation="landscape" r:id="rId1"/>
  <headerFooter alignWithMargins="0">
    <oddFooter>&amp;C&amp;P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7">
    <pageSetUpPr fitToPage="1"/>
  </sheetPr>
  <dimension ref="A1:L36"/>
  <sheetViews>
    <sheetView view="pageBreakPreview" zoomScale="75" zoomScaleNormal="100" zoomScaleSheetLayoutView="75" workbookViewId="0">
      <selection sqref="A1:B1"/>
    </sheetView>
  </sheetViews>
  <sheetFormatPr defaultRowHeight="12.75" x14ac:dyDescent="0.2"/>
  <cols>
    <col min="1" max="1" width="4.7109375" style="598" customWidth="1"/>
    <col min="2" max="2" width="35.28515625" style="598" customWidth="1"/>
    <col min="3" max="3" width="0.85546875" style="598" customWidth="1"/>
    <col min="4" max="4" width="10" style="1244" customWidth="1"/>
    <col min="5" max="5" width="11" style="1244" customWidth="1"/>
    <col min="6" max="12" width="10" style="1244" customWidth="1"/>
    <col min="13" max="13" width="3.28515625" style="598" customWidth="1"/>
    <col min="14" max="16384" width="9.140625" style="598"/>
  </cols>
  <sheetData>
    <row r="1" spans="1:12" ht="27.75" customHeight="1" x14ac:dyDescent="0.2">
      <c r="A1" s="3363" t="s">
        <v>184</v>
      </c>
      <c r="B1" s="3075"/>
      <c r="C1" s="597"/>
      <c r="D1" s="1220"/>
      <c r="E1" s="1221"/>
      <c r="F1" s="1221"/>
      <c r="G1" s="3354" t="str">
        <f>[1]Coverpage!I7</f>
        <v>Poland</v>
      </c>
      <c r="H1" s="3354"/>
      <c r="I1" s="3354"/>
      <c r="J1" s="3354"/>
      <c r="K1" s="3354"/>
      <c r="L1" s="1222">
        <f>[1]Coverpage!I9</f>
        <v>964</v>
      </c>
    </row>
    <row r="2" spans="1:12" x14ac:dyDescent="0.2">
      <c r="A2" s="596" t="s">
        <v>44</v>
      </c>
      <c r="B2" s="630"/>
      <c r="C2" s="619"/>
      <c r="D2" s="1221"/>
      <c r="E2" s="1221"/>
      <c r="F2" s="1221"/>
      <c r="G2" s="3355" t="s">
        <v>549</v>
      </c>
      <c r="H2" s="3355"/>
      <c r="I2" s="3355"/>
      <c r="J2" s="3355"/>
      <c r="K2" s="3355"/>
      <c r="L2" s="3355"/>
    </row>
    <row r="3" spans="1:12" ht="12" customHeight="1" x14ac:dyDescent="0.2">
      <c r="A3" s="622"/>
      <c r="B3" s="602"/>
      <c r="C3" s="603"/>
      <c r="D3" s="1224"/>
      <c r="E3" s="1225"/>
      <c r="F3" s="1225"/>
      <c r="G3" s="3356" t="s">
        <v>550</v>
      </c>
      <c r="H3" s="3356"/>
      <c r="I3" s="1226">
        <v>2010</v>
      </c>
      <c r="J3" s="1225"/>
      <c r="K3" s="1225"/>
      <c r="L3" s="1227"/>
    </row>
    <row r="4" spans="1:12" ht="12" customHeight="1" x14ac:dyDescent="0.2">
      <c r="A4" s="3357" t="s">
        <v>45</v>
      </c>
      <c r="B4" s="3358"/>
      <c r="C4" s="601"/>
      <c r="D4" s="3414" t="s">
        <v>552</v>
      </c>
      <c r="E4" s="3415"/>
      <c r="F4" s="3415"/>
      <c r="G4" s="3415"/>
      <c r="H4" s="3416"/>
      <c r="I4" s="3350" t="s">
        <v>553</v>
      </c>
      <c r="J4" s="3362" t="s">
        <v>554</v>
      </c>
      <c r="K4" s="3350" t="s">
        <v>555</v>
      </c>
      <c r="L4" s="3352" t="s">
        <v>60</v>
      </c>
    </row>
    <row r="5" spans="1:12" ht="30" customHeight="1" x14ac:dyDescent="0.2">
      <c r="A5" s="3357"/>
      <c r="B5" s="3358"/>
      <c r="C5" s="601"/>
      <c r="D5" s="2043" t="s">
        <v>556</v>
      </c>
      <c r="E5" s="2044" t="s">
        <v>557</v>
      </c>
      <c r="F5" s="2042" t="s">
        <v>558</v>
      </c>
      <c r="G5" s="2044" t="s">
        <v>555</v>
      </c>
      <c r="H5" s="2042" t="s">
        <v>61</v>
      </c>
      <c r="I5" s="3351"/>
      <c r="J5" s="3362"/>
      <c r="K5" s="3351"/>
      <c r="L5" s="3352"/>
    </row>
    <row r="6" spans="1:12" ht="10.5" customHeight="1" x14ac:dyDescent="0.2">
      <c r="A6" s="623"/>
      <c r="B6" s="604"/>
      <c r="C6" s="604"/>
      <c r="D6" s="1228" t="s">
        <v>559</v>
      </c>
      <c r="E6" s="1229" t="s">
        <v>560</v>
      </c>
      <c r="F6" s="1230" t="s">
        <v>561</v>
      </c>
      <c r="G6" s="1229" t="s">
        <v>562</v>
      </c>
      <c r="H6" s="1230" t="s">
        <v>563</v>
      </c>
      <c r="I6" s="1229" t="s">
        <v>564</v>
      </c>
      <c r="J6" s="1230" t="s">
        <v>565</v>
      </c>
      <c r="K6" s="1229" t="s">
        <v>566</v>
      </c>
      <c r="L6" s="1231" t="s">
        <v>567</v>
      </c>
    </row>
    <row r="7" spans="1:12" ht="10.5" customHeight="1" x14ac:dyDescent="0.2">
      <c r="A7" s="626"/>
      <c r="B7" s="605" t="s">
        <v>568</v>
      </c>
      <c r="C7" s="618"/>
      <c r="D7" s="1269" t="str">
        <f>IF([8]Coverage!J18="","",[8]Coverage!J18)</f>
        <v>A</v>
      </c>
      <c r="E7" s="1269" t="str">
        <f>IF([8]Coverage!K18="","",[8]Coverage!K18)</f>
        <v>A</v>
      </c>
      <c r="F7" s="1269" t="str">
        <f>IF([8]Coverage!L18="","",[8]Coverage!L18)</f>
        <v>A</v>
      </c>
      <c r="G7" s="1269" t="str">
        <f>IF([8]Coverage!M18="","",[8]Coverage!M18)</f>
        <v>A</v>
      </c>
      <c r="H7" s="1269" t="str">
        <f>IF([8]Coverage!M18="","",[8]Coverage!M18)</f>
        <v>A</v>
      </c>
      <c r="I7" s="1269" t="str">
        <f>IF([8]Coverage!N18="","",[8]Coverage!N18)</f>
        <v/>
      </c>
      <c r="J7" s="1269" t="str">
        <f>IF([8]Coverage!O18="","",[8]Coverage!O18)</f>
        <v>A</v>
      </c>
      <c r="K7" s="1269" t="str">
        <f>IF([8]Coverage!P18="","",[8]Coverage!P18)</f>
        <v>A</v>
      </c>
      <c r="L7" s="1269" t="str">
        <f>IF([8]Coverage!P18="","",[8]Coverage!P18)</f>
        <v>A</v>
      </c>
    </row>
    <row r="8" spans="1:12" s="897" customFormat="1" ht="15" customHeight="1" x14ac:dyDescent="0.2">
      <c r="A8" s="650">
        <v>7</v>
      </c>
      <c r="B8" s="825" t="s">
        <v>388</v>
      </c>
      <c r="C8" s="911" t="s">
        <v>571</v>
      </c>
      <c r="D8" s="1326">
        <v>348019</v>
      </c>
      <c r="E8" s="1326">
        <v>74251</v>
      </c>
      <c r="F8" s="1326">
        <v>248739</v>
      </c>
      <c r="G8" s="1326">
        <v>-123804</v>
      </c>
      <c r="H8" s="1326">
        <v>547205</v>
      </c>
      <c r="I8" s="1326"/>
      <c r="J8" s="1326">
        <v>216797</v>
      </c>
      <c r="K8" s="1326">
        <v>-105391</v>
      </c>
      <c r="L8" s="1326">
        <v>658611</v>
      </c>
    </row>
    <row r="9" spans="1:12" s="897" customFormat="1" ht="16.5" customHeight="1" x14ac:dyDescent="0.2">
      <c r="A9" s="625">
        <v>701</v>
      </c>
      <c r="B9" s="637" t="s">
        <v>659</v>
      </c>
      <c r="C9" s="894" t="s">
        <v>571</v>
      </c>
      <c r="D9" s="1327">
        <v>77614</v>
      </c>
      <c r="E9" s="1327">
        <v>8985</v>
      </c>
      <c r="F9" s="1327">
        <v>96</v>
      </c>
      <c r="G9" s="1327">
        <v>-6965</v>
      </c>
      <c r="H9" s="1327">
        <v>79730</v>
      </c>
      <c r="I9" s="1327"/>
      <c r="J9" s="1327">
        <v>19403</v>
      </c>
      <c r="K9" s="1327">
        <v>-15122</v>
      </c>
      <c r="L9" s="1327">
        <v>84011</v>
      </c>
    </row>
    <row r="10" spans="1:12" ht="11.25" customHeight="1" x14ac:dyDescent="0.2">
      <c r="A10" s="626">
        <v>7017</v>
      </c>
      <c r="B10" s="638" t="s">
        <v>392</v>
      </c>
      <c r="C10" s="607" t="s">
        <v>571</v>
      </c>
      <c r="D10" s="1328">
        <v>33728</v>
      </c>
      <c r="E10" s="1328">
        <v>1234</v>
      </c>
      <c r="F10" s="1328">
        <v>96</v>
      </c>
      <c r="G10" s="1328">
        <v>-991</v>
      </c>
      <c r="H10" s="1328">
        <v>34067</v>
      </c>
      <c r="I10" s="1328"/>
      <c r="J10" s="1328">
        <v>2096</v>
      </c>
      <c r="K10" s="1328">
        <v>0</v>
      </c>
      <c r="L10" s="1329">
        <v>36163</v>
      </c>
    </row>
    <row r="11" spans="1:12" ht="12" customHeight="1" x14ac:dyDescent="0.2">
      <c r="A11" s="626">
        <v>7018</v>
      </c>
      <c r="B11" s="638" t="s">
        <v>676</v>
      </c>
      <c r="C11" s="607"/>
      <c r="D11" s="1328">
        <v>12175</v>
      </c>
      <c r="E11" s="1328">
        <v>0</v>
      </c>
      <c r="F11" s="1328">
        <v>0</v>
      </c>
      <c r="G11" s="1328">
        <v>0</v>
      </c>
      <c r="H11" s="1328">
        <v>12175</v>
      </c>
      <c r="I11" s="1328"/>
      <c r="J11" s="1328">
        <v>1770</v>
      </c>
      <c r="K11" s="1328">
        <v>-13945</v>
      </c>
      <c r="L11" s="1329">
        <v>0</v>
      </c>
    </row>
    <row r="12" spans="1:12" s="897" customFormat="1" ht="16.5" customHeight="1" x14ac:dyDescent="0.2">
      <c r="A12" s="625">
        <v>702</v>
      </c>
      <c r="B12" s="637" t="s">
        <v>396</v>
      </c>
      <c r="C12" s="894" t="s">
        <v>571</v>
      </c>
      <c r="D12" s="1327">
        <v>19056</v>
      </c>
      <c r="E12" s="1327">
        <v>401</v>
      </c>
      <c r="F12" s="1327">
        <v>0</v>
      </c>
      <c r="G12" s="1327">
        <v>-116</v>
      </c>
      <c r="H12" s="1327">
        <v>19341</v>
      </c>
      <c r="I12" s="1327"/>
      <c r="J12" s="1327">
        <v>40</v>
      </c>
      <c r="K12" s="1327">
        <v>-239</v>
      </c>
      <c r="L12" s="1330">
        <v>19142</v>
      </c>
    </row>
    <row r="13" spans="1:12" s="897" customFormat="1" ht="16.5" customHeight="1" x14ac:dyDescent="0.2">
      <c r="A13" s="625">
        <v>703</v>
      </c>
      <c r="B13" s="637" t="s">
        <v>398</v>
      </c>
      <c r="C13" s="894" t="s">
        <v>571</v>
      </c>
      <c r="D13" s="1327">
        <v>24393</v>
      </c>
      <c r="E13" s="1327">
        <v>1530</v>
      </c>
      <c r="F13" s="1327">
        <v>0</v>
      </c>
      <c r="G13" s="1327">
        <v>-89</v>
      </c>
      <c r="H13" s="1327">
        <v>25834</v>
      </c>
      <c r="I13" s="1327"/>
      <c r="J13" s="1327">
        <v>4251</v>
      </c>
      <c r="K13" s="1327">
        <v>-2180</v>
      </c>
      <c r="L13" s="1330">
        <v>27905</v>
      </c>
    </row>
    <row r="14" spans="1:12" s="897" customFormat="1" ht="16.5" customHeight="1" x14ac:dyDescent="0.2">
      <c r="A14" s="625">
        <v>704</v>
      </c>
      <c r="B14" s="637" t="s">
        <v>202</v>
      </c>
      <c r="C14" s="894" t="s">
        <v>571</v>
      </c>
      <c r="D14" s="1327">
        <v>32702</v>
      </c>
      <c r="E14" s="1327">
        <v>24034</v>
      </c>
      <c r="F14" s="1327">
        <v>0</v>
      </c>
      <c r="G14" s="1327">
        <v>-6165</v>
      </c>
      <c r="H14" s="1327">
        <v>50571</v>
      </c>
      <c r="I14" s="1327"/>
      <c r="J14" s="1327">
        <v>39124</v>
      </c>
      <c r="K14" s="1327">
        <v>-5052</v>
      </c>
      <c r="L14" s="1330">
        <v>84643</v>
      </c>
    </row>
    <row r="15" spans="1:12" ht="10.5" customHeight="1" x14ac:dyDescent="0.2">
      <c r="A15" s="626">
        <v>7042</v>
      </c>
      <c r="B15" s="638" t="s">
        <v>46</v>
      </c>
      <c r="C15" s="607" t="s">
        <v>571</v>
      </c>
      <c r="D15" s="1328">
        <v>11331</v>
      </c>
      <c r="E15" s="1328">
        <v>2383</v>
      </c>
      <c r="F15" s="1328">
        <v>0</v>
      </c>
      <c r="G15" s="1328">
        <v>-3421</v>
      </c>
      <c r="H15" s="1328">
        <v>10293</v>
      </c>
      <c r="I15" s="1328"/>
      <c r="J15" s="1328">
        <v>2934</v>
      </c>
      <c r="K15" s="1328">
        <v>-1704</v>
      </c>
      <c r="L15" s="1329">
        <v>11523</v>
      </c>
    </row>
    <row r="16" spans="1:12" ht="10.5" customHeight="1" x14ac:dyDescent="0.2">
      <c r="A16" s="626">
        <v>7043</v>
      </c>
      <c r="B16" s="638" t="s">
        <v>520</v>
      </c>
      <c r="C16" s="607" t="s">
        <v>571</v>
      </c>
      <c r="D16" s="1328">
        <v>1023</v>
      </c>
      <c r="E16" s="1328">
        <v>15</v>
      </c>
      <c r="F16" s="1328">
        <v>0</v>
      </c>
      <c r="G16" s="1328">
        <v>-1</v>
      </c>
      <c r="H16" s="1328">
        <v>1037</v>
      </c>
      <c r="I16" s="1328"/>
      <c r="J16" s="1328">
        <v>9</v>
      </c>
      <c r="K16" s="1328">
        <v>-5</v>
      </c>
      <c r="L16" s="1329">
        <v>1041</v>
      </c>
    </row>
    <row r="17" spans="1:12" ht="10.5" customHeight="1" x14ac:dyDescent="0.2">
      <c r="A17" s="626">
        <v>7044</v>
      </c>
      <c r="B17" s="638" t="s">
        <v>521</v>
      </c>
      <c r="C17" s="607" t="s">
        <v>571</v>
      </c>
      <c r="D17" s="1328">
        <v>1683</v>
      </c>
      <c r="E17" s="1328">
        <v>143</v>
      </c>
      <c r="F17" s="1328">
        <v>0</v>
      </c>
      <c r="G17" s="1328">
        <v>-2</v>
      </c>
      <c r="H17" s="1328">
        <v>1824</v>
      </c>
      <c r="I17" s="1328"/>
      <c r="J17" s="1328">
        <v>659</v>
      </c>
      <c r="K17" s="1328">
        <v>-214</v>
      </c>
      <c r="L17" s="1329">
        <v>2269</v>
      </c>
    </row>
    <row r="18" spans="1:12" ht="10.5" customHeight="1" x14ac:dyDescent="0.2">
      <c r="A18" s="626">
        <v>7045</v>
      </c>
      <c r="B18" s="638" t="s">
        <v>522</v>
      </c>
      <c r="C18" s="607" t="s">
        <v>571</v>
      </c>
      <c r="D18" s="1328">
        <v>13192</v>
      </c>
      <c r="E18" s="1328">
        <v>19240</v>
      </c>
      <c r="F18" s="1328">
        <v>0</v>
      </c>
      <c r="G18" s="1328">
        <v>-44</v>
      </c>
      <c r="H18" s="1328">
        <v>32388</v>
      </c>
      <c r="I18" s="1328"/>
      <c r="J18" s="1328">
        <v>33541</v>
      </c>
      <c r="K18" s="1328">
        <v>-2951</v>
      </c>
      <c r="L18" s="1329">
        <v>62978</v>
      </c>
    </row>
    <row r="19" spans="1:12" ht="10.5" customHeight="1" x14ac:dyDescent="0.2">
      <c r="A19" s="626">
        <v>7046</v>
      </c>
      <c r="B19" s="638" t="s">
        <v>460</v>
      </c>
      <c r="C19" s="607" t="s">
        <v>571</v>
      </c>
      <c r="D19" s="1328">
        <v>118</v>
      </c>
      <c r="E19" s="1328">
        <v>3</v>
      </c>
      <c r="F19" s="1328">
        <v>0</v>
      </c>
      <c r="G19" s="1328">
        <v>-1</v>
      </c>
      <c r="H19" s="1328">
        <v>120</v>
      </c>
      <c r="I19" s="1328"/>
      <c r="J19" s="1328">
        <v>21</v>
      </c>
      <c r="K19" s="1328">
        <v>0</v>
      </c>
      <c r="L19" s="1329">
        <v>141</v>
      </c>
    </row>
    <row r="20" spans="1:12" s="897" customFormat="1" ht="16.5" customHeight="1" x14ac:dyDescent="0.2">
      <c r="A20" s="625">
        <v>705</v>
      </c>
      <c r="B20" s="637" t="s">
        <v>407</v>
      </c>
      <c r="C20" s="894" t="s">
        <v>571</v>
      </c>
      <c r="D20" s="1327">
        <v>526</v>
      </c>
      <c r="E20" s="1327">
        <v>782</v>
      </c>
      <c r="F20" s="1327">
        <v>0</v>
      </c>
      <c r="G20" s="1327">
        <v>-20</v>
      </c>
      <c r="H20" s="1327">
        <v>1288</v>
      </c>
      <c r="I20" s="1327"/>
      <c r="J20" s="1327">
        <v>8454</v>
      </c>
      <c r="K20" s="1327">
        <v>-336</v>
      </c>
      <c r="L20" s="1330">
        <v>9406</v>
      </c>
    </row>
    <row r="21" spans="1:12" s="897" customFormat="1" ht="16.5" customHeight="1" x14ac:dyDescent="0.2">
      <c r="A21" s="625">
        <v>706</v>
      </c>
      <c r="B21" s="637" t="s">
        <v>409</v>
      </c>
      <c r="C21" s="894" t="s">
        <v>571</v>
      </c>
      <c r="D21" s="1327">
        <v>1346</v>
      </c>
      <c r="E21" s="1327">
        <v>908</v>
      </c>
      <c r="F21" s="1327">
        <v>0</v>
      </c>
      <c r="G21" s="1327">
        <v>-393</v>
      </c>
      <c r="H21" s="1327">
        <v>1861</v>
      </c>
      <c r="I21" s="1327"/>
      <c r="J21" s="1327">
        <v>13257</v>
      </c>
      <c r="K21" s="1327">
        <v>-1303</v>
      </c>
      <c r="L21" s="1330">
        <v>13815</v>
      </c>
    </row>
    <row r="22" spans="1:12" s="897" customFormat="1" ht="16.5" customHeight="1" x14ac:dyDescent="0.2">
      <c r="A22" s="625">
        <v>707</v>
      </c>
      <c r="B22" s="637" t="s">
        <v>411</v>
      </c>
      <c r="C22" s="894" t="s">
        <v>571</v>
      </c>
      <c r="D22" s="1327">
        <v>6061</v>
      </c>
      <c r="E22" s="1327">
        <v>12396</v>
      </c>
      <c r="F22" s="1327">
        <v>58722</v>
      </c>
      <c r="G22" s="1327">
        <v>-12272</v>
      </c>
      <c r="H22" s="1327">
        <v>64907</v>
      </c>
      <c r="I22" s="1327"/>
      <c r="J22" s="1327">
        <v>33684</v>
      </c>
      <c r="K22" s="1327">
        <v>-28345</v>
      </c>
      <c r="L22" s="1330">
        <v>70246</v>
      </c>
    </row>
    <row r="23" spans="1:12" ht="10.5" customHeight="1" x14ac:dyDescent="0.2">
      <c r="A23" s="626">
        <v>7072</v>
      </c>
      <c r="B23" s="638" t="s">
        <v>776</v>
      </c>
      <c r="C23" s="607" t="s">
        <v>571</v>
      </c>
      <c r="D23" s="1328">
        <v>2396</v>
      </c>
      <c r="E23" s="1328">
        <v>3778</v>
      </c>
      <c r="F23" s="1328">
        <v>21258</v>
      </c>
      <c r="G23" s="1328">
        <v>-3171</v>
      </c>
      <c r="H23" s="1328">
        <v>24261</v>
      </c>
      <c r="I23" s="1328"/>
      <c r="J23" s="1328">
        <v>11561</v>
      </c>
      <c r="K23" s="1328">
        <v>-9977</v>
      </c>
      <c r="L23" s="1329">
        <v>25845</v>
      </c>
    </row>
    <row r="24" spans="1:12" ht="10.5" customHeight="1" x14ac:dyDescent="0.2">
      <c r="A24" s="626">
        <v>7073</v>
      </c>
      <c r="B24" s="638" t="s">
        <v>777</v>
      </c>
      <c r="C24" s="607" t="s">
        <v>571</v>
      </c>
      <c r="D24" s="1328">
        <v>587</v>
      </c>
      <c r="E24" s="1328">
        <v>8072</v>
      </c>
      <c r="F24" s="1328">
        <v>36584</v>
      </c>
      <c r="G24" s="1328">
        <v>-8758</v>
      </c>
      <c r="H24" s="1328">
        <v>36485</v>
      </c>
      <c r="I24" s="1328"/>
      <c r="J24" s="1328">
        <v>20612</v>
      </c>
      <c r="K24" s="1328">
        <v>-17762</v>
      </c>
      <c r="L24" s="1329">
        <v>39335</v>
      </c>
    </row>
    <row r="25" spans="1:12" ht="10.5" customHeight="1" x14ac:dyDescent="0.2">
      <c r="A25" s="626">
        <v>7074</v>
      </c>
      <c r="B25" s="638" t="s">
        <v>778</v>
      </c>
      <c r="C25" s="607" t="s">
        <v>571</v>
      </c>
      <c r="D25" s="1328">
        <v>986</v>
      </c>
      <c r="E25" s="1328">
        <v>148</v>
      </c>
      <c r="F25" s="1328">
        <v>176</v>
      </c>
      <c r="G25" s="1328">
        <v>-41</v>
      </c>
      <c r="H25" s="1328">
        <v>1269</v>
      </c>
      <c r="I25" s="1328"/>
      <c r="J25" s="1328">
        <v>157</v>
      </c>
      <c r="K25" s="1328">
        <v>-79</v>
      </c>
      <c r="L25" s="1329">
        <v>1347</v>
      </c>
    </row>
    <row r="26" spans="1:12" s="897" customFormat="1" ht="16.5" customHeight="1" x14ac:dyDescent="0.2">
      <c r="A26" s="625">
        <v>708</v>
      </c>
      <c r="B26" s="637" t="s">
        <v>416</v>
      </c>
      <c r="C26" s="894" t="s">
        <v>571</v>
      </c>
      <c r="D26" s="1327">
        <v>3365</v>
      </c>
      <c r="E26" s="1327">
        <v>2294</v>
      </c>
      <c r="F26" s="1327">
        <v>0</v>
      </c>
      <c r="G26" s="1327">
        <v>-892</v>
      </c>
      <c r="H26" s="1327">
        <v>4767</v>
      </c>
      <c r="I26" s="1327"/>
      <c r="J26" s="1327">
        <v>16495</v>
      </c>
      <c r="K26" s="1327">
        <v>-1337</v>
      </c>
      <c r="L26" s="1330">
        <v>19925</v>
      </c>
    </row>
    <row r="27" spans="1:12" s="897" customFormat="1" ht="16.5" customHeight="1" x14ac:dyDescent="0.2">
      <c r="A27" s="625">
        <v>709</v>
      </c>
      <c r="B27" s="637" t="s">
        <v>418</v>
      </c>
      <c r="C27" s="894" t="s">
        <v>571</v>
      </c>
      <c r="D27" s="1327">
        <v>49049</v>
      </c>
      <c r="E27" s="1327">
        <v>18364</v>
      </c>
      <c r="F27" s="1327">
        <v>0</v>
      </c>
      <c r="G27" s="1327">
        <v>-11661</v>
      </c>
      <c r="H27" s="1327">
        <v>55752</v>
      </c>
      <c r="I27" s="1327"/>
      <c r="J27" s="1327">
        <v>55970</v>
      </c>
      <c r="K27" s="1327">
        <v>-35884</v>
      </c>
      <c r="L27" s="1330">
        <v>75838</v>
      </c>
    </row>
    <row r="28" spans="1:12" ht="10.5" customHeight="1" x14ac:dyDescent="0.2">
      <c r="A28" s="626">
        <v>7091</v>
      </c>
      <c r="B28" s="638" t="s">
        <v>779</v>
      </c>
      <c r="C28" s="607" t="s">
        <v>571</v>
      </c>
      <c r="D28" s="1328">
        <v>549</v>
      </c>
      <c r="E28" s="1331">
        <v>0</v>
      </c>
      <c r="F28" s="1331">
        <v>0</v>
      </c>
      <c r="G28" s="1331">
        <v>0</v>
      </c>
      <c r="H28" s="1332">
        <v>549</v>
      </c>
      <c r="I28" s="1331"/>
      <c r="J28" s="1331">
        <v>26293</v>
      </c>
      <c r="K28" s="1331">
        <v>-537</v>
      </c>
      <c r="L28" s="1329">
        <v>26305</v>
      </c>
    </row>
    <row r="29" spans="1:12" ht="10.5" customHeight="1" x14ac:dyDescent="0.2">
      <c r="A29" s="626">
        <v>7092</v>
      </c>
      <c r="B29" s="638" t="s">
        <v>673</v>
      </c>
      <c r="C29" s="607" t="s">
        <v>571</v>
      </c>
      <c r="D29" s="1328">
        <v>821</v>
      </c>
      <c r="E29" s="1331">
        <v>9</v>
      </c>
      <c r="F29" s="1331">
        <v>0</v>
      </c>
      <c r="G29" s="1331">
        <v>-1</v>
      </c>
      <c r="H29" s="1332">
        <v>829</v>
      </c>
      <c r="I29" s="1331"/>
      <c r="J29" s="1331">
        <v>22127</v>
      </c>
      <c r="K29" s="1331">
        <v>-15</v>
      </c>
      <c r="L29" s="1329">
        <v>22941</v>
      </c>
    </row>
    <row r="30" spans="1:12" ht="10.5" customHeight="1" x14ac:dyDescent="0.2">
      <c r="A30" s="626">
        <v>7094</v>
      </c>
      <c r="B30" s="638" t="s">
        <v>674</v>
      </c>
      <c r="C30" s="607" t="s">
        <v>571</v>
      </c>
      <c r="D30" s="1328">
        <v>11760</v>
      </c>
      <c r="E30" s="1331">
        <v>18272</v>
      </c>
      <c r="F30" s="1331">
        <v>0</v>
      </c>
      <c r="G30" s="1331">
        <v>-11652</v>
      </c>
      <c r="H30" s="1332">
        <v>18380</v>
      </c>
      <c r="I30" s="1331"/>
      <c r="J30" s="1331">
        <v>69</v>
      </c>
      <c r="K30" s="1331">
        <v>-283</v>
      </c>
      <c r="L30" s="1329">
        <v>18166</v>
      </c>
    </row>
    <row r="31" spans="1:12" s="897" customFormat="1" ht="16.5" customHeight="1" x14ac:dyDescent="0.2">
      <c r="A31" s="642">
        <v>710</v>
      </c>
      <c r="B31" s="643" t="s">
        <v>423</v>
      </c>
      <c r="C31" s="899" t="s">
        <v>571</v>
      </c>
      <c r="D31" s="1333">
        <v>133907</v>
      </c>
      <c r="E31" s="1333">
        <v>4557</v>
      </c>
      <c r="F31" s="1333">
        <v>189921</v>
      </c>
      <c r="G31" s="1333">
        <v>-85231</v>
      </c>
      <c r="H31" s="1333">
        <v>243154</v>
      </c>
      <c r="I31" s="1333"/>
      <c r="J31" s="1333">
        <v>26119</v>
      </c>
      <c r="K31" s="1333">
        <v>-15593</v>
      </c>
      <c r="L31" s="1333">
        <v>253680</v>
      </c>
    </row>
    <row r="32" spans="1:12" ht="12.75" customHeight="1" x14ac:dyDescent="0.2">
      <c r="A32" s="614" t="s">
        <v>58</v>
      </c>
      <c r="B32" s="607"/>
      <c r="C32" s="607"/>
      <c r="D32" s="1236"/>
      <c r="E32" s="1236"/>
      <c r="F32" s="1236"/>
      <c r="G32" s="1236"/>
      <c r="H32" s="1236"/>
      <c r="I32" s="1236"/>
      <c r="J32" s="1236"/>
      <c r="K32" s="1236"/>
      <c r="L32" s="1236"/>
    </row>
    <row r="33" spans="1:12" ht="9.75" customHeight="1" x14ac:dyDescent="0.2">
      <c r="A33" s="614" t="s">
        <v>59</v>
      </c>
      <c r="B33" s="607"/>
      <c r="C33" s="607"/>
      <c r="D33" s="1236"/>
      <c r="E33" s="1236"/>
      <c r="F33" s="1236"/>
      <c r="G33" s="1236"/>
      <c r="H33" s="1236"/>
      <c r="I33" s="1236"/>
      <c r="J33" s="1236"/>
      <c r="K33" s="1236"/>
      <c r="L33" s="1236"/>
    </row>
    <row r="34" spans="1:12" ht="9.75" customHeight="1" x14ac:dyDescent="0.2">
      <c r="A34" s="659" t="s">
        <v>675</v>
      </c>
      <c r="B34" s="607"/>
      <c r="C34" s="607"/>
      <c r="D34" s="1236"/>
      <c r="E34" s="1236"/>
      <c r="F34" s="1236"/>
      <c r="G34" s="1236"/>
      <c r="H34" s="1236"/>
      <c r="I34" s="1236"/>
      <c r="J34" s="1236"/>
      <c r="K34" s="1236"/>
      <c r="L34" s="1236"/>
    </row>
    <row r="35" spans="1:12" ht="10.5" customHeight="1" x14ac:dyDescent="0.2"/>
    <row r="36" spans="1:12" ht="10.5" customHeight="1" x14ac:dyDescent="0.2"/>
  </sheetData>
  <mergeCells count="10">
    <mergeCell ref="A4:B5"/>
    <mergeCell ref="D4:H4"/>
    <mergeCell ref="I4:I5"/>
    <mergeCell ref="J4:J5"/>
    <mergeCell ref="G1:K1"/>
    <mergeCell ref="G2:L2"/>
    <mergeCell ref="G3:H3"/>
    <mergeCell ref="K4:K5"/>
    <mergeCell ref="L4:L5"/>
    <mergeCell ref="A1:B1"/>
  </mergeCells>
  <phoneticPr fontId="2" type="noConversion"/>
  <printOptions horizontalCentered="1"/>
  <pageMargins left="0.19685039370078741" right="0.19685039370078741" top="0.6692913385826772" bottom="0.51181102362204722" header="0" footer="0.31496062992125984"/>
  <pageSetup paperSize="9" firstPageNumber="31" fitToWidth="0" orientation="landscape" r:id="rId1"/>
  <headerFooter alignWithMargins="0">
    <oddFooter>&amp;C&amp;P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8">
    <pageSetUpPr fitToPage="1"/>
  </sheetPr>
  <dimension ref="A1:L38"/>
  <sheetViews>
    <sheetView view="pageBreakPreview" zoomScale="75" zoomScaleNormal="100" zoomScaleSheetLayoutView="75" workbookViewId="0">
      <selection sqref="A1:B1"/>
    </sheetView>
  </sheetViews>
  <sheetFormatPr defaultRowHeight="12.75" x14ac:dyDescent="0.2"/>
  <cols>
    <col min="1" max="1" width="4.7109375" style="598" customWidth="1"/>
    <col min="2" max="2" width="35.28515625" style="598" customWidth="1"/>
    <col min="3" max="3" width="0.85546875" style="598" customWidth="1"/>
    <col min="4" max="4" width="10" style="1244" customWidth="1"/>
    <col min="5" max="5" width="10.85546875" style="1244" customWidth="1"/>
    <col min="6" max="12" width="10" style="1244" customWidth="1"/>
    <col min="13" max="13" width="3.28515625" style="598" customWidth="1"/>
    <col min="14" max="16384" width="9.140625" style="598"/>
  </cols>
  <sheetData>
    <row r="1" spans="1:12" ht="27.75" customHeight="1" x14ac:dyDescent="0.2">
      <c r="A1" s="3363" t="s">
        <v>184</v>
      </c>
      <c r="B1" s="3075"/>
      <c r="C1" s="597"/>
      <c r="D1" s="1220"/>
      <c r="E1" s="1221"/>
      <c r="F1" s="1221"/>
      <c r="G1" s="3354" t="str">
        <f>[1]Coverpage!I7</f>
        <v>Poland</v>
      </c>
      <c r="H1" s="3354"/>
      <c r="I1" s="3354"/>
      <c r="J1" s="3354"/>
      <c r="K1" s="3354"/>
      <c r="L1" s="1222">
        <f>[1]Coverpage!I9</f>
        <v>964</v>
      </c>
    </row>
    <row r="2" spans="1:12" x14ac:dyDescent="0.2">
      <c r="A2" s="596" t="s">
        <v>677</v>
      </c>
      <c r="B2" s="630"/>
      <c r="C2" s="619"/>
      <c r="D2" s="1221"/>
      <c r="E2" s="1221"/>
      <c r="F2" s="1221"/>
      <c r="G2" s="3355" t="s">
        <v>549</v>
      </c>
      <c r="H2" s="3355"/>
      <c r="I2" s="3355"/>
      <c r="J2" s="3355"/>
      <c r="K2" s="3355"/>
      <c r="L2" s="3355"/>
    </row>
    <row r="3" spans="1:12" ht="12" customHeight="1" x14ac:dyDescent="0.2">
      <c r="A3" s="622"/>
      <c r="B3" s="602"/>
      <c r="C3" s="603"/>
      <c r="D3" s="1224"/>
      <c r="E3" s="1225"/>
      <c r="F3" s="1225"/>
      <c r="G3" s="3356" t="s">
        <v>550</v>
      </c>
      <c r="H3" s="3356"/>
      <c r="I3" s="1226">
        <v>2010</v>
      </c>
      <c r="J3" s="1225"/>
      <c r="K3" s="1225"/>
      <c r="L3" s="1227"/>
    </row>
    <row r="4" spans="1:12" ht="12" customHeight="1" x14ac:dyDescent="0.2">
      <c r="A4" s="3357" t="s">
        <v>678</v>
      </c>
      <c r="B4" s="3358"/>
      <c r="C4" s="601"/>
      <c r="D4" s="3414" t="s">
        <v>552</v>
      </c>
      <c r="E4" s="3415"/>
      <c r="F4" s="3415"/>
      <c r="G4" s="3415"/>
      <c r="H4" s="3416"/>
      <c r="I4" s="3350" t="s">
        <v>553</v>
      </c>
      <c r="J4" s="3362" t="s">
        <v>554</v>
      </c>
      <c r="K4" s="3350" t="s">
        <v>555</v>
      </c>
      <c r="L4" s="3352" t="s">
        <v>60</v>
      </c>
    </row>
    <row r="5" spans="1:12" ht="34.5" x14ac:dyDescent="0.2">
      <c r="A5" s="3357"/>
      <c r="B5" s="3358"/>
      <c r="C5" s="601"/>
      <c r="D5" s="2043" t="s">
        <v>556</v>
      </c>
      <c r="E5" s="2044" t="s">
        <v>557</v>
      </c>
      <c r="F5" s="2042" t="s">
        <v>558</v>
      </c>
      <c r="G5" s="2044" t="s">
        <v>555</v>
      </c>
      <c r="H5" s="2042" t="s">
        <v>61</v>
      </c>
      <c r="I5" s="3351"/>
      <c r="J5" s="3362"/>
      <c r="K5" s="3351"/>
      <c r="L5" s="3352"/>
    </row>
    <row r="6" spans="1:12" ht="10.5" customHeight="1" x14ac:dyDescent="0.2">
      <c r="A6" s="623"/>
      <c r="B6" s="604"/>
      <c r="C6" s="604"/>
      <c r="D6" s="1228" t="s">
        <v>559</v>
      </c>
      <c r="E6" s="1229" t="s">
        <v>560</v>
      </c>
      <c r="F6" s="1230" t="s">
        <v>561</v>
      </c>
      <c r="G6" s="1229" t="s">
        <v>562</v>
      </c>
      <c r="H6" s="1230" t="s">
        <v>563</v>
      </c>
      <c r="I6" s="1229" t="s">
        <v>564</v>
      </c>
      <c r="J6" s="1230" t="s">
        <v>565</v>
      </c>
      <c r="K6" s="1229" t="s">
        <v>566</v>
      </c>
      <c r="L6" s="1231" t="s">
        <v>567</v>
      </c>
    </row>
    <row r="7" spans="1:12" ht="10.5" customHeight="1" x14ac:dyDescent="0.2">
      <c r="A7" s="626"/>
      <c r="B7" s="605" t="s">
        <v>568</v>
      </c>
      <c r="C7" s="618"/>
      <c r="D7" s="1269" t="str">
        <f>IF([8]Coverage!J18="","",[8]Coverage!J18)</f>
        <v>A</v>
      </c>
      <c r="E7" s="1269" t="str">
        <f>IF([8]Coverage!K18="","",[8]Coverage!K18)</f>
        <v>A</v>
      </c>
      <c r="F7" s="1269" t="str">
        <f>IF([8]Coverage!L18="","",[8]Coverage!L18)</f>
        <v>A</v>
      </c>
      <c r="G7" s="1269" t="str">
        <f>IF([8]Coverage!M18="","",[8]Coverage!M18)</f>
        <v>A</v>
      </c>
      <c r="H7" s="1269" t="str">
        <f>IF([8]Coverage!M18="","",[8]Coverage!M18)</f>
        <v>A</v>
      </c>
      <c r="I7" s="1269" t="str">
        <f>IF([8]Coverage!N18="","",[8]Coverage!N18)</f>
        <v/>
      </c>
      <c r="J7" s="1269" t="str">
        <f>IF([8]Coverage!O18="","",[8]Coverage!O18)</f>
        <v>A</v>
      </c>
      <c r="K7" s="1269" t="str">
        <f>IF([8]Coverage!P18="","",[8]Coverage!P18)</f>
        <v>A</v>
      </c>
      <c r="L7" s="1269" t="str">
        <f>IF([8]Coverage!P18="","",[8]Coverage!P18)</f>
        <v>A</v>
      </c>
    </row>
    <row r="8" spans="1:12" s="897" customFormat="1" ht="15" customHeight="1" x14ac:dyDescent="0.2">
      <c r="A8" s="650">
        <v>82</v>
      </c>
      <c r="B8" s="825" t="s">
        <v>203</v>
      </c>
      <c r="C8" s="911" t="s">
        <v>571</v>
      </c>
      <c r="D8" s="1326">
        <v>-15522</v>
      </c>
      <c r="E8" s="1326">
        <v>7973</v>
      </c>
      <c r="F8" s="1326">
        <v>-2459</v>
      </c>
      <c r="G8" s="1326">
        <v>-6548</v>
      </c>
      <c r="H8" s="1326">
        <v>-16556</v>
      </c>
      <c r="I8" s="1326"/>
      <c r="J8" s="1326">
        <v>30</v>
      </c>
      <c r="K8" s="1326">
        <v>139</v>
      </c>
      <c r="L8" s="1326">
        <v>-16387</v>
      </c>
    </row>
    <row r="9" spans="1:12" s="897" customFormat="1" ht="15.75" customHeight="1" x14ac:dyDescent="0.2">
      <c r="A9" s="625">
        <v>821</v>
      </c>
      <c r="B9" s="637" t="s">
        <v>204</v>
      </c>
      <c r="C9" s="894" t="s">
        <v>571</v>
      </c>
      <c r="D9" s="1837">
        <v>-18642</v>
      </c>
      <c r="E9" s="1837">
        <v>5687</v>
      </c>
      <c r="F9" s="1837">
        <v>-1645</v>
      </c>
      <c r="G9" s="1837">
        <v>-6548</v>
      </c>
      <c r="H9" s="1837">
        <v>-21148</v>
      </c>
      <c r="I9" s="1837"/>
      <c r="J9" s="1837">
        <v>-523</v>
      </c>
      <c r="K9" s="1837">
        <v>139</v>
      </c>
      <c r="L9" s="1837">
        <v>-21532</v>
      </c>
    </row>
    <row r="10" spans="1:12" ht="9.75" customHeight="1" x14ac:dyDescent="0.2">
      <c r="A10" s="626">
        <v>8211</v>
      </c>
      <c r="B10" s="638" t="s">
        <v>679</v>
      </c>
      <c r="C10" s="607" t="s">
        <v>571</v>
      </c>
      <c r="D10" s="1331">
        <v>5065</v>
      </c>
      <c r="E10" s="1331">
        <v>-198</v>
      </c>
      <c r="F10" s="1331">
        <v>1266</v>
      </c>
      <c r="G10" s="1331">
        <v>-6548</v>
      </c>
      <c r="H10" s="1331">
        <v>-415</v>
      </c>
      <c r="I10" s="1331"/>
      <c r="J10" s="1331">
        <v>276</v>
      </c>
      <c r="K10" s="1331">
        <v>139</v>
      </c>
      <c r="L10" s="1331">
        <v>0</v>
      </c>
    </row>
    <row r="11" spans="1:12" ht="9.75" customHeight="1" x14ac:dyDescent="0.2">
      <c r="A11" s="626">
        <v>8212</v>
      </c>
      <c r="B11" s="638" t="s">
        <v>680</v>
      </c>
      <c r="C11" s="607" t="s">
        <v>571</v>
      </c>
      <c r="D11" s="1331">
        <v>-4656</v>
      </c>
      <c r="E11" s="1331">
        <v>0</v>
      </c>
      <c r="F11" s="1331">
        <v>-302</v>
      </c>
      <c r="G11" s="1331">
        <v>0</v>
      </c>
      <c r="H11" s="1331">
        <v>-4958</v>
      </c>
      <c r="I11" s="1331"/>
      <c r="J11" s="1331">
        <v>-83</v>
      </c>
      <c r="K11" s="1331">
        <v>0</v>
      </c>
      <c r="L11" s="1331">
        <v>-5041</v>
      </c>
    </row>
    <row r="12" spans="1:12" ht="9.75" customHeight="1" x14ac:dyDescent="0.2">
      <c r="A12" s="626">
        <v>8213</v>
      </c>
      <c r="B12" s="638" t="s">
        <v>681</v>
      </c>
      <c r="C12" s="607" t="s">
        <v>571</v>
      </c>
      <c r="D12" s="1331">
        <v>121</v>
      </c>
      <c r="E12" s="1331">
        <v>4324</v>
      </c>
      <c r="F12" s="1331">
        <v>-2603</v>
      </c>
      <c r="G12" s="1331">
        <v>0</v>
      </c>
      <c r="H12" s="1331">
        <v>1842</v>
      </c>
      <c r="I12" s="1331"/>
      <c r="J12" s="1331">
        <v>-1958</v>
      </c>
      <c r="K12" s="1331">
        <v>0</v>
      </c>
      <c r="L12" s="1331">
        <v>-116</v>
      </c>
    </row>
    <row r="13" spans="1:12" ht="9.75" customHeight="1" x14ac:dyDescent="0.2">
      <c r="A13" s="626">
        <v>8214</v>
      </c>
      <c r="B13" s="638" t="s">
        <v>682</v>
      </c>
      <c r="C13" s="607" t="s">
        <v>571</v>
      </c>
      <c r="D13" s="1331">
        <v>-3098</v>
      </c>
      <c r="E13" s="1331">
        <v>-91</v>
      </c>
      <c r="F13" s="1331">
        <v>0</v>
      </c>
      <c r="G13" s="1331">
        <v>0</v>
      </c>
      <c r="H13" s="1331">
        <v>-3189</v>
      </c>
      <c r="I13" s="1331"/>
      <c r="J13" s="1331">
        <v>0</v>
      </c>
      <c r="K13" s="1331">
        <v>0</v>
      </c>
      <c r="L13" s="1331">
        <v>-3189</v>
      </c>
    </row>
    <row r="14" spans="1:12" ht="9.75" customHeight="1" x14ac:dyDescent="0.2">
      <c r="A14" s="626">
        <v>8215</v>
      </c>
      <c r="B14" s="638" t="s">
        <v>683</v>
      </c>
      <c r="C14" s="607" t="s">
        <v>571</v>
      </c>
      <c r="D14" s="1331">
        <v>-16097</v>
      </c>
      <c r="E14" s="1331">
        <v>1375</v>
      </c>
      <c r="F14" s="1331">
        <v>1</v>
      </c>
      <c r="G14" s="1331">
        <v>0</v>
      </c>
      <c r="H14" s="1331">
        <v>-14721</v>
      </c>
      <c r="I14" s="1331"/>
      <c r="J14" s="1331">
        <v>891</v>
      </c>
      <c r="K14" s="1331">
        <v>0</v>
      </c>
      <c r="L14" s="1331">
        <v>-13830</v>
      </c>
    </row>
    <row r="15" spans="1:12" ht="9.75" customHeight="1" x14ac:dyDescent="0.2">
      <c r="A15" s="626">
        <v>8216</v>
      </c>
      <c r="B15" s="638" t="s">
        <v>684</v>
      </c>
      <c r="C15" s="607" t="s">
        <v>571</v>
      </c>
      <c r="D15" s="1331">
        <v>23</v>
      </c>
      <c r="E15" s="1331">
        <v>277</v>
      </c>
      <c r="F15" s="1331">
        <v>-7</v>
      </c>
      <c r="G15" s="1331">
        <v>0</v>
      </c>
      <c r="H15" s="1331">
        <v>293</v>
      </c>
      <c r="I15" s="1331"/>
      <c r="J15" s="1331">
        <v>351</v>
      </c>
      <c r="K15" s="1331">
        <v>0</v>
      </c>
      <c r="L15" s="1331">
        <v>644</v>
      </c>
    </row>
    <row r="16" spans="1:12" s="897" customFormat="1" ht="15.75" customHeight="1" x14ac:dyDescent="0.2">
      <c r="A16" s="625">
        <v>822</v>
      </c>
      <c r="B16" s="637" t="s">
        <v>205</v>
      </c>
      <c r="C16" s="894" t="s">
        <v>571</v>
      </c>
      <c r="D16" s="1837">
        <v>3120</v>
      </c>
      <c r="E16" s="1837">
        <v>2286</v>
      </c>
      <c r="F16" s="1837">
        <v>-814</v>
      </c>
      <c r="G16" s="1837">
        <v>0</v>
      </c>
      <c r="H16" s="1837">
        <v>4592</v>
      </c>
      <c r="I16" s="1837"/>
      <c r="J16" s="1837">
        <v>553</v>
      </c>
      <c r="K16" s="1837">
        <v>0</v>
      </c>
      <c r="L16" s="1837">
        <v>5145</v>
      </c>
    </row>
    <row r="17" spans="1:12" ht="9.75" customHeight="1" x14ac:dyDescent="0.2">
      <c r="A17" s="626">
        <v>8221</v>
      </c>
      <c r="B17" s="638" t="s">
        <v>685</v>
      </c>
      <c r="C17" s="607" t="s">
        <v>571</v>
      </c>
      <c r="D17" s="1331">
        <v>341</v>
      </c>
      <c r="E17" s="1331">
        <v>0</v>
      </c>
      <c r="F17" s="1331">
        <v>0</v>
      </c>
      <c r="G17" s="1331">
        <v>0</v>
      </c>
      <c r="H17" s="1332">
        <v>341</v>
      </c>
      <c r="I17" s="1331"/>
      <c r="J17" s="1331">
        <v>0</v>
      </c>
      <c r="K17" s="1331">
        <v>0</v>
      </c>
      <c r="L17" s="1329">
        <v>341</v>
      </c>
    </row>
    <row r="18" spans="1:12" ht="9.75" customHeight="1" x14ac:dyDescent="0.2">
      <c r="A18" s="626">
        <v>8227</v>
      </c>
      <c r="B18" s="638" t="s">
        <v>686</v>
      </c>
      <c r="C18" s="607" t="s">
        <v>571</v>
      </c>
      <c r="D18" s="1331">
        <v>8886</v>
      </c>
      <c r="E18" s="1331">
        <v>2275</v>
      </c>
      <c r="F18" s="1331">
        <v>-814</v>
      </c>
      <c r="G18" s="1331">
        <v>0</v>
      </c>
      <c r="H18" s="1332">
        <v>10347</v>
      </c>
      <c r="I18" s="1331"/>
      <c r="J18" s="1331">
        <v>553</v>
      </c>
      <c r="K18" s="1331">
        <v>0</v>
      </c>
      <c r="L18" s="1329">
        <v>10900</v>
      </c>
    </row>
    <row r="19" spans="1:12" ht="9.75" customHeight="1" x14ac:dyDescent="0.2">
      <c r="A19" s="626">
        <v>8228</v>
      </c>
      <c r="B19" s="638" t="s">
        <v>295</v>
      </c>
      <c r="C19" s="607" t="s">
        <v>571</v>
      </c>
      <c r="D19" s="1331">
        <v>-6107</v>
      </c>
      <c r="E19" s="1331">
        <v>0</v>
      </c>
      <c r="F19" s="1331">
        <v>0</v>
      </c>
      <c r="G19" s="1331">
        <v>0</v>
      </c>
      <c r="H19" s="1332">
        <v>-6107</v>
      </c>
      <c r="I19" s="1331"/>
      <c r="J19" s="1331">
        <v>0</v>
      </c>
      <c r="K19" s="1331">
        <v>0</v>
      </c>
      <c r="L19" s="1329">
        <v>-6107</v>
      </c>
    </row>
    <row r="20" spans="1:12" ht="9.75" customHeight="1" x14ac:dyDescent="0.2">
      <c r="A20" s="626">
        <v>8229</v>
      </c>
      <c r="B20" s="638" t="s">
        <v>296</v>
      </c>
      <c r="C20" s="607" t="s">
        <v>571</v>
      </c>
      <c r="D20" s="1331">
        <v>0</v>
      </c>
      <c r="E20" s="1331">
        <v>11</v>
      </c>
      <c r="F20" s="1331">
        <v>0</v>
      </c>
      <c r="G20" s="1331">
        <v>0</v>
      </c>
      <c r="H20" s="1332">
        <v>11</v>
      </c>
      <c r="I20" s="1331"/>
      <c r="J20" s="1331">
        <v>0</v>
      </c>
      <c r="K20" s="1331">
        <v>0</v>
      </c>
      <c r="L20" s="1329">
        <v>11</v>
      </c>
    </row>
    <row r="21" spans="1:12" s="897" customFormat="1" ht="15.75" customHeight="1" x14ac:dyDescent="0.2">
      <c r="A21" s="642">
        <v>823</v>
      </c>
      <c r="B21" s="643" t="s">
        <v>206</v>
      </c>
      <c r="C21" s="899" t="s">
        <v>571</v>
      </c>
      <c r="D21" s="1845">
        <v>0</v>
      </c>
      <c r="E21" s="1845">
        <v>0</v>
      </c>
      <c r="F21" s="1845">
        <v>0</v>
      </c>
      <c r="G21" s="1845">
        <v>0</v>
      </c>
      <c r="H21" s="1862">
        <v>0</v>
      </c>
      <c r="I21" s="1845"/>
      <c r="J21" s="1845">
        <v>0</v>
      </c>
      <c r="K21" s="1845">
        <v>0</v>
      </c>
      <c r="L21" s="1852">
        <v>0</v>
      </c>
    </row>
    <row r="22" spans="1:12" s="897" customFormat="1" ht="15.75" customHeight="1" x14ac:dyDescent="0.2">
      <c r="A22" s="650">
        <v>83</v>
      </c>
      <c r="B22" s="825" t="s">
        <v>593</v>
      </c>
      <c r="C22" s="911" t="s">
        <v>571</v>
      </c>
      <c r="D22" s="1326">
        <v>71145</v>
      </c>
      <c r="E22" s="1326">
        <v>11575</v>
      </c>
      <c r="F22" s="1326">
        <v>2301</v>
      </c>
      <c r="G22" s="1326">
        <v>-6548</v>
      </c>
      <c r="H22" s="1863">
        <v>78473</v>
      </c>
      <c r="I22" s="1326"/>
      <c r="J22" s="1326">
        <v>16916</v>
      </c>
      <c r="K22" s="1326">
        <v>139</v>
      </c>
      <c r="L22" s="1846">
        <v>95528</v>
      </c>
    </row>
    <row r="23" spans="1:12" s="897" customFormat="1" ht="15.75" customHeight="1" x14ac:dyDescent="0.2">
      <c r="A23" s="625">
        <v>831</v>
      </c>
      <c r="B23" s="637" t="s">
        <v>594</v>
      </c>
      <c r="C23" s="894" t="s">
        <v>571</v>
      </c>
      <c r="D23" s="1837">
        <v>-157</v>
      </c>
      <c r="E23" s="1837">
        <v>7377</v>
      </c>
      <c r="F23" s="1837">
        <v>2301</v>
      </c>
      <c r="G23" s="1837">
        <v>-6548</v>
      </c>
      <c r="H23" s="1838">
        <v>2973</v>
      </c>
      <c r="I23" s="1837"/>
      <c r="J23" s="1837">
        <v>14528</v>
      </c>
      <c r="K23" s="1837">
        <v>139</v>
      </c>
      <c r="L23" s="1330">
        <v>17640</v>
      </c>
    </row>
    <row r="24" spans="1:12" ht="9.75" customHeight="1" x14ac:dyDescent="0.2">
      <c r="A24" s="626">
        <v>8311</v>
      </c>
      <c r="B24" s="638" t="s">
        <v>685</v>
      </c>
      <c r="C24" s="607" t="s">
        <v>571</v>
      </c>
      <c r="D24" s="1331">
        <v>926</v>
      </c>
      <c r="E24" s="1331">
        <v>248</v>
      </c>
      <c r="F24" s="1331">
        <v>5378</v>
      </c>
      <c r="G24" s="1331">
        <v>-6548</v>
      </c>
      <c r="H24" s="1332">
        <v>4</v>
      </c>
      <c r="I24" s="1331"/>
      <c r="J24" s="1331">
        <v>-143</v>
      </c>
      <c r="K24" s="1331">
        <v>139</v>
      </c>
      <c r="L24" s="1329">
        <v>0</v>
      </c>
    </row>
    <row r="25" spans="1:12" ht="9.75" customHeight="1" x14ac:dyDescent="0.2">
      <c r="A25" s="626">
        <v>8312</v>
      </c>
      <c r="B25" s="638" t="s">
        <v>642</v>
      </c>
      <c r="C25" s="607" t="s">
        <v>571</v>
      </c>
      <c r="D25" s="1331">
        <v>0</v>
      </c>
      <c r="E25" s="1331">
        <v>0</v>
      </c>
      <c r="F25" s="1331">
        <v>0</v>
      </c>
      <c r="G25" s="1331">
        <v>0</v>
      </c>
      <c r="H25" s="1332">
        <v>0</v>
      </c>
      <c r="I25" s="1331"/>
      <c r="J25" s="1331">
        <v>0</v>
      </c>
      <c r="K25" s="1331">
        <v>0</v>
      </c>
      <c r="L25" s="1329">
        <v>0</v>
      </c>
    </row>
    <row r="26" spans="1:12" ht="9.75" customHeight="1" x14ac:dyDescent="0.2">
      <c r="A26" s="626">
        <v>8313</v>
      </c>
      <c r="B26" s="638" t="s">
        <v>643</v>
      </c>
      <c r="C26" s="607" t="s">
        <v>571</v>
      </c>
      <c r="D26" s="1331">
        <v>-9506</v>
      </c>
      <c r="E26" s="1331">
        <v>2617</v>
      </c>
      <c r="F26" s="1331">
        <v>-4002</v>
      </c>
      <c r="G26" s="1331">
        <v>0</v>
      </c>
      <c r="H26" s="1332">
        <v>-10891</v>
      </c>
      <c r="I26" s="1331"/>
      <c r="J26" s="1331">
        <v>11508</v>
      </c>
      <c r="K26" s="1331">
        <v>0</v>
      </c>
      <c r="L26" s="1329">
        <v>617</v>
      </c>
    </row>
    <row r="27" spans="1:12" ht="9.75" customHeight="1" x14ac:dyDescent="0.2">
      <c r="A27" s="626">
        <v>8314</v>
      </c>
      <c r="B27" s="638" t="s">
        <v>682</v>
      </c>
      <c r="C27" s="607" t="s">
        <v>571</v>
      </c>
      <c r="D27" s="1331">
        <v>12440</v>
      </c>
      <c r="E27" s="1331">
        <v>2461</v>
      </c>
      <c r="F27" s="1331">
        <v>0</v>
      </c>
      <c r="G27" s="1331">
        <v>0</v>
      </c>
      <c r="H27" s="1332">
        <v>14901</v>
      </c>
      <c r="I27" s="1331"/>
      <c r="J27" s="1331">
        <v>-1130</v>
      </c>
      <c r="K27" s="1331">
        <v>0</v>
      </c>
      <c r="L27" s="1329">
        <v>13771</v>
      </c>
    </row>
    <row r="28" spans="1:12" ht="9.75" customHeight="1" x14ac:dyDescent="0.2">
      <c r="A28" s="626">
        <v>8315</v>
      </c>
      <c r="B28" s="638" t="s">
        <v>702</v>
      </c>
      <c r="C28" s="607" t="s">
        <v>571</v>
      </c>
      <c r="D28" s="1331">
        <v>-562</v>
      </c>
      <c r="E28" s="1331">
        <v>2044</v>
      </c>
      <c r="F28" s="1331">
        <v>-191</v>
      </c>
      <c r="G28" s="1331">
        <v>0</v>
      </c>
      <c r="H28" s="1332">
        <v>1291</v>
      </c>
      <c r="I28" s="1331"/>
      <c r="J28" s="1331">
        <v>3663</v>
      </c>
      <c r="K28" s="1331">
        <v>0</v>
      </c>
      <c r="L28" s="1329">
        <v>4954</v>
      </c>
    </row>
    <row r="29" spans="1:12" ht="9.75" customHeight="1" x14ac:dyDescent="0.2">
      <c r="A29" s="626">
        <v>8316</v>
      </c>
      <c r="B29" s="638" t="s">
        <v>684</v>
      </c>
      <c r="C29" s="607" t="s">
        <v>571</v>
      </c>
      <c r="D29" s="1331">
        <v>-3455</v>
      </c>
      <c r="E29" s="1331">
        <v>7</v>
      </c>
      <c r="F29" s="1331">
        <v>1116</v>
      </c>
      <c r="G29" s="1331">
        <v>0</v>
      </c>
      <c r="H29" s="1332">
        <v>-2332</v>
      </c>
      <c r="I29" s="1331"/>
      <c r="J29" s="1331">
        <v>630</v>
      </c>
      <c r="K29" s="1331">
        <v>0</v>
      </c>
      <c r="L29" s="1329">
        <v>-1702</v>
      </c>
    </row>
    <row r="30" spans="1:12" s="897" customFormat="1" ht="15.75" customHeight="1" x14ac:dyDescent="0.2">
      <c r="A30" s="625">
        <v>832</v>
      </c>
      <c r="B30" s="637" t="s">
        <v>595</v>
      </c>
      <c r="C30" s="894" t="s">
        <v>571</v>
      </c>
      <c r="D30" s="1837">
        <v>71302</v>
      </c>
      <c r="E30" s="1837">
        <v>4198</v>
      </c>
      <c r="F30" s="1837">
        <v>0</v>
      </c>
      <c r="G30" s="1837">
        <v>0</v>
      </c>
      <c r="H30" s="1838">
        <v>75500</v>
      </c>
      <c r="I30" s="1837"/>
      <c r="J30" s="1837">
        <v>2388</v>
      </c>
      <c r="K30" s="1837">
        <v>0</v>
      </c>
      <c r="L30" s="1330">
        <v>77888</v>
      </c>
    </row>
    <row r="31" spans="1:12" ht="9.75" customHeight="1" x14ac:dyDescent="0.2">
      <c r="A31" s="626">
        <v>8321</v>
      </c>
      <c r="B31" s="638" t="s">
        <v>679</v>
      </c>
      <c r="C31" s="607" t="s">
        <v>571</v>
      </c>
      <c r="D31" s="1331">
        <v>-227</v>
      </c>
      <c r="E31" s="1331">
        <v>0</v>
      </c>
      <c r="F31" s="1331">
        <v>0</v>
      </c>
      <c r="G31" s="1331">
        <v>0</v>
      </c>
      <c r="H31" s="1332">
        <v>-227</v>
      </c>
      <c r="I31" s="1331"/>
      <c r="J31" s="1331">
        <v>0</v>
      </c>
      <c r="K31" s="1331">
        <v>0</v>
      </c>
      <c r="L31" s="1329">
        <v>-227</v>
      </c>
    </row>
    <row r="32" spans="1:12" ht="9.75" customHeight="1" x14ac:dyDescent="0.2">
      <c r="A32" s="626">
        <v>8327</v>
      </c>
      <c r="B32" s="638" t="s">
        <v>686</v>
      </c>
      <c r="C32" s="607" t="s">
        <v>571</v>
      </c>
      <c r="D32" s="1331">
        <v>5995</v>
      </c>
      <c r="E32" s="1331">
        <v>0</v>
      </c>
      <c r="F32" s="1331">
        <v>0</v>
      </c>
      <c r="G32" s="1331">
        <v>0</v>
      </c>
      <c r="H32" s="1332">
        <v>5995</v>
      </c>
      <c r="I32" s="1331"/>
      <c r="J32" s="1331">
        <v>-8</v>
      </c>
      <c r="K32" s="1331">
        <v>0</v>
      </c>
      <c r="L32" s="1329">
        <v>5987</v>
      </c>
    </row>
    <row r="33" spans="1:12" ht="9.75" customHeight="1" x14ac:dyDescent="0.2">
      <c r="A33" s="626">
        <v>8328</v>
      </c>
      <c r="B33" s="638" t="s">
        <v>295</v>
      </c>
      <c r="C33" s="607" t="s">
        <v>571</v>
      </c>
      <c r="D33" s="1331">
        <v>65534</v>
      </c>
      <c r="E33" s="1331">
        <v>4198</v>
      </c>
      <c r="F33" s="1331">
        <v>0</v>
      </c>
      <c r="G33" s="1331">
        <v>0</v>
      </c>
      <c r="H33" s="1332">
        <v>69732</v>
      </c>
      <c r="I33" s="1331"/>
      <c r="J33" s="1331">
        <v>2396</v>
      </c>
      <c r="K33" s="1331">
        <v>0</v>
      </c>
      <c r="L33" s="1329">
        <v>72128</v>
      </c>
    </row>
    <row r="34" spans="1:12" ht="10.5" customHeight="1" x14ac:dyDescent="0.2">
      <c r="A34" s="623">
        <v>8329</v>
      </c>
      <c r="B34" s="658" t="s">
        <v>296</v>
      </c>
      <c r="C34" s="613" t="s">
        <v>571</v>
      </c>
      <c r="D34" s="1839">
        <v>0</v>
      </c>
      <c r="E34" s="1839">
        <v>0</v>
      </c>
      <c r="F34" s="1839">
        <v>0</v>
      </c>
      <c r="G34" s="1839">
        <v>0</v>
      </c>
      <c r="H34" s="1840">
        <v>0</v>
      </c>
      <c r="I34" s="1839"/>
      <c r="J34" s="1839">
        <v>0</v>
      </c>
      <c r="K34" s="1839">
        <v>0</v>
      </c>
      <c r="L34" s="1841">
        <v>0</v>
      </c>
    </row>
    <row r="35" spans="1:12" ht="12.75" customHeight="1" x14ac:dyDescent="0.2">
      <c r="A35" s="614" t="s">
        <v>58</v>
      </c>
      <c r="B35" s="607"/>
      <c r="C35" s="607"/>
      <c r="D35" s="1236"/>
      <c r="E35" s="1236"/>
      <c r="F35" s="1236"/>
      <c r="G35" s="1236"/>
      <c r="H35" s="1236"/>
      <c r="I35" s="1236"/>
      <c r="J35" s="1236"/>
      <c r="K35" s="1236"/>
      <c r="L35" s="1236"/>
    </row>
    <row r="36" spans="1:12" ht="9.75" customHeight="1" x14ac:dyDescent="0.2">
      <c r="A36" s="614" t="s">
        <v>59</v>
      </c>
      <c r="B36" s="607"/>
      <c r="C36" s="607"/>
      <c r="D36" s="1236"/>
      <c r="E36" s="1236"/>
      <c r="F36" s="1236"/>
      <c r="G36" s="1236"/>
      <c r="H36" s="1236"/>
      <c r="I36" s="1236"/>
      <c r="J36" s="1236"/>
      <c r="K36" s="1236"/>
      <c r="L36" s="1236"/>
    </row>
    <row r="37" spans="1:12" ht="10.5" customHeight="1" x14ac:dyDescent="0.2"/>
    <row r="38" spans="1:12" ht="10.5" customHeight="1" x14ac:dyDescent="0.2"/>
  </sheetData>
  <mergeCells count="10">
    <mergeCell ref="A4:B5"/>
    <mergeCell ref="D4:H4"/>
    <mergeCell ref="I4:I5"/>
    <mergeCell ref="J4:J5"/>
    <mergeCell ref="G1:K1"/>
    <mergeCell ref="G2:L2"/>
    <mergeCell ref="G3:H3"/>
    <mergeCell ref="K4:K5"/>
    <mergeCell ref="L4:L5"/>
    <mergeCell ref="A1:B1"/>
  </mergeCells>
  <phoneticPr fontId="2" type="noConversion"/>
  <printOptions horizontalCentered="1"/>
  <pageMargins left="0.19685039370078741" right="0.19685039370078741" top="0.6692913385826772" bottom="0.51181102362204722" header="0" footer="0.31496062992125984"/>
  <pageSetup paperSize="9" firstPageNumber="31" fitToWidth="0" orientation="landscape" r:id="rId1"/>
  <headerFooter alignWithMargins="0">
    <oddFooter>&amp;C&amp;P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9">
    <pageSetUpPr fitToPage="1"/>
  </sheetPr>
  <dimension ref="A1:J97"/>
  <sheetViews>
    <sheetView view="pageBreakPreview" zoomScale="75" zoomScaleNormal="100" zoomScaleSheetLayoutView="75" workbookViewId="0">
      <selection sqref="A1:B1"/>
    </sheetView>
  </sheetViews>
  <sheetFormatPr defaultRowHeight="12.75" x14ac:dyDescent="0.2"/>
  <cols>
    <col min="1" max="1" width="10.5703125" style="598" customWidth="1"/>
    <col min="2" max="2" width="17.140625" style="598" customWidth="1"/>
    <col min="3" max="3" width="9.85546875" style="1244" customWidth="1"/>
    <col min="4" max="4" width="11.140625" style="1244" customWidth="1"/>
    <col min="5" max="9" width="9.85546875" style="1244" customWidth="1"/>
    <col min="10" max="16384" width="9.140625" style="598"/>
  </cols>
  <sheetData>
    <row r="1" spans="1:10" ht="27.75" customHeight="1" x14ac:dyDescent="0.2">
      <c r="A1" s="3363" t="s">
        <v>184</v>
      </c>
      <c r="B1" s="3075"/>
      <c r="C1" s="1221"/>
      <c r="D1" s="3354" t="s">
        <v>185</v>
      </c>
      <c r="E1" s="3354"/>
      <c r="F1" s="3354"/>
      <c r="G1" s="3354"/>
      <c r="H1" s="3354"/>
      <c r="I1" s="1222">
        <v>964</v>
      </c>
    </row>
    <row r="2" spans="1:10" ht="14.25" x14ac:dyDescent="0.2">
      <c r="A2" s="596" t="s">
        <v>289</v>
      </c>
      <c r="B2" s="619"/>
      <c r="C2" s="1221"/>
      <c r="D2" s="3382" t="s">
        <v>704</v>
      </c>
      <c r="E2" s="3382"/>
      <c r="F2" s="3382"/>
      <c r="G2" s="3382"/>
      <c r="H2" s="3382"/>
      <c r="I2" s="3382"/>
    </row>
    <row r="3" spans="1:10" ht="12.75" customHeight="1" x14ac:dyDescent="0.2">
      <c r="A3" s="619"/>
      <c r="B3" s="619"/>
      <c r="C3" s="1221"/>
      <c r="D3" s="1221"/>
      <c r="E3" s="1221"/>
      <c r="F3" s="1221"/>
      <c r="G3" s="3383">
        <v>2010</v>
      </c>
      <c r="H3" s="3383"/>
      <c r="I3" s="3383"/>
    </row>
    <row r="4" spans="1:10" ht="13.5" customHeight="1" x14ac:dyDescent="0.2">
      <c r="A4" s="678" t="s">
        <v>705</v>
      </c>
      <c r="B4" s="615"/>
      <c r="C4" s="1241"/>
      <c r="D4" s="1241"/>
      <c r="E4" s="1270"/>
      <c r="F4" s="1271"/>
      <c r="G4" s="1272"/>
      <c r="H4" s="1270"/>
      <c r="I4" s="1273"/>
    </row>
    <row r="5" spans="1:10" ht="12.75" customHeight="1" x14ac:dyDescent="0.2">
      <c r="A5" s="620" t="s">
        <v>706</v>
      </c>
      <c r="B5" s="615"/>
      <c r="C5" s="1241"/>
      <c r="D5" s="1241"/>
      <c r="E5" s="1241"/>
      <c r="F5" s="1241"/>
      <c r="G5" s="1241"/>
      <c r="H5" s="1241"/>
      <c r="I5" s="1241"/>
    </row>
    <row r="6" spans="1:10" ht="12.75" customHeight="1" x14ac:dyDescent="0.2">
      <c r="A6" s="3384"/>
      <c r="B6" s="3385"/>
      <c r="C6" s="3420" t="s">
        <v>707</v>
      </c>
      <c r="D6" s="3421"/>
      <c r="E6" s="3421"/>
      <c r="F6" s="3421"/>
      <c r="G6" s="3421"/>
      <c r="H6" s="3421"/>
      <c r="I6" s="3422"/>
    </row>
    <row r="7" spans="1:10" ht="31.5" x14ac:dyDescent="0.2">
      <c r="A7" s="3386"/>
      <c r="B7" s="3387"/>
      <c r="C7" s="2083" t="s">
        <v>734</v>
      </c>
      <c r="D7" s="2084" t="s">
        <v>557</v>
      </c>
      <c r="E7" s="2084" t="s">
        <v>708</v>
      </c>
      <c r="F7" s="2084" t="s">
        <v>709</v>
      </c>
      <c r="G7" s="2084" t="s">
        <v>710</v>
      </c>
      <c r="H7" s="2085" t="s">
        <v>711</v>
      </c>
      <c r="I7" s="2086" t="s">
        <v>712</v>
      </c>
    </row>
    <row r="8" spans="1:10" ht="12.75" customHeight="1" x14ac:dyDescent="0.2">
      <c r="A8" s="3379" t="s">
        <v>713</v>
      </c>
      <c r="B8" s="679" t="s">
        <v>735</v>
      </c>
      <c r="C8" s="2046"/>
      <c r="D8" s="2047">
        <v>136</v>
      </c>
      <c r="E8" s="2047">
        <v>0</v>
      </c>
      <c r="F8" s="2047">
        <v>136</v>
      </c>
      <c r="G8" s="2048" t="s">
        <v>926</v>
      </c>
      <c r="H8" s="2049">
        <v>290</v>
      </c>
      <c r="I8" s="2050">
        <v>426</v>
      </c>
    </row>
    <row r="9" spans="1:10" ht="12.75" customHeight="1" x14ac:dyDescent="0.2">
      <c r="A9" s="3380"/>
      <c r="B9" s="680" t="s">
        <v>557</v>
      </c>
      <c r="C9" s="2051">
        <v>354</v>
      </c>
      <c r="D9" s="2052"/>
      <c r="E9" s="2053">
        <v>0</v>
      </c>
      <c r="F9" s="2053">
        <v>354</v>
      </c>
      <c r="G9" s="2054" t="s">
        <v>926</v>
      </c>
      <c r="H9" s="2055">
        <v>330</v>
      </c>
      <c r="I9" s="2056">
        <v>684</v>
      </c>
    </row>
    <row r="10" spans="1:10" ht="12.75" customHeight="1" x14ac:dyDescent="0.2">
      <c r="A10" s="3380"/>
      <c r="B10" s="680" t="s">
        <v>708</v>
      </c>
      <c r="C10" s="2051">
        <v>0</v>
      </c>
      <c r="D10" s="2053">
        <v>27</v>
      </c>
      <c r="E10" s="2052"/>
      <c r="F10" s="2053">
        <v>27</v>
      </c>
      <c r="G10" s="2054" t="s">
        <v>926</v>
      </c>
      <c r="H10" s="2055">
        <v>12</v>
      </c>
      <c r="I10" s="2056">
        <v>39</v>
      </c>
    </row>
    <row r="11" spans="1:10" ht="12.75" customHeight="1" x14ac:dyDescent="0.2">
      <c r="A11" s="3380"/>
      <c r="B11" s="681" t="s">
        <v>709</v>
      </c>
      <c r="C11" s="2057">
        <v>354</v>
      </c>
      <c r="D11" s="2058">
        <v>163</v>
      </c>
      <c r="E11" s="2058">
        <v>0</v>
      </c>
      <c r="F11" s="2059"/>
      <c r="G11" s="2054" t="s">
        <v>926</v>
      </c>
      <c r="H11" s="2060">
        <v>632</v>
      </c>
      <c r="I11" s="2056">
        <v>1149</v>
      </c>
    </row>
    <row r="12" spans="1:10" ht="12.75" customHeight="1" x14ac:dyDescent="0.2">
      <c r="A12" s="3380"/>
      <c r="B12" s="680" t="s">
        <v>710</v>
      </c>
      <c r="C12" s="2061" t="s">
        <v>926</v>
      </c>
      <c r="D12" s="2062" t="s">
        <v>926</v>
      </c>
      <c r="E12" s="2062" t="s">
        <v>926</v>
      </c>
      <c r="F12" s="2062" t="s">
        <v>926</v>
      </c>
      <c r="G12" s="2059"/>
      <c r="H12" s="2063" t="s">
        <v>926</v>
      </c>
      <c r="I12" s="2064" t="s">
        <v>926</v>
      </c>
    </row>
    <row r="13" spans="1:10" ht="12.75" customHeight="1" x14ac:dyDescent="0.2">
      <c r="A13" s="3380"/>
      <c r="B13" s="682" t="s">
        <v>711</v>
      </c>
      <c r="C13" s="2058">
        <v>520</v>
      </c>
      <c r="D13" s="2058">
        <v>164</v>
      </c>
      <c r="E13" s="2058">
        <v>0</v>
      </c>
      <c r="F13" s="2065">
        <v>684</v>
      </c>
      <c r="G13" s="2066" t="s">
        <v>926</v>
      </c>
      <c r="H13" s="2067"/>
      <c r="I13" s="2056">
        <v>684</v>
      </c>
    </row>
    <row r="14" spans="1:10" ht="12.75" customHeight="1" x14ac:dyDescent="0.2">
      <c r="A14" s="3381"/>
      <c r="B14" s="683" t="s">
        <v>714</v>
      </c>
      <c r="C14" s="2068">
        <v>874</v>
      </c>
      <c r="D14" s="2069">
        <v>327</v>
      </c>
      <c r="E14" s="2069">
        <v>0</v>
      </c>
      <c r="F14" s="2069">
        <v>1201</v>
      </c>
      <c r="G14" s="2070" t="s">
        <v>926</v>
      </c>
      <c r="H14" s="2069">
        <v>632</v>
      </c>
      <c r="I14" s="2071">
        <v>1833</v>
      </c>
    </row>
    <row r="15" spans="1:10" ht="12.75" customHeight="1" x14ac:dyDescent="0.2">
      <c r="A15" s="615"/>
      <c r="B15" s="615"/>
      <c r="C15" s="1241"/>
      <c r="D15" s="1241"/>
      <c r="E15" s="1241"/>
      <c r="F15" s="1241"/>
      <c r="G15" s="1241"/>
      <c r="H15" s="1236"/>
      <c r="I15" s="1236"/>
      <c r="J15" s="684"/>
    </row>
    <row r="16" spans="1:10" ht="12.75" customHeight="1" x14ac:dyDescent="0.2">
      <c r="A16" s="620" t="s">
        <v>715</v>
      </c>
      <c r="B16" s="615"/>
      <c r="C16" s="1241"/>
      <c r="D16" s="1241"/>
      <c r="E16" s="1241"/>
      <c r="F16" s="1241"/>
      <c r="G16" s="1241"/>
      <c r="H16" s="1241"/>
      <c r="I16" s="1241"/>
    </row>
    <row r="17" spans="1:10" ht="12.75" customHeight="1" x14ac:dyDescent="0.2">
      <c r="A17" s="3384"/>
      <c r="B17" s="3385"/>
      <c r="C17" s="3420" t="s">
        <v>716</v>
      </c>
      <c r="D17" s="3421"/>
      <c r="E17" s="3421"/>
      <c r="F17" s="3421"/>
      <c r="G17" s="3421"/>
      <c r="H17" s="3421"/>
      <c r="I17" s="3422"/>
    </row>
    <row r="18" spans="1:10" ht="33" customHeight="1" x14ac:dyDescent="0.2">
      <c r="A18" s="3386"/>
      <c r="B18" s="3387"/>
      <c r="C18" s="2083" t="s">
        <v>734</v>
      </c>
      <c r="D18" s="2084" t="s">
        <v>557</v>
      </c>
      <c r="E18" s="2084" t="s">
        <v>708</v>
      </c>
      <c r="F18" s="2084" t="s">
        <v>709</v>
      </c>
      <c r="G18" s="2084" t="s">
        <v>710</v>
      </c>
      <c r="H18" s="2085" t="s">
        <v>711</v>
      </c>
      <c r="I18" s="2086" t="s">
        <v>712</v>
      </c>
    </row>
    <row r="19" spans="1:10" ht="12.75" customHeight="1" x14ac:dyDescent="0.2">
      <c r="A19" s="3379" t="s">
        <v>717</v>
      </c>
      <c r="B19" s="679" t="s">
        <v>735</v>
      </c>
      <c r="C19" s="1864"/>
      <c r="D19" s="1865">
        <v>749</v>
      </c>
      <c r="E19" s="1865">
        <v>242</v>
      </c>
      <c r="F19" s="1865">
        <v>991</v>
      </c>
      <c r="G19" s="1866" t="s">
        <v>926</v>
      </c>
      <c r="H19" s="1867">
        <v>0</v>
      </c>
      <c r="I19" s="1868">
        <v>991</v>
      </c>
    </row>
    <row r="20" spans="1:10" ht="12.75" customHeight="1" x14ac:dyDescent="0.2">
      <c r="A20" s="3380"/>
      <c r="B20" s="680" t="s">
        <v>557</v>
      </c>
      <c r="C20" s="1869">
        <v>0</v>
      </c>
      <c r="D20" s="1870"/>
      <c r="E20" s="1871">
        <v>0</v>
      </c>
      <c r="F20" s="1871">
        <v>0</v>
      </c>
      <c r="G20" s="1872" t="s">
        <v>926</v>
      </c>
      <c r="H20" s="1873">
        <v>0</v>
      </c>
      <c r="I20" s="1874">
        <v>0</v>
      </c>
    </row>
    <row r="21" spans="1:10" ht="12.75" customHeight="1" x14ac:dyDescent="0.2">
      <c r="A21" s="3380"/>
      <c r="B21" s="680" t="s">
        <v>708</v>
      </c>
      <c r="C21" s="1869">
        <v>0</v>
      </c>
      <c r="D21" s="1871">
        <v>0</v>
      </c>
      <c r="E21" s="1870"/>
      <c r="F21" s="1871">
        <v>0</v>
      </c>
      <c r="G21" s="1872" t="s">
        <v>926</v>
      </c>
      <c r="H21" s="1873">
        <v>0</v>
      </c>
      <c r="I21" s="1874">
        <v>0</v>
      </c>
    </row>
    <row r="22" spans="1:10" ht="12.75" customHeight="1" x14ac:dyDescent="0.2">
      <c r="A22" s="3380"/>
      <c r="B22" s="681" t="s">
        <v>709</v>
      </c>
      <c r="C22" s="1875">
        <v>0</v>
      </c>
      <c r="D22" s="1876">
        <v>749</v>
      </c>
      <c r="E22" s="1876">
        <v>242</v>
      </c>
      <c r="F22" s="1877"/>
      <c r="G22" s="1872" t="s">
        <v>926</v>
      </c>
      <c r="H22" s="1878">
        <v>0</v>
      </c>
      <c r="I22" s="1874">
        <v>991</v>
      </c>
    </row>
    <row r="23" spans="1:10" ht="12.75" customHeight="1" x14ac:dyDescent="0.2">
      <c r="A23" s="3380"/>
      <c r="B23" s="680" t="s">
        <v>710</v>
      </c>
      <c r="C23" s="1879" t="s">
        <v>926</v>
      </c>
      <c r="D23" s="1880" t="s">
        <v>926</v>
      </c>
      <c r="E23" s="1880" t="s">
        <v>926</v>
      </c>
      <c r="F23" s="1880" t="s">
        <v>926</v>
      </c>
      <c r="G23" s="1877"/>
      <c r="H23" s="1881" t="s">
        <v>926</v>
      </c>
      <c r="I23" s="1882" t="s">
        <v>926</v>
      </c>
    </row>
    <row r="24" spans="1:10" ht="12.75" customHeight="1" x14ac:dyDescent="0.2">
      <c r="A24" s="3380"/>
      <c r="B24" s="682" t="s">
        <v>711</v>
      </c>
      <c r="C24" s="1875">
        <v>0</v>
      </c>
      <c r="D24" s="1876">
        <v>0</v>
      </c>
      <c r="E24" s="1876">
        <v>0</v>
      </c>
      <c r="F24" s="1883">
        <v>0</v>
      </c>
      <c r="G24" s="1884" t="s">
        <v>926</v>
      </c>
      <c r="H24" s="1885"/>
      <c r="I24" s="1874">
        <v>0</v>
      </c>
    </row>
    <row r="25" spans="1:10" ht="12.75" customHeight="1" x14ac:dyDescent="0.2">
      <c r="A25" s="3381"/>
      <c r="B25" s="683" t="s">
        <v>714</v>
      </c>
      <c r="C25" s="1886">
        <v>0</v>
      </c>
      <c r="D25" s="1887">
        <v>749</v>
      </c>
      <c r="E25" s="1887">
        <v>242</v>
      </c>
      <c r="F25" s="1887">
        <v>991</v>
      </c>
      <c r="G25" s="1888" t="s">
        <v>926</v>
      </c>
      <c r="H25" s="1887">
        <v>0</v>
      </c>
      <c r="I25" s="1889">
        <v>991</v>
      </c>
    </row>
    <row r="26" spans="1:10" ht="12.75" customHeight="1" x14ac:dyDescent="0.2">
      <c r="A26" s="615"/>
      <c r="B26" s="615"/>
      <c r="C26" s="1980"/>
      <c r="D26" s="1980"/>
      <c r="E26" s="1980"/>
      <c r="F26" s="1980"/>
      <c r="G26" s="1980"/>
      <c r="H26" s="1332"/>
      <c r="I26" s="1332"/>
      <c r="J26" s="684"/>
    </row>
    <row r="27" spans="1:10" ht="12.75" customHeight="1" x14ac:dyDescent="0.2">
      <c r="A27" s="620" t="s">
        <v>718</v>
      </c>
      <c r="B27" s="615"/>
      <c r="C27" s="1241"/>
      <c r="D27" s="1241"/>
      <c r="E27" s="1241"/>
      <c r="F27" s="1241"/>
      <c r="G27" s="1241"/>
      <c r="H27" s="1241"/>
      <c r="I27" s="1241"/>
    </row>
    <row r="28" spans="1:10" ht="12.75" customHeight="1" x14ac:dyDescent="0.2">
      <c r="A28" s="3384"/>
      <c r="B28" s="3385"/>
      <c r="C28" s="3420" t="s">
        <v>719</v>
      </c>
      <c r="D28" s="3421"/>
      <c r="E28" s="3421"/>
      <c r="F28" s="3421"/>
      <c r="G28" s="3421"/>
      <c r="H28" s="3421"/>
      <c r="I28" s="3422"/>
    </row>
    <row r="29" spans="1:10" ht="33" customHeight="1" x14ac:dyDescent="0.2">
      <c r="A29" s="3386"/>
      <c r="B29" s="3387"/>
      <c r="C29" s="2083" t="s">
        <v>734</v>
      </c>
      <c r="D29" s="2084" t="s">
        <v>557</v>
      </c>
      <c r="E29" s="2084" t="s">
        <v>708</v>
      </c>
      <c r="F29" s="2084" t="s">
        <v>709</v>
      </c>
      <c r="G29" s="2084" t="s">
        <v>710</v>
      </c>
      <c r="H29" s="2085" t="s">
        <v>711</v>
      </c>
      <c r="I29" s="2086" t="s">
        <v>712</v>
      </c>
    </row>
    <row r="30" spans="1:10" ht="12.75" customHeight="1" x14ac:dyDescent="0.2">
      <c r="A30" s="3379" t="s">
        <v>720</v>
      </c>
      <c r="B30" s="679" t="s">
        <v>735</v>
      </c>
      <c r="C30" s="2046"/>
      <c r="D30" s="2047">
        <v>22454</v>
      </c>
      <c r="E30" s="2047">
        <v>86262</v>
      </c>
      <c r="F30" s="2047">
        <v>108716</v>
      </c>
      <c r="G30" s="2048" t="s">
        <v>926</v>
      </c>
      <c r="H30" s="2049">
        <v>68131</v>
      </c>
      <c r="I30" s="2050">
        <v>176847</v>
      </c>
    </row>
    <row r="31" spans="1:10" ht="12.75" customHeight="1" x14ac:dyDescent="0.2">
      <c r="A31" s="3380"/>
      <c r="B31" s="680" t="s">
        <v>557</v>
      </c>
      <c r="C31" s="2051">
        <v>2355</v>
      </c>
      <c r="D31" s="2052"/>
      <c r="E31" s="2053">
        <v>2</v>
      </c>
      <c r="F31" s="2053">
        <v>2357</v>
      </c>
      <c r="G31" s="2054" t="s">
        <v>926</v>
      </c>
      <c r="H31" s="2055">
        <v>608</v>
      </c>
      <c r="I31" s="2056">
        <v>2965</v>
      </c>
    </row>
    <row r="32" spans="1:10" ht="12.75" customHeight="1" x14ac:dyDescent="0.2">
      <c r="A32" s="3380"/>
      <c r="B32" s="680" t="s">
        <v>708</v>
      </c>
      <c r="C32" s="2051">
        <v>0</v>
      </c>
      <c r="D32" s="2053">
        <v>9244</v>
      </c>
      <c r="E32" s="2052"/>
      <c r="F32" s="2053">
        <v>9244</v>
      </c>
      <c r="G32" s="2054" t="s">
        <v>926</v>
      </c>
      <c r="H32" s="2055">
        <v>27830</v>
      </c>
      <c r="I32" s="2056">
        <v>37074</v>
      </c>
    </row>
    <row r="33" spans="1:10" ht="12.75" customHeight="1" x14ac:dyDescent="0.2">
      <c r="A33" s="3380"/>
      <c r="B33" s="681" t="s">
        <v>709</v>
      </c>
      <c r="C33" s="2057">
        <v>2355</v>
      </c>
      <c r="D33" s="2058">
        <v>31698</v>
      </c>
      <c r="E33" s="2058">
        <v>86264</v>
      </c>
      <c r="F33" s="2059"/>
      <c r="G33" s="2054" t="s">
        <v>926</v>
      </c>
      <c r="H33" s="2060">
        <v>96569</v>
      </c>
      <c r="I33" s="2056">
        <v>216886</v>
      </c>
    </row>
    <row r="34" spans="1:10" ht="12.75" customHeight="1" x14ac:dyDescent="0.2">
      <c r="A34" s="3380"/>
      <c r="B34" s="680" t="s">
        <v>710</v>
      </c>
      <c r="C34" s="2061" t="s">
        <v>926</v>
      </c>
      <c r="D34" s="2062" t="s">
        <v>926</v>
      </c>
      <c r="E34" s="2062" t="s">
        <v>926</v>
      </c>
      <c r="F34" s="2062" t="s">
        <v>926</v>
      </c>
      <c r="G34" s="2059"/>
      <c r="H34" s="2063" t="s">
        <v>926</v>
      </c>
      <c r="I34" s="2064" t="s">
        <v>926</v>
      </c>
    </row>
    <row r="35" spans="1:10" ht="12.75" customHeight="1" x14ac:dyDescent="0.2">
      <c r="A35" s="3380"/>
      <c r="B35" s="682" t="s">
        <v>711</v>
      </c>
      <c r="C35" s="2057">
        <v>2760</v>
      </c>
      <c r="D35" s="2058">
        <v>204</v>
      </c>
      <c r="E35" s="2058">
        <v>0</v>
      </c>
      <c r="F35" s="2065">
        <v>2964</v>
      </c>
      <c r="G35" s="2066" t="s">
        <v>926</v>
      </c>
      <c r="H35" s="2067"/>
      <c r="I35" s="2056">
        <v>2964</v>
      </c>
    </row>
    <row r="36" spans="1:10" ht="12.75" customHeight="1" x14ac:dyDescent="0.2">
      <c r="A36" s="3381"/>
      <c r="B36" s="683" t="s">
        <v>714</v>
      </c>
      <c r="C36" s="2068">
        <v>5115</v>
      </c>
      <c r="D36" s="2069">
        <v>31902</v>
      </c>
      <c r="E36" s="2069">
        <v>86264</v>
      </c>
      <c r="F36" s="2069">
        <v>123281</v>
      </c>
      <c r="G36" s="2070" t="s">
        <v>926</v>
      </c>
      <c r="H36" s="2069">
        <v>96569</v>
      </c>
      <c r="I36" s="2071">
        <v>219850</v>
      </c>
    </row>
    <row r="37" spans="1:10" ht="12.75" customHeight="1" x14ac:dyDescent="0.2">
      <c r="A37" s="685"/>
      <c r="B37" s="686"/>
      <c r="C37" s="1259"/>
      <c r="D37" s="1259"/>
      <c r="E37" s="1259"/>
      <c r="F37" s="1259"/>
      <c r="G37" s="1259"/>
      <c r="H37" s="1259"/>
      <c r="I37" s="1236"/>
      <c r="J37" s="684"/>
    </row>
    <row r="38" spans="1:10" ht="12.75" customHeight="1" x14ac:dyDescent="0.2">
      <c r="A38" s="620" t="s">
        <v>721</v>
      </c>
      <c r="B38" s="615"/>
      <c r="C38" s="1241"/>
      <c r="D38" s="1241"/>
      <c r="E38" s="1241"/>
      <c r="F38" s="1241"/>
      <c r="G38" s="1241"/>
      <c r="H38" s="1241"/>
      <c r="I38" s="1241"/>
    </row>
    <row r="39" spans="1:10" ht="12.75" customHeight="1" x14ac:dyDescent="0.2">
      <c r="A39" s="3384"/>
      <c r="B39" s="3385"/>
      <c r="C39" s="3420" t="s">
        <v>722</v>
      </c>
      <c r="D39" s="3421"/>
      <c r="E39" s="3421"/>
      <c r="F39" s="3421"/>
      <c r="G39" s="3421"/>
      <c r="H39" s="3421"/>
      <c r="I39" s="3422"/>
    </row>
    <row r="40" spans="1:10" ht="33" customHeight="1" x14ac:dyDescent="0.2">
      <c r="A40" s="3386"/>
      <c r="B40" s="3387"/>
      <c r="C40" s="2083" t="s">
        <v>734</v>
      </c>
      <c r="D40" s="2084" t="s">
        <v>557</v>
      </c>
      <c r="E40" s="2084" t="s">
        <v>708</v>
      </c>
      <c r="F40" s="2084" t="s">
        <v>709</v>
      </c>
      <c r="G40" s="2084" t="s">
        <v>710</v>
      </c>
      <c r="H40" s="2085" t="s">
        <v>711</v>
      </c>
      <c r="I40" s="2086" t="s">
        <v>712</v>
      </c>
    </row>
    <row r="41" spans="1:10" ht="12.75" customHeight="1" x14ac:dyDescent="0.2">
      <c r="A41" s="3379" t="s">
        <v>723</v>
      </c>
      <c r="B41" s="679" t="s">
        <v>735</v>
      </c>
      <c r="C41" s="1892"/>
      <c r="D41" s="1893">
        <v>1941</v>
      </c>
      <c r="E41" s="1893">
        <v>2</v>
      </c>
      <c r="F41" s="1893">
        <v>1943</v>
      </c>
      <c r="G41" s="1894"/>
      <c r="H41" s="1895">
        <v>3500</v>
      </c>
      <c r="I41" s="1932">
        <v>5443</v>
      </c>
    </row>
    <row r="42" spans="1:10" ht="12.75" customHeight="1" x14ac:dyDescent="0.2">
      <c r="A42" s="3380"/>
      <c r="B42" s="680" t="s">
        <v>557</v>
      </c>
      <c r="C42" s="1896">
        <v>5</v>
      </c>
      <c r="D42" s="1870"/>
      <c r="E42" s="1871">
        <v>0</v>
      </c>
      <c r="F42" s="1871">
        <v>5</v>
      </c>
      <c r="G42" s="1872"/>
      <c r="H42" s="1873">
        <v>947</v>
      </c>
      <c r="I42" s="1874">
        <v>952</v>
      </c>
    </row>
    <row r="43" spans="1:10" ht="12.75" customHeight="1" x14ac:dyDescent="0.2">
      <c r="A43" s="3380"/>
      <c r="B43" s="680" t="s">
        <v>708</v>
      </c>
      <c r="C43" s="1896">
        <v>0</v>
      </c>
      <c r="D43" s="1871">
        <v>0</v>
      </c>
      <c r="E43" s="1870"/>
      <c r="F43" s="1871">
        <v>0</v>
      </c>
      <c r="G43" s="1872"/>
      <c r="H43" s="1873">
        <v>0</v>
      </c>
      <c r="I43" s="1874">
        <v>0</v>
      </c>
    </row>
    <row r="44" spans="1:10" ht="12.75" customHeight="1" x14ac:dyDescent="0.2">
      <c r="A44" s="3380"/>
      <c r="B44" s="681" t="s">
        <v>709</v>
      </c>
      <c r="C44" s="1897">
        <v>5</v>
      </c>
      <c r="D44" s="1876">
        <v>1941</v>
      </c>
      <c r="E44" s="1876">
        <v>2</v>
      </c>
      <c r="F44" s="1877"/>
      <c r="G44" s="1872"/>
      <c r="H44" s="1890">
        <v>4447</v>
      </c>
      <c r="I44" s="1874">
        <v>6395</v>
      </c>
    </row>
    <row r="45" spans="1:10" ht="12.75" customHeight="1" x14ac:dyDescent="0.2">
      <c r="A45" s="3380"/>
      <c r="B45" s="680" t="s">
        <v>710</v>
      </c>
      <c r="C45" s="1898"/>
      <c r="D45" s="1880"/>
      <c r="E45" s="1880"/>
      <c r="F45" s="1880"/>
      <c r="G45" s="1877"/>
      <c r="H45" s="1881"/>
      <c r="I45" s="1882"/>
    </row>
    <row r="46" spans="1:10" ht="12.75" customHeight="1" x14ac:dyDescent="0.2">
      <c r="A46" s="3380"/>
      <c r="B46" s="682" t="s">
        <v>711</v>
      </c>
      <c r="C46" s="1899">
        <v>0</v>
      </c>
      <c r="D46" s="1900">
        <v>35</v>
      </c>
      <c r="E46" s="1900">
        <v>0</v>
      </c>
      <c r="F46" s="1901">
        <v>35</v>
      </c>
      <c r="G46" s="1902"/>
      <c r="H46" s="1903"/>
      <c r="I46" s="2039">
        <v>35</v>
      </c>
    </row>
    <row r="47" spans="1:10" ht="12.75" customHeight="1" x14ac:dyDescent="0.2">
      <c r="A47" s="3381"/>
      <c r="B47" s="683" t="s">
        <v>714</v>
      </c>
      <c r="C47" s="1904">
        <v>5</v>
      </c>
      <c r="D47" s="1905">
        <v>1976</v>
      </c>
      <c r="E47" s="1905">
        <v>2</v>
      </c>
      <c r="F47" s="1905">
        <v>1983</v>
      </c>
      <c r="G47" s="1906"/>
      <c r="H47" s="1907">
        <v>4447</v>
      </c>
      <c r="I47" s="1889">
        <v>6430</v>
      </c>
    </row>
    <row r="48" spans="1:10" ht="12.75" customHeight="1" x14ac:dyDescent="0.2">
      <c r="A48" s="687"/>
      <c r="B48" s="686"/>
      <c r="C48" s="1259"/>
      <c r="D48" s="1259"/>
      <c r="E48" s="1259"/>
      <c r="F48" s="1259"/>
      <c r="G48" s="1259"/>
      <c r="H48" s="1259"/>
      <c r="I48" s="1236"/>
      <c r="J48" s="684"/>
    </row>
    <row r="49" spans="1:10" ht="12.75" customHeight="1" x14ac:dyDescent="0.2">
      <c r="A49" s="688" t="s">
        <v>724</v>
      </c>
      <c r="B49" s="689"/>
      <c r="C49" s="1301"/>
      <c r="D49" s="1301"/>
      <c r="E49" s="1301"/>
      <c r="F49" s="1301"/>
      <c r="G49" s="1301"/>
      <c r="H49" s="1301"/>
      <c r="I49" s="1301"/>
    </row>
    <row r="50" spans="1:10" ht="12.75" customHeight="1" x14ac:dyDescent="0.2">
      <c r="A50" s="3394"/>
      <c r="B50" s="3395"/>
      <c r="C50" s="3420" t="s">
        <v>725</v>
      </c>
      <c r="D50" s="3421"/>
      <c r="E50" s="3421"/>
      <c r="F50" s="3421"/>
      <c r="G50" s="3421"/>
      <c r="H50" s="3421"/>
      <c r="I50" s="3422"/>
    </row>
    <row r="51" spans="1:10" ht="33" customHeight="1" x14ac:dyDescent="0.2">
      <c r="A51" s="3396"/>
      <c r="B51" s="3397"/>
      <c r="C51" s="2083" t="s">
        <v>734</v>
      </c>
      <c r="D51" s="2084" t="s">
        <v>557</v>
      </c>
      <c r="E51" s="2084" t="s">
        <v>708</v>
      </c>
      <c r="F51" s="2084" t="s">
        <v>709</v>
      </c>
      <c r="G51" s="2084" t="s">
        <v>710</v>
      </c>
      <c r="H51" s="2087" t="s">
        <v>711</v>
      </c>
      <c r="I51" s="2086" t="s">
        <v>726</v>
      </c>
    </row>
    <row r="52" spans="1:10" ht="12.75" customHeight="1" x14ac:dyDescent="0.2">
      <c r="A52" s="3391" t="s">
        <v>727</v>
      </c>
      <c r="B52" s="679" t="s">
        <v>735</v>
      </c>
      <c r="C52" s="2216"/>
      <c r="D52" s="2217">
        <v>-344</v>
      </c>
      <c r="E52" s="2217">
        <v>2244</v>
      </c>
      <c r="F52" s="2217">
        <v>1900</v>
      </c>
      <c r="G52" s="2218"/>
      <c r="H52" s="2219">
        <v>4</v>
      </c>
      <c r="I52" s="2220">
        <v>1904</v>
      </c>
    </row>
    <row r="53" spans="1:10" ht="12.75" customHeight="1" x14ac:dyDescent="0.2">
      <c r="A53" s="3392"/>
      <c r="B53" s="690" t="s">
        <v>557</v>
      </c>
      <c r="C53" s="2221">
        <v>0</v>
      </c>
      <c r="D53" s="2222"/>
      <c r="E53" s="2223">
        <v>0</v>
      </c>
      <c r="F53" s="2223">
        <v>0</v>
      </c>
      <c r="G53" s="2224"/>
      <c r="H53" s="2225">
        <v>0</v>
      </c>
      <c r="I53" s="2226">
        <v>0</v>
      </c>
    </row>
    <row r="54" spans="1:10" ht="12.75" customHeight="1" x14ac:dyDescent="0.2">
      <c r="A54" s="3392"/>
      <c r="B54" s="690" t="s">
        <v>708</v>
      </c>
      <c r="C54" s="2221">
        <v>0</v>
      </c>
      <c r="D54" s="2223">
        <v>0</v>
      </c>
      <c r="E54" s="2222"/>
      <c r="F54" s="2223">
        <v>0</v>
      </c>
      <c r="G54" s="2224"/>
      <c r="H54" s="2225">
        <v>0</v>
      </c>
      <c r="I54" s="2227">
        <v>0</v>
      </c>
    </row>
    <row r="55" spans="1:10" ht="12.75" customHeight="1" x14ac:dyDescent="0.2">
      <c r="A55" s="3392"/>
      <c r="B55" s="691" t="s">
        <v>709</v>
      </c>
      <c r="C55" s="2228">
        <v>0</v>
      </c>
      <c r="D55" s="2229">
        <v>-344</v>
      </c>
      <c r="E55" s="2229">
        <v>2244</v>
      </c>
      <c r="F55" s="2230"/>
      <c r="G55" s="2231"/>
      <c r="H55" s="2232">
        <v>4</v>
      </c>
      <c r="I55" s="2233">
        <v>1904</v>
      </c>
    </row>
    <row r="56" spans="1:10" ht="12.75" customHeight="1" x14ac:dyDescent="0.2">
      <c r="A56" s="3392"/>
      <c r="B56" s="690" t="s">
        <v>710</v>
      </c>
      <c r="C56" s="2234"/>
      <c r="D56" s="2231"/>
      <c r="E56" s="2231"/>
      <c r="F56" s="2235"/>
      <c r="G56" s="2236"/>
      <c r="H56" s="2237"/>
      <c r="I56" s="2238"/>
    </row>
    <row r="57" spans="1:10" ht="12.75" customHeight="1" x14ac:dyDescent="0.2">
      <c r="A57" s="3392"/>
      <c r="B57" s="692" t="s">
        <v>711</v>
      </c>
      <c r="C57" s="2228">
        <v>0</v>
      </c>
      <c r="D57" s="2229">
        <v>0</v>
      </c>
      <c r="E57" s="2229">
        <v>0</v>
      </c>
      <c r="F57" s="2239">
        <v>0</v>
      </c>
      <c r="G57" s="2235"/>
      <c r="H57" s="2240"/>
      <c r="I57" s="2233">
        <v>0</v>
      </c>
    </row>
    <row r="58" spans="1:10" ht="12.75" customHeight="1" x14ac:dyDescent="0.2">
      <c r="A58" s="3393"/>
      <c r="B58" s="693" t="s">
        <v>728</v>
      </c>
      <c r="C58" s="2241">
        <v>0</v>
      </c>
      <c r="D58" s="2242">
        <v>-344</v>
      </c>
      <c r="E58" s="2242">
        <v>2244</v>
      </c>
      <c r="F58" s="2242">
        <v>1900</v>
      </c>
      <c r="G58" s="2243"/>
      <c r="H58" s="2242">
        <v>4</v>
      </c>
      <c r="I58" s="2244">
        <v>1904</v>
      </c>
    </row>
    <row r="59" spans="1:10" ht="12.75" customHeight="1" x14ac:dyDescent="0.2">
      <c r="A59" s="694"/>
      <c r="B59" s="695"/>
      <c r="C59" s="1302"/>
      <c r="D59" s="1302"/>
      <c r="E59" s="1302"/>
      <c r="F59" s="1302"/>
      <c r="G59" s="1302"/>
      <c r="H59" s="1302"/>
      <c r="I59" s="1303"/>
      <c r="J59" s="684"/>
    </row>
    <row r="60" spans="1:10" ht="12.75" customHeight="1" x14ac:dyDescent="0.2">
      <c r="A60" s="688" t="s">
        <v>729</v>
      </c>
      <c r="B60" s="689"/>
      <c r="C60" s="1301"/>
      <c r="D60" s="1301"/>
      <c r="E60" s="1301"/>
      <c r="F60" s="1301"/>
      <c r="G60" s="1301"/>
      <c r="H60" s="1301"/>
      <c r="I60" s="1301"/>
    </row>
    <row r="61" spans="1:10" ht="12.75" customHeight="1" x14ac:dyDescent="0.2">
      <c r="A61" s="3394"/>
      <c r="B61" s="3395"/>
      <c r="C61" s="3420" t="s">
        <v>730</v>
      </c>
      <c r="D61" s="3421"/>
      <c r="E61" s="3421"/>
      <c r="F61" s="3421"/>
      <c r="G61" s="3421"/>
      <c r="H61" s="3421"/>
      <c r="I61" s="3422"/>
    </row>
    <row r="62" spans="1:10" ht="33" customHeight="1" x14ac:dyDescent="0.2">
      <c r="A62" s="3396"/>
      <c r="B62" s="3397"/>
      <c r="C62" s="2083" t="s">
        <v>734</v>
      </c>
      <c r="D62" s="2084" t="s">
        <v>557</v>
      </c>
      <c r="E62" s="2084" t="s">
        <v>708</v>
      </c>
      <c r="F62" s="2084" t="s">
        <v>709</v>
      </c>
      <c r="G62" s="2084" t="s">
        <v>710</v>
      </c>
      <c r="H62" s="2085" t="s">
        <v>711</v>
      </c>
      <c r="I62" s="2088" t="s">
        <v>731</v>
      </c>
    </row>
    <row r="63" spans="1:10" ht="12.75" customHeight="1" x14ac:dyDescent="0.2">
      <c r="A63" s="3391" t="s">
        <v>732</v>
      </c>
      <c r="B63" s="679" t="s">
        <v>735</v>
      </c>
      <c r="C63" s="1908"/>
      <c r="D63" s="1909">
        <v>0</v>
      </c>
      <c r="E63" s="1909">
        <v>0</v>
      </c>
      <c r="F63" s="1909">
        <v>0</v>
      </c>
      <c r="G63" s="1866"/>
      <c r="H63" s="1929">
        <v>0</v>
      </c>
      <c r="I63" s="1930">
        <v>0</v>
      </c>
    </row>
    <row r="64" spans="1:10" ht="12.75" customHeight="1" x14ac:dyDescent="0.2">
      <c r="A64" s="3392"/>
      <c r="B64" s="690" t="s">
        <v>557</v>
      </c>
      <c r="C64" s="1912">
        <v>-70</v>
      </c>
      <c r="D64" s="1913"/>
      <c r="E64" s="1914">
        <v>0</v>
      </c>
      <c r="F64" s="1914">
        <v>-70</v>
      </c>
      <c r="G64" s="1872"/>
      <c r="H64" s="1915">
        <v>0</v>
      </c>
      <c r="I64" s="1922">
        <v>-70</v>
      </c>
    </row>
    <row r="65" spans="1:10" ht="12.75" customHeight="1" x14ac:dyDescent="0.2">
      <c r="A65" s="3392"/>
      <c r="B65" s="690" t="s">
        <v>708</v>
      </c>
      <c r="C65" s="1912">
        <v>5378</v>
      </c>
      <c r="D65" s="1914">
        <v>0</v>
      </c>
      <c r="E65" s="1913"/>
      <c r="F65" s="1914">
        <v>5378</v>
      </c>
      <c r="G65" s="1872"/>
      <c r="H65" s="1915">
        <v>0</v>
      </c>
      <c r="I65" s="1922">
        <v>5378</v>
      </c>
    </row>
    <row r="66" spans="1:10" ht="12.75" customHeight="1" x14ac:dyDescent="0.2">
      <c r="A66" s="3392"/>
      <c r="B66" s="691" t="s">
        <v>709</v>
      </c>
      <c r="C66" s="1918">
        <v>5308</v>
      </c>
      <c r="D66" s="1919">
        <v>0</v>
      </c>
      <c r="E66" s="1919">
        <v>0</v>
      </c>
      <c r="F66" s="1920"/>
      <c r="G66" s="1880"/>
      <c r="H66" s="1921">
        <v>0</v>
      </c>
      <c r="I66" s="1922">
        <v>5308</v>
      </c>
    </row>
    <row r="67" spans="1:10" ht="12.75" customHeight="1" x14ac:dyDescent="0.2">
      <c r="A67" s="3392"/>
      <c r="B67" s="690" t="s">
        <v>710</v>
      </c>
      <c r="C67" s="1879"/>
      <c r="D67" s="1880"/>
      <c r="E67" s="1880"/>
      <c r="F67" s="1884"/>
      <c r="G67" s="1923"/>
      <c r="H67" s="1881"/>
      <c r="I67" s="1882"/>
    </row>
    <row r="68" spans="1:10" ht="12.75" customHeight="1" x14ac:dyDescent="0.2">
      <c r="A68" s="3392"/>
      <c r="B68" s="692" t="s">
        <v>711</v>
      </c>
      <c r="C68" s="1918">
        <v>-3</v>
      </c>
      <c r="D68" s="1919">
        <v>-156</v>
      </c>
      <c r="E68" s="1919">
        <v>0</v>
      </c>
      <c r="F68" s="1924">
        <v>-159</v>
      </c>
      <c r="G68" s="1884"/>
      <c r="H68" s="1925"/>
      <c r="I68" s="1922">
        <v>-159</v>
      </c>
    </row>
    <row r="69" spans="1:10" ht="12.75" customHeight="1" x14ac:dyDescent="0.2">
      <c r="A69" s="3393"/>
      <c r="B69" s="693" t="s">
        <v>733</v>
      </c>
      <c r="C69" s="1926">
        <v>5305</v>
      </c>
      <c r="D69" s="1927">
        <v>-156</v>
      </c>
      <c r="E69" s="1927">
        <v>0</v>
      </c>
      <c r="F69" s="1927">
        <v>5149</v>
      </c>
      <c r="G69" s="1888"/>
      <c r="H69" s="1927">
        <v>0</v>
      </c>
      <c r="I69" s="1928">
        <v>5149</v>
      </c>
    </row>
    <row r="70" spans="1:10" ht="12.75" customHeight="1" x14ac:dyDescent="0.2">
      <c r="A70" s="694"/>
      <c r="B70" s="695"/>
      <c r="C70" s="1302"/>
      <c r="D70" s="1302"/>
      <c r="E70" s="1302"/>
      <c r="F70" s="1302"/>
      <c r="G70" s="1302"/>
      <c r="H70" s="1302"/>
      <c r="I70" s="1303"/>
      <c r="J70" s="684"/>
    </row>
    <row r="71" spans="1:10" ht="12.75" customHeight="1" x14ac:dyDescent="0.2">
      <c r="A71" s="696" t="s">
        <v>459</v>
      </c>
      <c r="B71" s="686"/>
      <c r="C71" s="1259"/>
      <c r="D71" s="1259"/>
      <c r="E71" s="1259"/>
      <c r="F71" s="1259"/>
      <c r="G71" s="1259"/>
      <c r="H71" s="1259"/>
      <c r="I71" s="1236"/>
      <c r="J71" s="684"/>
    </row>
    <row r="72" spans="1:10" ht="12.75" customHeight="1" x14ac:dyDescent="0.2">
      <c r="A72" s="620" t="s">
        <v>547</v>
      </c>
      <c r="B72" s="615"/>
      <c r="C72" s="1241"/>
      <c r="D72" s="1241"/>
      <c r="E72" s="1241"/>
      <c r="F72" s="1241"/>
      <c r="G72" s="1241"/>
      <c r="H72" s="1241"/>
      <c r="I72" s="1241"/>
    </row>
    <row r="73" spans="1:10" ht="12.75" customHeight="1" x14ac:dyDescent="0.2">
      <c r="A73" s="3384"/>
      <c r="B73" s="3385"/>
      <c r="C73" s="3420" t="s">
        <v>725</v>
      </c>
      <c r="D73" s="3421"/>
      <c r="E73" s="3421"/>
      <c r="F73" s="3421"/>
      <c r="G73" s="3421"/>
      <c r="H73" s="3421"/>
      <c r="I73" s="3422"/>
    </row>
    <row r="74" spans="1:10" ht="33" customHeight="1" x14ac:dyDescent="0.2">
      <c r="A74" s="3386"/>
      <c r="B74" s="3387"/>
      <c r="C74" s="2083" t="s">
        <v>734</v>
      </c>
      <c r="D74" s="2084" t="s">
        <v>557</v>
      </c>
      <c r="E74" s="2084" t="s">
        <v>708</v>
      </c>
      <c r="F74" s="2084" t="s">
        <v>709</v>
      </c>
      <c r="G74" s="2084" t="s">
        <v>710</v>
      </c>
      <c r="H74" s="2085" t="s">
        <v>711</v>
      </c>
      <c r="I74" s="2086" t="s">
        <v>726</v>
      </c>
    </row>
    <row r="75" spans="1:10" ht="12.75" customHeight="1" x14ac:dyDescent="0.2">
      <c r="A75" s="3379" t="s">
        <v>727</v>
      </c>
      <c r="B75" s="679" t="s">
        <v>735</v>
      </c>
      <c r="C75" s="1864"/>
      <c r="D75" s="1865">
        <v>2371</v>
      </c>
      <c r="E75" s="1865">
        <v>8441</v>
      </c>
      <c r="F75" s="1865">
        <v>10812</v>
      </c>
      <c r="G75" s="1866"/>
      <c r="H75" s="1867">
        <v>26</v>
      </c>
      <c r="I75" s="1931">
        <v>10838</v>
      </c>
    </row>
    <row r="76" spans="1:10" ht="12.75" customHeight="1" x14ac:dyDescent="0.2">
      <c r="A76" s="3380"/>
      <c r="B76" s="680" t="s">
        <v>557</v>
      </c>
      <c r="C76" s="1869">
        <v>0</v>
      </c>
      <c r="D76" s="1870"/>
      <c r="E76" s="1871">
        <v>0</v>
      </c>
      <c r="F76" s="1871">
        <v>0</v>
      </c>
      <c r="G76" s="1872"/>
      <c r="H76" s="1873">
        <v>0</v>
      </c>
      <c r="I76" s="1328">
        <v>0</v>
      </c>
    </row>
    <row r="77" spans="1:10" ht="12.75" customHeight="1" x14ac:dyDescent="0.2">
      <c r="A77" s="3380"/>
      <c r="B77" s="680" t="s">
        <v>708</v>
      </c>
      <c r="C77" s="1869">
        <v>0</v>
      </c>
      <c r="D77" s="1871">
        <v>0</v>
      </c>
      <c r="E77" s="1870"/>
      <c r="F77" s="1871">
        <v>0</v>
      </c>
      <c r="G77" s="1872"/>
      <c r="H77" s="1873">
        <v>0</v>
      </c>
      <c r="I77" s="1932">
        <v>0</v>
      </c>
    </row>
    <row r="78" spans="1:10" ht="12.75" customHeight="1" x14ac:dyDescent="0.2">
      <c r="A78" s="3380"/>
      <c r="B78" s="681" t="s">
        <v>709</v>
      </c>
      <c r="C78" s="1875">
        <v>0</v>
      </c>
      <c r="D78" s="1876">
        <v>2371</v>
      </c>
      <c r="E78" s="1876">
        <v>8441</v>
      </c>
      <c r="F78" s="1877"/>
      <c r="G78" s="1880"/>
      <c r="H78" s="1890">
        <v>26</v>
      </c>
      <c r="I78" s="1874">
        <v>10838</v>
      </c>
    </row>
    <row r="79" spans="1:10" ht="12.75" customHeight="1" x14ac:dyDescent="0.2">
      <c r="A79" s="3380"/>
      <c r="B79" s="680" t="s">
        <v>710</v>
      </c>
      <c r="C79" s="1879"/>
      <c r="D79" s="1880"/>
      <c r="E79" s="1880"/>
      <c r="F79" s="1884"/>
      <c r="G79" s="1923"/>
      <c r="H79" s="1881"/>
      <c r="I79" s="1882"/>
    </row>
    <row r="80" spans="1:10" ht="12.75" customHeight="1" x14ac:dyDescent="0.2">
      <c r="A80" s="3380"/>
      <c r="B80" s="682" t="s">
        <v>711</v>
      </c>
      <c r="C80" s="1875">
        <v>0</v>
      </c>
      <c r="D80" s="1876">
        <v>3</v>
      </c>
      <c r="E80" s="1876">
        <v>0</v>
      </c>
      <c r="F80" s="1883">
        <v>3</v>
      </c>
      <c r="G80" s="1884"/>
      <c r="H80" s="1885"/>
      <c r="I80" s="1874">
        <v>3</v>
      </c>
    </row>
    <row r="81" spans="1:10" ht="12.75" customHeight="1" x14ac:dyDescent="0.2">
      <c r="A81" s="3381"/>
      <c r="B81" s="683" t="s">
        <v>728</v>
      </c>
      <c r="C81" s="1886">
        <v>0</v>
      </c>
      <c r="D81" s="1887">
        <v>2374</v>
      </c>
      <c r="E81" s="1887">
        <v>8441</v>
      </c>
      <c r="F81" s="1887">
        <v>10815</v>
      </c>
      <c r="G81" s="1888"/>
      <c r="H81" s="1887">
        <v>26</v>
      </c>
      <c r="I81" s="1889">
        <v>10841</v>
      </c>
    </row>
    <row r="82" spans="1:10" ht="12.75" customHeight="1" x14ac:dyDescent="0.2">
      <c r="A82" s="687"/>
      <c r="B82" s="686"/>
      <c r="C82" s="1259"/>
      <c r="D82" s="1259"/>
      <c r="E82" s="1259"/>
      <c r="F82" s="1259"/>
      <c r="G82" s="1259"/>
      <c r="H82" s="1259"/>
      <c r="I82" s="1236"/>
      <c r="J82" s="684"/>
    </row>
    <row r="83" spans="1:10" ht="12.75" customHeight="1" x14ac:dyDescent="0.2">
      <c r="A83" s="620" t="s">
        <v>548</v>
      </c>
      <c r="B83" s="615"/>
      <c r="C83" s="1241"/>
      <c r="D83" s="1241"/>
      <c r="E83" s="1241"/>
      <c r="F83" s="1241"/>
      <c r="G83" s="1241"/>
      <c r="H83" s="1241"/>
      <c r="I83" s="1241"/>
    </row>
    <row r="84" spans="1:10" ht="12.75" customHeight="1" x14ac:dyDescent="0.2">
      <c r="A84" s="3384"/>
      <c r="B84" s="3385"/>
      <c r="C84" s="3420" t="s">
        <v>730</v>
      </c>
      <c r="D84" s="3421"/>
      <c r="E84" s="3421"/>
      <c r="F84" s="3421"/>
      <c r="G84" s="3421"/>
      <c r="H84" s="3421"/>
      <c r="I84" s="3422"/>
    </row>
    <row r="85" spans="1:10" ht="33" customHeight="1" x14ac:dyDescent="0.2">
      <c r="A85" s="3386"/>
      <c r="B85" s="3387"/>
      <c r="C85" s="2083" t="s">
        <v>734</v>
      </c>
      <c r="D85" s="2084" t="s">
        <v>557</v>
      </c>
      <c r="E85" s="2084" t="s">
        <v>708</v>
      </c>
      <c r="F85" s="2084" t="s">
        <v>709</v>
      </c>
      <c r="G85" s="2084" t="s">
        <v>710</v>
      </c>
      <c r="H85" s="2085" t="s">
        <v>711</v>
      </c>
      <c r="I85" s="2086" t="s">
        <v>731</v>
      </c>
    </row>
    <row r="86" spans="1:10" ht="12.75" customHeight="1" x14ac:dyDescent="0.2">
      <c r="A86" s="3379" t="s">
        <v>732</v>
      </c>
      <c r="B86" s="679" t="s">
        <v>735</v>
      </c>
      <c r="C86" s="1864"/>
      <c r="D86" s="1865">
        <v>1</v>
      </c>
      <c r="E86" s="1865">
        <v>0</v>
      </c>
      <c r="F86" s="1865">
        <v>1</v>
      </c>
      <c r="G86" s="1866"/>
      <c r="H86" s="1867">
        <v>0</v>
      </c>
      <c r="I86" s="1868">
        <v>1</v>
      </c>
    </row>
    <row r="87" spans="1:10" ht="12.75" customHeight="1" x14ac:dyDescent="0.2">
      <c r="A87" s="3380"/>
      <c r="B87" s="680" t="s">
        <v>557</v>
      </c>
      <c r="C87" s="1869">
        <v>2759</v>
      </c>
      <c r="D87" s="1870"/>
      <c r="E87" s="1871">
        <v>0</v>
      </c>
      <c r="F87" s="1871">
        <v>2759</v>
      </c>
      <c r="G87" s="1872"/>
      <c r="H87" s="1873">
        <v>20</v>
      </c>
      <c r="I87" s="1874">
        <v>2779</v>
      </c>
    </row>
    <row r="88" spans="1:10" ht="12.75" customHeight="1" x14ac:dyDescent="0.2">
      <c r="A88" s="3380"/>
      <c r="B88" s="680" t="s">
        <v>708</v>
      </c>
      <c r="C88" s="1869">
        <v>10877</v>
      </c>
      <c r="D88" s="1871">
        <v>0</v>
      </c>
      <c r="E88" s="1870"/>
      <c r="F88" s="1871">
        <v>10877</v>
      </c>
      <c r="G88" s="1872"/>
      <c r="H88" s="1873">
        <v>0</v>
      </c>
      <c r="I88" s="1874">
        <v>10877</v>
      </c>
    </row>
    <row r="89" spans="1:10" ht="12.75" customHeight="1" x14ac:dyDescent="0.2">
      <c r="A89" s="3380"/>
      <c r="B89" s="681" t="s">
        <v>709</v>
      </c>
      <c r="C89" s="1875">
        <v>13636</v>
      </c>
      <c r="D89" s="1876">
        <v>1</v>
      </c>
      <c r="E89" s="1876">
        <v>0</v>
      </c>
      <c r="F89" s="1877"/>
      <c r="G89" s="1880"/>
      <c r="H89" s="1890">
        <v>20</v>
      </c>
      <c r="I89" s="1874">
        <v>13657</v>
      </c>
    </row>
    <row r="90" spans="1:10" ht="12.75" customHeight="1" x14ac:dyDescent="0.2">
      <c r="A90" s="3380"/>
      <c r="B90" s="680" t="s">
        <v>710</v>
      </c>
      <c r="C90" s="1879"/>
      <c r="D90" s="1880"/>
      <c r="E90" s="1880"/>
      <c r="F90" s="1884"/>
      <c r="G90" s="1923"/>
      <c r="H90" s="1881"/>
      <c r="I90" s="1882"/>
    </row>
    <row r="91" spans="1:10" ht="12.75" customHeight="1" x14ac:dyDescent="0.2">
      <c r="A91" s="3380"/>
      <c r="B91" s="682" t="s">
        <v>711</v>
      </c>
      <c r="C91" s="1875">
        <v>914</v>
      </c>
      <c r="D91" s="1876">
        <v>1432</v>
      </c>
      <c r="E91" s="1876">
        <v>0</v>
      </c>
      <c r="F91" s="1883">
        <v>2346</v>
      </c>
      <c r="G91" s="1884"/>
      <c r="H91" s="1885"/>
      <c r="I91" s="1874">
        <v>2346</v>
      </c>
    </row>
    <row r="92" spans="1:10" ht="12.75" customHeight="1" x14ac:dyDescent="0.2">
      <c r="A92" s="3381"/>
      <c r="B92" s="683" t="s">
        <v>733</v>
      </c>
      <c r="C92" s="1886">
        <v>14550</v>
      </c>
      <c r="D92" s="1887">
        <v>1433</v>
      </c>
      <c r="E92" s="1887">
        <v>0</v>
      </c>
      <c r="F92" s="1887">
        <v>15983</v>
      </c>
      <c r="G92" s="1888"/>
      <c r="H92" s="1887">
        <v>20</v>
      </c>
      <c r="I92" s="1889">
        <v>16003</v>
      </c>
    </row>
    <row r="93" spans="1:10" ht="12.75" customHeight="1" x14ac:dyDescent="0.2">
      <c r="A93" s="687"/>
      <c r="B93" s="686"/>
      <c r="C93" s="1259"/>
      <c r="D93" s="1259"/>
      <c r="E93" s="1259"/>
      <c r="F93" s="1259"/>
      <c r="G93" s="1259"/>
      <c r="H93" s="1259"/>
      <c r="I93" s="1236"/>
      <c r="J93" s="684"/>
    </row>
    <row r="94" spans="1:10" ht="9.75" customHeight="1" x14ac:dyDescent="0.2">
      <c r="A94" s="615" t="s">
        <v>637</v>
      </c>
      <c r="B94" s="615"/>
      <c r="C94" s="1241"/>
      <c r="D94" s="1241"/>
      <c r="E94" s="1241"/>
      <c r="F94" s="1241"/>
      <c r="G94" s="1241"/>
      <c r="H94" s="1241"/>
      <c r="I94" s="1241"/>
    </row>
    <row r="95" spans="1:10" ht="9.75" customHeight="1" x14ac:dyDescent="0.2">
      <c r="A95" s="615" t="s">
        <v>638</v>
      </c>
      <c r="B95" s="615"/>
      <c r="C95" s="1241"/>
      <c r="D95" s="1241"/>
      <c r="E95" s="1241"/>
      <c r="F95" s="1241"/>
      <c r="G95" s="1241"/>
      <c r="H95" s="1241"/>
      <c r="I95" s="1241"/>
    </row>
    <row r="96" spans="1:10" ht="9.75" customHeight="1" x14ac:dyDescent="0.2">
      <c r="A96" s="615" t="s">
        <v>639</v>
      </c>
      <c r="B96" s="615"/>
      <c r="C96" s="1241"/>
      <c r="D96" s="1241"/>
      <c r="E96" s="1241"/>
      <c r="F96" s="1241"/>
      <c r="G96" s="1241"/>
      <c r="H96" s="1241"/>
      <c r="I96" s="1241"/>
    </row>
    <row r="97" spans="1:9" ht="9.75" customHeight="1" x14ac:dyDescent="0.2">
      <c r="A97" s="615"/>
      <c r="B97" s="615"/>
      <c r="C97" s="1241"/>
      <c r="D97" s="1241"/>
      <c r="E97" s="1241"/>
      <c r="F97" s="1241"/>
      <c r="G97" s="1241"/>
      <c r="H97" s="1241"/>
      <c r="I97" s="1241"/>
    </row>
  </sheetData>
  <mergeCells count="28">
    <mergeCell ref="A84:B85"/>
    <mergeCell ref="C84:I84"/>
    <mergeCell ref="A86:A92"/>
    <mergeCell ref="A61:B62"/>
    <mergeCell ref="C61:I61"/>
    <mergeCell ref="A63:A69"/>
    <mergeCell ref="A73:B74"/>
    <mergeCell ref="C73:I73"/>
    <mergeCell ref="A75:A81"/>
    <mergeCell ref="A52:A58"/>
    <mergeCell ref="A17:B18"/>
    <mergeCell ref="C17:I17"/>
    <mergeCell ref="A19:A25"/>
    <mergeCell ref="A28:B29"/>
    <mergeCell ref="C28:I28"/>
    <mergeCell ref="A30:A36"/>
    <mergeCell ref="A39:B40"/>
    <mergeCell ref="C39:I39"/>
    <mergeCell ref="A41:A47"/>
    <mergeCell ref="A50:B51"/>
    <mergeCell ref="C50:I50"/>
    <mergeCell ref="A8:A14"/>
    <mergeCell ref="D1:H1"/>
    <mergeCell ref="D2:I2"/>
    <mergeCell ref="G3:I3"/>
    <mergeCell ref="A6:B7"/>
    <mergeCell ref="C6:I6"/>
    <mergeCell ref="A1:B1"/>
  </mergeCells>
  <phoneticPr fontId="2" type="noConversion"/>
  <printOptions horizontalCentered="1"/>
  <pageMargins left="0.19685039370078741" right="0.19685039370078741" top="0.6692913385826772" bottom="0.51181102362204722" header="0" footer="0.31496062992125984"/>
  <pageSetup paperSize="9" scale="53" firstPageNumber="31" fitToWidth="0" orientation="portrait" r:id="rId1"/>
  <headerFooter alignWithMargins="0">
    <oddFooter>&amp;C&amp;P</oddFooter>
  </headerFooter>
  <rowBreaks count="1" manualBreakCount="1">
    <brk id="48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126</vt:i4>
      </vt:variant>
      <vt:variant>
        <vt:lpstr>Zakresy nazwane</vt:lpstr>
      </vt:variant>
      <vt:variant>
        <vt:i4>113</vt:i4>
      </vt:variant>
    </vt:vector>
  </HeadingPairs>
  <TitlesOfParts>
    <vt:vector size="239" baseType="lpstr">
      <vt:lpstr>Statement I</vt:lpstr>
      <vt:lpstr>Stat I do GDP</vt:lpstr>
      <vt:lpstr>Stat I structure</vt:lpstr>
      <vt:lpstr>Statement II</vt:lpstr>
      <vt:lpstr>Stat II do GDP</vt:lpstr>
      <vt:lpstr>Stat II structure</vt:lpstr>
      <vt:lpstr>Table 7</vt:lpstr>
      <vt:lpstr>Table 7 do GDP</vt:lpstr>
      <vt:lpstr>Table 7 structure</vt:lpstr>
      <vt:lpstr>2002 Statement I </vt:lpstr>
      <vt:lpstr>2002 Statement II </vt:lpstr>
      <vt:lpstr>2002 Table 1a</vt:lpstr>
      <vt:lpstr>2002 Table 1b</vt:lpstr>
      <vt:lpstr>2002 Table 2</vt:lpstr>
      <vt:lpstr>2002 Table 31</vt:lpstr>
      <vt:lpstr>2002 Table 32</vt:lpstr>
      <vt:lpstr>2002 Table 33</vt:lpstr>
      <vt:lpstr>2002 Table 6</vt:lpstr>
      <vt:lpstr>2002 Table 7 </vt:lpstr>
      <vt:lpstr>2002 Table 8</vt:lpstr>
      <vt:lpstr>2002 Annex 1</vt:lpstr>
      <vt:lpstr>2003 Statement I </vt:lpstr>
      <vt:lpstr>2003 Statement II </vt:lpstr>
      <vt:lpstr>2003 Table 1</vt:lpstr>
      <vt:lpstr>2003 Table 1a</vt:lpstr>
      <vt:lpstr>2003 Table 2</vt:lpstr>
      <vt:lpstr>2003 Table 3a</vt:lpstr>
      <vt:lpstr>2003 Table 3b</vt:lpstr>
      <vt:lpstr>2003 Table 3c</vt:lpstr>
      <vt:lpstr>2003 Table 6</vt:lpstr>
      <vt:lpstr>2003 Table 7</vt:lpstr>
      <vt:lpstr>2003 Table 8</vt:lpstr>
      <vt:lpstr>2003 Annex 1</vt:lpstr>
      <vt:lpstr>2004 Statement I</vt:lpstr>
      <vt:lpstr>2004 Statement II </vt:lpstr>
      <vt:lpstr>2004 Table 1a</vt:lpstr>
      <vt:lpstr>2004 Table 1b</vt:lpstr>
      <vt:lpstr>2004 Table 2</vt:lpstr>
      <vt:lpstr>2004 Table 3a</vt:lpstr>
      <vt:lpstr>2004 Table 3b</vt:lpstr>
      <vt:lpstr>2004 Table 3c</vt:lpstr>
      <vt:lpstr>2004 Table 6</vt:lpstr>
      <vt:lpstr>2004 Table 7</vt:lpstr>
      <vt:lpstr>2004 Table 8</vt:lpstr>
      <vt:lpstr>2004 Annex 1</vt:lpstr>
      <vt:lpstr>2005 Statement I</vt:lpstr>
      <vt:lpstr>2005 Statement II</vt:lpstr>
      <vt:lpstr>2005 Table 1</vt:lpstr>
      <vt:lpstr>2005 Table 2</vt:lpstr>
      <vt:lpstr>2005 Table 3</vt:lpstr>
      <vt:lpstr>2005 Table 6</vt:lpstr>
      <vt:lpstr>2005 Table 7</vt:lpstr>
      <vt:lpstr>2005 Table 8</vt:lpstr>
      <vt:lpstr>2005 Annex 1</vt:lpstr>
      <vt:lpstr>2006 Statement I</vt:lpstr>
      <vt:lpstr>2006 Statement II</vt:lpstr>
      <vt:lpstr>2006 Table 1</vt:lpstr>
      <vt:lpstr>2006 Table 2</vt:lpstr>
      <vt:lpstr>2006 Table 3</vt:lpstr>
      <vt:lpstr>2006 Table 6</vt:lpstr>
      <vt:lpstr>2006 Table 7</vt:lpstr>
      <vt:lpstr>2006 Table 8</vt:lpstr>
      <vt:lpstr>2006 Annex 1</vt:lpstr>
      <vt:lpstr> 2007 Statement I</vt:lpstr>
      <vt:lpstr>2007 Statement II</vt:lpstr>
      <vt:lpstr>2007 Table 1</vt:lpstr>
      <vt:lpstr>2007 Table 2</vt:lpstr>
      <vt:lpstr>2007 Table 3</vt:lpstr>
      <vt:lpstr>2007 Table 6</vt:lpstr>
      <vt:lpstr>2007 Table 7</vt:lpstr>
      <vt:lpstr>2007 Table 8 </vt:lpstr>
      <vt:lpstr>2007 Annex 1</vt:lpstr>
      <vt:lpstr>2008 Statement I</vt:lpstr>
      <vt:lpstr>2008 Statement II</vt:lpstr>
      <vt:lpstr>2008 Table 1</vt:lpstr>
      <vt:lpstr>2008 Table 2</vt:lpstr>
      <vt:lpstr>2008 Table 3</vt:lpstr>
      <vt:lpstr>2008 Table 6</vt:lpstr>
      <vt:lpstr>2008 Table 7</vt:lpstr>
      <vt:lpstr>2008 Table 8</vt:lpstr>
      <vt:lpstr>2008 Annex 1</vt:lpstr>
      <vt:lpstr>2009 Statement I</vt:lpstr>
      <vt:lpstr>2009 Statement II</vt:lpstr>
      <vt:lpstr>2009 Table 1</vt:lpstr>
      <vt:lpstr>2009 Table 2</vt:lpstr>
      <vt:lpstr>2009 Table 3</vt:lpstr>
      <vt:lpstr>2009 Table 6</vt:lpstr>
      <vt:lpstr>2009 Table 7</vt:lpstr>
      <vt:lpstr>2009 Table 8</vt:lpstr>
      <vt:lpstr>2009 Annex 1</vt:lpstr>
      <vt:lpstr>2010 Statement I</vt:lpstr>
      <vt:lpstr>2010 Statement II</vt:lpstr>
      <vt:lpstr>2010 Table 1</vt:lpstr>
      <vt:lpstr>2010 Table 2</vt:lpstr>
      <vt:lpstr>2010 Table 3</vt:lpstr>
      <vt:lpstr>2010 Table 6</vt:lpstr>
      <vt:lpstr>2010 Table 7</vt:lpstr>
      <vt:lpstr>2010 Table 8</vt:lpstr>
      <vt:lpstr>2010 Annex 1</vt:lpstr>
      <vt:lpstr>2011 Statement I </vt:lpstr>
      <vt:lpstr>2011 Statement II </vt:lpstr>
      <vt:lpstr>2011 Table 1 </vt:lpstr>
      <vt:lpstr>2011 Table 2 </vt:lpstr>
      <vt:lpstr>2011 Table 3</vt:lpstr>
      <vt:lpstr>2011 Table 6 </vt:lpstr>
      <vt:lpstr>2011 Table 7 </vt:lpstr>
      <vt:lpstr>2011 Table 8 </vt:lpstr>
      <vt:lpstr>2011 Annex 1 </vt:lpstr>
      <vt:lpstr>2012 Statement I</vt:lpstr>
      <vt:lpstr>2012 Statement II</vt:lpstr>
      <vt:lpstr>2012 Table 1</vt:lpstr>
      <vt:lpstr>2012 Table 2</vt:lpstr>
      <vt:lpstr>2012 Table 3</vt:lpstr>
      <vt:lpstr>2012 Table 6</vt:lpstr>
      <vt:lpstr>2012 Table 7</vt:lpstr>
      <vt:lpstr>2012 Table 8</vt:lpstr>
      <vt:lpstr>2012 Annex 1</vt:lpstr>
      <vt:lpstr>2013 Statement I </vt:lpstr>
      <vt:lpstr>2013 Statement II</vt:lpstr>
      <vt:lpstr>2013 Table 1</vt:lpstr>
      <vt:lpstr>2013 Table 2</vt:lpstr>
      <vt:lpstr>2013 Table 3</vt:lpstr>
      <vt:lpstr>2013 Table 6</vt:lpstr>
      <vt:lpstr>2013 Table 7</vt:lpstr>
      <vt:lpstr>2013 Table 8</vt:lpstr>
      <vt:lpstr>2013 Annex 1</vt:lpstr>
      <vt:lpstr>' 2007 Statement I'!Obszar_wydruku</vt:lpstr>
      <vt:lpstr>'2002 Annex 1'!Obszar_wydruku</vt:lpstr>
      <vt:lpstr>'2002 Statement II '!Obszar_wydruku</vt:lpstr>
      <vt:lpstr>'2003 Annex 1'!Obszar_wydruku</vt:lpstr>
      <vt:lpstr>'2003 Statement I '!Obszar_wydruku</vt:lpstr>
      <vt:lpstr>'2003 Statement II '!Obszar_wydruku</vt:lpstr>
      <vt:lpstr>'2003 Table 1'!Obszar_wydruku</vt:lpstr>
      <vt:lpstr>'2003 Table 2'!Obszar_wydruku</vt:lpstr>
      <vt:lpstr>'2003 Table 3a'!Obszar_wydruku</vt:lpstr>
      <vt:lpstr>'2003 Table 6'!Obszar_wydruku</vt:lpstr>
      <vt:lpstr>'2003 Table 7'!Obszar_wydruku</vt:lpstr>
      <vt:lpstr>'2003 Table 8'!Obszar_wydruku</vt:lpstr>
      <vt:lpstr>'2004 Annex 1'!Obszar_wydruku</vt:lpstr>
      <vt:lpstr>'2005 Statement I'!Obszar_wydruku</vt:lpstr>
      <vt:lpstr>'2005 Statement II'!Obszar_wydruku</vt:lpstr>
      <vt:lpstr>'2005 Table 1'!Obszar_wydruku</vt:lpstr>
      <vt:lpstr>'2005 Table 2'!Obszar_wydruku</vt:lpstr>
      <vt:lpstr>'2005 Table 3'!Obszar_wydruku</vt:lpstr>
      <vt:lpstr>'2005 Table 6'!Obszar_wydruku</vt:lpstr>
      <vt:lpstr>'2005 Table 7'!Obszar_wydruku</vt:lpstr>
      <vt:lpstr>'2006 Statement I'!Obszar_wydruku</vt:lpstr>
      <vt:lpstr>'2006 Statement II'!Obszar_wydruku</vt:lpstr>
      <vt:lpstr>'2006 Table 1'!Obszar_wydruku</vt:lpstr>
      <vt:lpstr>'2006 Table 2'!Obszar_wydruku</vt:lpstr>
      <vt:lpstr>'2006 Table 3'!Obszar_wydruku</vt:lpstr>
      <vt:lpstr>'2006 Table 6'!Obszar_wydruku</vt:lpstr>
      <vt:lpstr>'2006 Table 7'!Obszar_wydruku</vt:lpstr>
      <vt:lpstr>'2007 Statement II'!Obszar_wydruku</vt:lpstr>
      <vt:lpstr>'2007 Table 1'!Obszar_wydruku</vt:lpstr>
      <vt:lpstr>'2007 Table 2'!Obszar_wydruku</vt:lpstr>
      <vt:lpstr>'2007 Table 3'!Obszar_wydruku</vt:lpstr>
      <vt:lpstr>'2007 Table 6'!Obszar_wydruku</vt:lpstr>
      <vt:lpstr>'2007 Table 7'!Obszar_wydruku</vt:lpstr>
      <vt:lpstr>'2008 Statement I'!Obszar_wydruku</vt:lpstr>
      <vt:lpstr>'2008 Statement II'!Obszar_wydruku</vt:lpstr>
      <vt:lpstr>'2008 Table 1'!Obszar_wydruku</vt:lpstr>
      <vt:lpstr>'2008 Table 2'!Obszar_wydruku</vt:lpstr>
      <vt:lpstr>'2008 Table 3'!Obszar_wydruku</vt:lpstr>
      <vt:lpstr>'2008 Table 6'!Obszar_wydruku</vt:lpstr>
      <vt:lpstr>'2009 Statement I'!Obszar_wydruku</vt:lpstr>
      <vt:lpstr>'2009 Statement II'!Obszar_wydruku</vt:lpstr>
      <vt:lpstr>'2009 Table 1'!Obszar_wydruku</vt:lpstr>
      <vt:lpstr>'2009 Table 2'!Obszar_wydruku</vt:lpstr>
      <vt:lpstr>'2009 Table 3'!Obszar_wydruku</vt:lpstr>
      <vt:lpstr>'2009 Table 6'!Obszar_wydruku</vt:lpstr>
      <vt:lpstr>'2010 Statement I'!Obszar_wydruku</vt:lpstr>
      <vt:lpstr>'2010 Statement II'!Obszar_wydruku</vt:lpstr>
      <vt:lpstr>'2010 Table 1'!Obszar_wydruku</vt:lpstr>
      <vt:lpstr>'2010 Table 2'!Obszar_wydruku</vt:lpstr>
      <vt:lpstr>'2010 Table 3'!Obszar_wydruku</vt:lpstr>
      <vt:lpstr>'2010 Table 6'!Obszar_wydruku</vt:lpstr>
      <vt:lpstr>'2011 Statement I '!Obszar_wydruku</vt:lpstr>
      <vt:lpstr>'2011 Statement II '!Obszar_wydruku</vt:lpstr>
      <vt:lpstr>'2011 Table 1 '!Obszar_wydruku</vt:lpstr>
      <vt:lpstr>'2011 Table 2 '!Obszar_wydruku</vt:lpstr>
      <vt:lpstr>'2011 Table 3'!Obszar_wydruku</vt:lpstr>
      <vt:lpstr>'2011 Table 6 '!Obszar_wydruku</vt:lpstr>
      <vt:lpstr>'2013 Annex 1'!Obszar_wydruku</vt:lpstr>
      <vt:lpstr>'2013 Statement II'!Obszar_wydruku</vt:lpstr>
      <vt:lpstr>'2013 Table 1'!Obszar_wydruku</vt:lpstr>
      <vt:lpstr>'2013 Table 2'!Obszar_wydruku</vt:lpstr>
      <vt:lpstr>'2013 Table 3'!Obszar_wydruku</vt:lpstr>
      <vt:lpstr>'2013 Table 6'!Obszar_wydruku</vt:lpstr>
      <vt:lpstr>'2013 Table 7'!Obszar_wydruku</vt:lpstr>
      <vt:lpstr>'2013 Table 8'!Obszar_wydruku</vt:lpstr>
      <vt:lpstr>'Stat I do GDP'!Obszar_wydruku</vt:lpstr>
      <vt:lpstr>'Stat I structure'!Obszar_wydruku</vt:lpstr>
      <vt:lpstr>'Stat II do GDP'!Obszar_wydruku</vt:lpstr>
      <vt:lpstr>'Stat II structure'!Obszar_wydruku</vt:lpstr>
      <vt:lpstr>'Statement I'!Obszar_wydruku</vt:lpstr>
      <vt:lpstr>'Statement II'!Obszar_wydruku</vt:lpstr>
      <vt:lpstr>'Table 7'!Obszar_wydruku</vt:lpstr>
      <vt:lpstr>'Table 7 do GDP'!Obszar_wydruku</vt:lpstr>
      <vt:lpstr>'Table 7 structure'!Obszar_wydruku</vt:lpstr>
      <vt:lpstr>'2002 Annex 1'!Tytuły_wydruku</vt:lpstr>
      <vt:lpstr>'2003 Annex 1'!Tytuły_wydruku</vt:lpstr>
      <vt:lpstr>'2003 Table 1'!Tytuły_wydruku</vt:lpstr>
      <vt:lpstr>'2003 Table 3a'!Tytuły_wydruku</vt:lpstr>
      <vt:lpstr>'2003 Table 6'!Tytuły_wydruku</vt:lpstr>
      <vt:lpstr>'2004 Annex 1'!Tytuły_wydruku</vt:lpstr>
      <vt:lpstr>'2005 Annex 1'!Tytuły_wydruku</vt:lpstr>
      <vt:lpstr>'2005 Table 1'!Tytuły_wydruku</vt:lpstr>
      <vt:lpstr>'2005 Table 3'!Tytuły_wydruku</vt:lpstr>
      <vt:lpstr>'2005 Table 6'!Tytuły_wydruku</vt:lpstr>
      <vt:lpstr>'2006 Annex 1'!Tytuły_wydruku</vt:lpstr>
      <vt:lpstr>'2006 Table 1'!Tytuły_wydruku</vt:lpstr>
      <vt:lpstr>'2006 Table 3'!Tytuły_wydruku</vt:lpstr>
      <vt:lpstr>'2007 Annex 1'!Tytuły_wydruku</vt:lpstr>
      <vt:lpstr>'2007 Table 1'!Tytuły_wydruku</vt:lpstr>
      <vt:lpstr>'2007 Table 3'!Tytuły_wydruku</vt:lpstr>
      <vt:lpstr>'2008 Annex 1'!Tytuły_wydruku</vt:lpstr>
      <vt:lpstr>'2008 Table 1'!Tytuły_wydruku</vt:lpstr>
      <vt:lpstr>'2008 Table 3'!Tytuły_wydruku</vt:lpstr>
      <vt:lpstr>'2009 Annex 1'!Tytuły_wydruku</vt:lpstr>
      <vt:lpstr>'2009 Table 1'!Tytuły_wydruku</vt:lpstr>
      <vt:lpstr>'2009 Table 3'!Tytuły_wydruku</vt:lpstr>
      <vt:lpstr>'2010 Annex 1'!Tytuły_wydruku</vt:lpstr>
      <vt:lpstr>'2010 Table 1'!Tytuły_wydruku</vt:lpstr>
      <vt:lpstr>'2010 Table 3'!Tytuły_wydruku</vt:lpstr>
      <vt:lpstr>'2011 Annex 1 '!Tytuły_wydruku</vt:lpstr>
      <vt:lpstr>'2011 Table 1 '!Tytuły_wydruku</vt:lpstr>
      <vt:lpstr>'2011 Table 3'!Tytuły_wydruku</vt:lpstr>
      <vt:lpstr>'2013 Table 3'!Tytuły_wydruku</vt:lpstr>
      <vt:lpstr>'2013 Table 6'!Tytuły_wydruku</vt:lpstr>
      <vt:lpstr>'Stat I do GDP'!Tytuły_wydruku</vt:lpstr>
      <vt:lpstr>'Stat I structure'!Tytuły_wydruku</vt:lpstr>
      <vt:lpstr>'Stat II do GDP'!Tytuły_wydruku</vt:lpstr>
      <vt:lpstr>'Stat II structure'!Tytuły_wydruku</vt:lpstr>
      <vt:lpstr>'Statement I'!Tytuły_wydruku</vt:lpstr>
      <vt:lpstr>'Statement II'!Tytuły_wydruku</vt:lpstr>
      <vt:lpstr>'Table 7'!Tytuły_wydruku</vt:lpstr>
      <vt:lpstr>'Table 7 do GDP'!Tytuły_wydruku</vt:lpstr>
      <vt:lpstr>'Table 7 structure'!Tytuły_wydruku</vt:lpstr>
    </vt:vector>
  </TitlesOfParts>
  <Company>MF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Katarzyna Pęcikiewicz</dc:creator>
  <cp:lastModifiedBy>Żebrowska Aleksandra</cp:lastModifiedBy>
  <cp:lastPrinted>2015-10-23T07:22:55Z</cp:lastPrinted>
  <dcterms:created xsi:type="dcterms:W3CDTF">2010-01-19T09:44:49Z</dcterms:created>
  <dcterms:modified xsi:type="dcterms:W3CDTF">2015-10-23T07:27:03Z</dcterms:modified>
</cp:coreProperties>
</file>