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WYDATKI2002" sheetId="1" r:id="rId1"/>
    <sheet name="DOCHODY200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<sst xmlns="http://schemas.openxmlformats.org/spreadsheetml/2006/main" count="65" uniqueCount="38">
  <si>
    <t>Wydatki</t>
  </si>
  <si>
    <t>ROLNICTWO I ŁOWIECTWO</t>
  </si>
  <si>
    <t>dotacje</t>
  </si>
  <si>
    <t>HOTELE I RESTAURACJE</t>
  </si>
  <si>
    <t>Dotacje do barów mlecznych</t>
  </si>
  <si>
    <t>pozostałe wydatki bieżące</t>
  </si>
  <si>
    <t>ADMINISTRACJA PUBLICZNA</t>
  </si>
  <si>
    <t>Utrzymanie Centrali Ministerstwa Finansów</t>
  </si>
  <si>
    <t>świadczenia</t>
  </si>
  <si>
    <t xml:space="preserve">wynagrodzenia </t>
  </si>
  <si>
    <t>wydatki majątkowe</t>
  </si>
  <si>
    <t>Utrzymanie Izb Skarbowych</t>
  </si>
  <si>
    <t>Utrzymanie urzędów skarbowych</t>
  </si>
  <si>
    <t>Utrzymanie urzędów kontroli skarbowej</t>
  </si>
  <si>
    <t>Komisje egzaminacyjne</t>
  </si>
  <si>
    <t>Współpraca naukowo - techniczna z zagranicą</t>
  </si>
  <si>
    <t>Integracja z Unią Europejską</t>
  </si>
  <si>
    <t>Pozostała działalność</t>
  </si>
  <si>
    <t xml:space="preserve">Różne rozliczenia </t>
  </si>
  <si>
    <t>OGÓŁEM</t>
  </si>
  <si>
    <t>wynagrodzenia</t>
  </si>
  <si>
    <t>Dochody</t>
  </si>
  <si>
    <t xml:space="preserve">Podatek dochodowy od osób fizycznych </t>
  </si>
  <si>
    <t>Ustawa budżetowa na 2002 r. w tysiącach złotych</t>
  </si>
  <si>
    <t>Podatek dochodowy od osób prawnych</t>
  </si>
  <si>
    <t>Podatki pośrednie</t>
  </si>
  <si>
    <t>Dywidendy</t>
  </si>
  <si>
    <t xml:space="preserve">Wpłata z zysku NBP </t>
  </si>
  <si>
    <t>Pozostałe dochody niepodatkowe</t>
  </si>
  <si>
    <t>Administracja publiczna</t>
  </si>
  <si>
    <t>Dopłaty do odsetek od kredytów rolnych na cele gospodarki rolnej</t>
  </si>
  <si>
    <t>w tym składki do organizacji międzynarodowych</t>
  </si>
  <si>
    <t>OBRONA NARODOWA</t>
  </si>
  <si>
    <t>BEZPIECZEŃSTWO PUBLICZNE</t>
  </si>
  <si>
    <t>OBSŁUGA DŁUGU PUBLICZNEGO</t>
  </si>
  <si>
    <t>RÓŻNE ROZLICZENIA</t>
  </si>
  <si>
    <t>Pobór podatków</t>
  </si>
  <si>
    <t>Ustawa budżetowa na 2002 r. w tysiacach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</si>
</sst>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3"/>
  <sheetViews>
    <sheetView tabSelected="1" zoomScale="75" zoomScaleNormal="75" workbookViewId="0" topLeftCell="A1">
      <selection activeCell="G17" sqref="G17"/>
    </sheetView>
  </sheetViews>
  <sheetFormatPr defaultColWidth="9.00390625" defaultRowHeight="12.75"/>
  <cols>
    <col min="1" max="1" width="74.625" style="12" customWidth="1"/>
    <col min="2" max="2" width="49.00390625" style="12" customWidth="1"/>
  </cols>
  <sheetData>
    <row r="1" spans="1:2" ht="35.25" customHeight="1">
      <c r="A1" s="1" t="s">
        <v>0</v>
      </c>
      <c r="B1" s="1" t="s">
        <v>37</v>
      </c>
    </row>
    <row r="2" spans="1:2" ht="15.75">
      <c r="A2" s="2"/>
      <c r="B2" s="3"/>
    </row>
    <row r="3" spans="1:2" ht="15.75">
      <c r="A3" s="4" t="s">
        <v>1</v>
      </c>
      <c r="B3" s="5">
        <f>SUM(B5)</f>
        <v>9</v>
      </c>
    </row>
    <row r="4" spans="1:2" ht="15.75">
      <c r="A4" s="2"/>
      <c r="B4" s="3"/>
    </row>
    <row r="5" spans="1:2" ht="15.75">
      <c r="A5" s="4" t="s">
        <v>30</v>
      </c>
      <c r="B5" s="5">
        <f>SUM(B6)</f>
        <v>9</v>
      </c>
    </row>
    <row r="6" spans="1:2" ht="15.75">
      <c r="A6" s="6" t="s">
        <v>2</v>
      </c>
      <c r="B6" s="7">
        <v>9</v>
      </c>
    </row>
    <row r="7" spans="1:2" ht="15.75">
      <c r="A7" s="6"/>
      <c r="B7" s="7"/>
    </row>
    <row r="8" spans="1:2" ht="15.75">
      <c r="A8" s="4" t="s">
        <v>3</v>
      </c>
      <c r="B8" s="5">
        <f>SUM(B10)</f>
        <v>16268</v>
      </c>
    </row>
    <row r="9" spans="1:2" ht="15.75">
      <c r="A9" s="2"/>
      <c r="B9" s="3"/>
    </row>
    <row r="10" spans="1:2" ht="15.75">
      <c r="A10" s="8" t="s">
        <v>4</v>
      </c>
      <c r="B10" s="9">
        <f>SUM(B11:B11)</f>
        <v>16268</v>
      </c>
    </row>
    <row r="11" spans="1:2" ht="15.75">
      <c r="A11" s="10" t="s">
        <v>5</v>
      </c>
      <c r="B11" s="11">
        <v>16268</v>
      </c>
    </row>
    <row r="12" spans="1:2" ht="15.75">
      <c r="A12" s="10"/>
      <c r="B12" s="11"/>
    </row>
    <row r="13" spans="1:2" ht="15.75">
      <c r="A13" s="8" t="s">
        <v>6</v>
      </c>
      <c r="B13" s="9">
        <f>+B21+B26+B32+B37+B41+B44+B51+B15</f>
        <v>1762961</v>
      </c>
    </row>
    <row r="14" spans="1:2" ht="15.75">
      <c r="A14" s="8"/>
      <c r="B14" s="9"/>
    </row>
    <row r="15" spans="1:2" ht="15.75">
      <c r="A15" s="8" t="s">
        <v>7</v>
      </c>
      <c r="B15" s="9">
        <f>SUM(B16:B18)+B19</f>
        <v>72091</v>
      </c>
    </row>
    <row r="16" spans="1:2" ht="15.75">
      <c r="A16" s="10" t="s">
        <v>8</v>
      </c>
      <c r="B16" s="11">
        <v>214</v>
      </c>
    </row>
    <row r="17" spans="1:2" ht="15.75">
      <c r="A17" s="10" t="s">
        <v>9</v>
      </c>
      <c r="B17" s="11">
        <v>48048</v>
      </c>
    </row>
    <row r="18" spans="1:2" ht="15.75">
      <c r="A18" s="10" t="s">
        <v>5</v>
      </c>
      <c r="B18" s="11">
        <f>23829-4350</f>
        <v>19479</v>
      </c>
    </row>
    <row r="19" spans="1:2" ht="15.75">
      <c r="A19" s="10" t="s">
        <v>10</v>
      </c>
      <c r="B19" s="11">
        <v>4350</v>
      </c>
    </row>
    <row r="20" spans="1:2" ht="15.75">
      <c r="A20" s="10"/>
      <c r="B20" s="11"/>
    </row>
    <row r="21" spans="1:2" ht="15.75">
      <c r="A21" s="8" t="s">
        <v>11</v>
      </c>
      <c r="B21" s="9">
        <f>SUM(B22:B24)</f>
        <v>129801</v>
      </c>
    </row>
    <row r="22" spans="1:2" ht="15.75">
      <c r="A22" s="10" t="s">
        <v>8</v>
      </c>
      <c r="B22" s="11">
        <v>364</v>
      </c>
    </row>
    <row r="23" spans="1:2" ht="15.75">
      <c r="A23" s="10" t="s">
        <v>9</v>
      </c>
      <c r="B23" s="11">
        <f>2898+84001+7385</f>
        <v>94284</v>
      </c>
    </row>
    <row r="24" spans="1:2" ht="15.75">
      <c r="A24" s="10" t="s">
        <v>5</v>
      </c>
      <c r="B24" s="11">
        <v>35153</v>
      </c>
    </row>
    <row r="25" spans="1:2" ht="15.75">
      <c r="A25" s="10"/>
      <c r="B25" s="11"/>
    </row>
    <row r="26" spans="1:2" ht="15.75">
      <c r="A26" s="8" t="s">
        <v>12</v>
      </c>
      <c r="B26" s="9">
        <f>SUM(B27:B30)</f>
        <v>1122381</v>
      </c>
    </row>
    <row r="27" spans="1:2" ht="15.75">
      <c r="A27" s="10" t="s">
        <v>8</v>
      </c>
      <c r="B27" s="11">
        <v>5893</v>
      </c>
    </row>
    <row r="28" spans="1:2" ht="15.75">
      <c r="A28" s="10" t="s">
        <v>9</v>
      </c>
      <c r="B28" s="11">
        <f>10220+686588+59221</f>
        <v>756029</v>
      </c>
    </row>
    <row r="29" spans="1:2" ht="15.75">
      <c r="A29" s="10" t="s">
        <v>5</v>
      </c>
      <c r="B29" s="11">
        <v>344809</v>
      </c>
    </row>
    <row r="30" spans="1:2" ht="15.75">
      <c r="A30" s="10" t="s">
        <v>10</v>
      </c>
      <c r="B30" s="11">
        <v>15650</v>
      </c>
    </row>
    <row r="31" spans="1:2" ht="15.75">
      <c r="A31" s="10"/>
      <c r="B31" s="11"/>
    </row>
    <row r="32" spans="1:2" ht="15.75">
      <c r="A32" s="8" t="s">
        <v>13</v>
      </c>
      <c r="B32" s="9">
        <f>SUM(B33:B35)</f>
        <v>320117</v>
      </c>
    </row>
    <row r="33" spans="1:2" ht="15.75">
      <c r="A33" s="10" t="s">
        <v>8</v>
      </c>
      <c r="B33" s="11">
        <v>839</v>
      </c>
    </row>
    <row r="34" spans="1:2" ht="15.75">
      <c r="A34" s="10" t="s">
        <v>9</v>
      </c>
      <c r="B34" s="11">
        <f>5310+221677+19309</f>
        <v>246296</v>
      </c>
    </row>
    <row r="35" spans="1:2" ht="15.75">
      <c r="A35" s="10" t="s">
        <v>5</v>
      </c>
      <c r="B35" s="11">
        <v>72982</v>
      </c>
    </row>
    <row r="36" spans="1:2" ht="15.75">
      <c r="A36" s="10"/>
      <c r="B36" s="11"/>
    </row>
    <row r="37" spans="1:2" ht="15.75">
      <c r="A37" s="8" t="s">
        <v>14</v>
      </c>
      <c r="B37" s="9">
        <f>SUM(B38:B39)</f>
        <v>417</v>
      </c>
    </row>
    <row r="38" spans="1:2" ht="15.75">
      <c r="A38" s="10" t="s">
        <v>8</v>
      </c>
      <c r="B38" s="11">
        <v>320</v>
      </c>
    </row>
    <row r="39" spans="1:2" ht="15.75">
      <c r="A39" s="10" t="s">
        <v>5</v>
      </c>
      <c r="B39" s="11">
        <v>97</v>
      </c>
    </row>
    <row r="40" spans="1:2" ht="15.75">
      <c r="A40" s="10"/>
      <c r="B40" s="11"/>
    </row>
    <row r="41" spans="1:2" ht="15.75">
      <c r="A41" s="8" t="s">
        <v>36</v>
      </c>
      <c r="B41" s="9">
        <f>SUM(B42:B42)</f>
        <v>103316</v>
      </c>
    </row>
    <row r="42" spans="1:2" ht="15.75">
      <c r="A42" s="10" t="s">
        <v>5</v>
      </c>
      <c r="B42" s="11">
        <v>103316</v>
      </c>
    </row>
    <row r="43" spans="1:2" ht="15.75">
      <c r="A43" s="10"/>
      <c r="B43" s="11"/>
    </row>
    <row r="44" spans="1:2" ht="15.75">
      <c r="A44" s="8" t="s">
        <v>15</v>
      </c>
      <c r="B44" s="9">
        <f>SUM(B45:B45)</f>
        <v>2467</v>
      </c>
    </row>
    <row r="45" spans="1:2" ht="15.75">
      <c r="A45" s="10" t="s">
        <v>5</v>
      </c>
      <c r="B45" s="11">
        <v>2467</v>
      </c>
    </row>
    <row r="46" spans="1:2" ht="15.75">
      <c r="A46" s="10" t="s">
        <v>31</v>
      </c>
      <c r="B46" s="11">
        <v>700</v>
      </c>
    </row>
    <row r="47" spans="1:2" ht="15.75">
      <c r="A47" s="10"/>
      <c r="B47" s="11"/>
    </row>
    <row r="48" spans="1:2" ht="15.75">
      <c r="A48" s="8" t="s">
        <v>16</v>
      </c>
      <c r="B48" s="9">
        <f>SUM(B49)</f>
        <v>2600</v>
      </c>
    </row>
    <row r="49" spans="1:2" ht="15.75">
      <c r="A49" s="10" t="s">
        <v>5</v>
      </c>
      <c r="B49" s="11">
        <v>2600</v>
      </c>
    </row>
    <row r="50" spans="1:2" ht="15.75">
      <c r="A50" s="10"/>
      <c r="B50" s="11"/>
    </row>
    <row r="51" spans="1:2" ht="15.75">
      <c r="A51" s="8" t="s">
        <v>17</v>
      </c>
      <c r="B51" s="9">
        <f>B52+B53</f>
        <v>12371</v>
      </c>
    </row>
    <row r="52" spans="1:2" ht="15.75">
      <c r="A52" s="10" t="s">
        <v>8</v>
      </c>
      <c r="B52" s="11">
        <v>553</v>
      </c>
    </row>
    <row r="53" spans="1:2" ht="15.75">
      <c r="A53" s="10" t="s">
        <v>5</v>
      </c>
      <c r="B53" s="11">
        <v>11818</v>
      </c>
    </row>
    <row r="54" spans="1:2" ht="15.75">
      <c r="A54" s="10"/>
      <c r="B54" s="11"/>
    </row>
    <row r="55" spans="1:2" ht="15.75">
      <c r="A55" s="8" t="s">
        <v>32</v>
      </c>
      <c r="B55" s="9">
        <f>B56</f>
        <v>4</v>
      </c>
    </row>
    <row r="56" spans="1:2" ht="15.75">
      <c r="A56" s="10" t="s">
        <v>5</v>
      </c>
      <c r="B56" s="11">
        <v>4</v>
      </c>
    </row>
    <row r="57" spans="1:2" ht="15.75">
      <c r="A57" s="10"/>
      <c r="B57" s="11"/>
    </row>
    <row r="58" spans="1:2" ht="15.75">
      <c r="A58" s="8" t="s">
        <v>33</v>
      </c>
      <c r="B58" s="9">
        <f>B59</f>
        <v>62</v>
      </c>
    </row>
    <row r="59" spans="1:2" ht="15.75">
      <c r="A59" s="10" t="s">
        <v>5</v>
      </c>
      <c r="B59" s="11">
        <v>62</v>
      </c>
    </row>
    <row r="60" spans="1:2" ht="15.75">
      <c r="A60" s="10"/>
      <c r="B60" s="11"/>
    </row>
    <row r="61" spans="1:2" ht="15.75">
      <c r="A61" s="8" t="s">
        <v>34</v>
      </c>
      <c r="B61" s="9">
        <f>SUM(B62)</f>
        <v>212361</v>
      </c>
    </row>
    <row r="62" spans="1:2" ht="15.75">
      <c r="A62" s="10" t="s">
        <v>5</v>
      </c>
      <c r="B62" s="11">
        <v>212361</v>
      </c>
    </row>
    <row r="63" spans="1:2" ht="15.75">
      <c r="A63" s="10"/>
      <c r="B63" s="11"/>
    </row>
    <row r="64" spans="1:2" ht="15.75">
      <c r="A64" s="8" t="s">
        <v>35</v>
      </c>
      <c r="B64" s="9">
        <f>SUM(B65)</f>
        <v>15928</v>
      </c>
    </row>
    <row r="65" spans="1:2" ht="15.75">
      <c r="A65" s="10" t="s">
        <v>5</v>
      </c>
      <c r="B65" s="11">
        <v>15928</v>
      </c>
    </row>
    <row r="66" spans="1:2" ht="15.75">
      <c r="A66" s="10"/>
      <c r="B66" s="11"/>
    </row>
    <row r="67" spans="1:2" ht="15.75">
      <c r="A67" s="8" t="s">
        <v>19</v>
      </c>
      <c r="B67" s="9">
        <f>SUM(B68:B72)</f>
        <v>2010193</v>
      </c>
    </row>
    <row r="68" spans="1:2" ht="15.75">
      <c r="A68" s="10" t="s">
        <v>2</v>
      </c>
      <c r="B68" s="9">
        <f>B5+B10</f>
        <v>16277</v>
      </c>
    </row>
    <row r="69" spans="1:2" ht="15.75">
      <c r="A69" s="10" t="s">
        <v>8</v>
      </c>
      <c r="B69" s="9">
        <f>B22+B27+B33+B38+B52+B16</f>
        <v>8183</v>
      </c>
    </row>
    <row r="70" spans="1:2" ht="15.75">
      <c r="A70" s="10" t="s">
        <v>20</v>
      </c>
      <c r="B70" s="9">
        <f>B23+B28+B34+B17</f>
        <v>1144657</v>
      </c>
    </row>
    <row r="71" spans="1:2" ht="15.75">
      <c r="A71" s="10" t="s">
        <v>5</v>
      </c>
      <c r="B71" s="9">
        <f>B24+B29+B35+B39+B42+B45+B53+B55+B58+B61+B64+B18+B48</f>
        <v>821076</v>
      </c>
    </row>
    <row r="72" spans="1:2" ht="15.75">
      <c r="A72" s="10" t="s">
        <v>10</v>
      </c>
      <c r="B72" s="9">
        <f>B19+B30</f>
        <v>20000</v>
      </c>
    </row>
    <row r="73" ht="12.75">
      <c r="B73" s="13"/>
    </row>
  </sheetData>
  <printOptions/>
  <pageMargins left="0.75" right="0.75" top="1" bottom="1" header="0.5" footer="0.5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1" sqref="A1:B10"/>
    </sheetView>
  </sheetViews>
  <sheetFormatPr defaultColWidth="9.00390625" defaultRowHeight="12.75"/>
  <cols>
    <col min="1" max="1" width="35.75390625" style="0" customWidth="1"/>
    <col min="2" max="2" width="42.875" style="0" customWidth="1"/>
  </cols>
  <sheetData>
    <row r="1" spans="1:2" ht="35.25" customHeight="1">
      <c r="A1" s="19" t="s">
        <v>21</v>
      </c>
      <c r="B1" s="19" t="s">
        <v>23</v>
      </c>
    </row>
    <row r="2" spans="1:2" ht="16.5" customHeight="1">
      <c r="A2" s="15" t="s">
        <v>19</v>
      </c>
      <c r="B2" s="16">
        <f>SUM(B3:B13)</f>
        <v>135963167</v>
      </c>
    </row>
    <row r="3" spans="1:2" ht="12.75">
      <c r="A3" s="17" t="s">
        <v>29</v>
      </c>
      <c r="B3" s="18">
        <v>413059</v>
      </c>
    </row>
    <row r="4" spans="1:2" ht="12.75">
      <c r="A4" s="17" t="s">
        <v>22</v>
      </c>
      <c r="B4" s="18">
        <v>26540400</v>
      </c>
    </row>
    <row r="5" spans="1:2" ht="12.75">
      <c r="A5" s="17" t="s">
        <v>24</v>
      </c>
      <c r="B5" s="18">
        <v>13833800</v>
      </c>
    </row>
    <row r="6" spans="1:2" ht="12.75">
      <c r="A6" s="17" t="s">
        <v>25</v>
      </c>
      <c r="B6" s="18">
        <v>91324500</v>
      </c>
    </row>
    <row r="7" spans="1:2" ht="12.75">
      <c r="A7" s="17" t="s">
        <v>26</v>
      </c>
      <c r="B7" s="18">
        <v>440000</v>
      </c>
    </row>
    <row r="8" spans="1:2" ht="12.75">
      <c r="A8" s="17" t="s">
        <v>27</v>
      </c>
      <c r="B8" s="18">
        <v>1961807</v>
      </c>
    </row>
    <row r="9" spans="1:2" ht="12.75">
      <c r="A9" s="17" t="s">
        <v>28</v>
      </c>
      <c r="B9" s="18">
        <v>1039256</v>
      </c>
    </row>
    <row r="10" spans="1:2" ht="12.75">
      <c r="A10" s="17" t="s">
        <v>18</v>
      </c>
      <c r="B10" s="18">
        <v>410345</v>
      </c>
    </row>
    <row r="11" spans="1:2" ht="12.75">
      <c r="A11" s="12"/>
      <c r="B11" s="13"/>
    </row>
    <row r="12" spans="1:2" ht="12.75">
      <c r="A12" s="12"/>
      <c r="B12" s="13"/>
    </row>
    <row r="13" spans="1:2" ht="12.75">
      <c r="A13" s="12"/>
      <c r="B13" s="13"/>
    </row>
    <row r="14" spans="1:2" ht="12.75">
      <c r="A14" s="12"/>
      <c r="B14" s="13"/>
    </row>
    <row r="15" spans="1:2" ht="12.75">
      <c r="A15" s="12"/>
      <c r="B15" s="13"/>
    </row>
    <row r="16" spans="1:2" ht="12.75">
      <c r="A16" s="12"/>
      <c r="B16" s="13"/>
    </row>
    <row r="17" spans="1:2" ht="12.75">
      <c r="A17" s="12"/>
      <c r="B17" s="13"/>
    </row>
    <row r="18" spans="1:2" ht="12.75">
      <c r="A18" s="12"/>
      <c r="B18" s="13"/>
    </row>
    <row r="19" ht="12.75">
      <c r="B19" s="14"/>
    </row>
    <row r="20" ht="12.75">
      <c r="B20" s="14"/>
    </row>
    <row r="21" ht="12.75">
      <c r="B21" s="14"/>
    </row>
    <row r="22" ht="12.75">
      <c r="B22" s="14"/>
    </row>
    <row r="23" ht="12.75">
      <c r="B23" s="14"/>
    </row>
    <row r="24" ht="12.75">
      <c r="B24" s="1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Gryko</dc:creator>
  <cp:keywords/>
  <dc:description/>
  <cp:lastModifiedBy>Izabela Modzelewska</cp:lastModifiedBy>
  <cp:lastPrinted>2003-02-13T15:52:55Z</cp:lastPrinted>
  <dcterms:created xsi:type="dcterms:W3CDTF">2003-02-13T13:42:02Z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